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U:\CarpLogistica_Convocatoria_Concursos\2022\ZFAR\OBE 22_725 Subministrament de fàrmacs\Contractacions\Esmena\"/>
    </mc:Choice>
  </mc:AlternateContent>
  <xr:revisionPtr revIDLastSave="0" documentId="13_ncr:1_{41042916-E547-458E-ADBA-E111AFB7760B}" xr6:coauthVersionLast="36" xr6:coauthVersionMax="36" xr10:uidLastSave="{00000000-0000-0000-0000-000000000000}"/>
  <bookViews>
    <workbookView xWindow="0" yWindow="105" windowWidth="11340" windowHeight="2970" xr2:uid="{00000000-000D-0000-FFFF-FFFF00000000}"/>
  </bookViews>
  <sheets>
    <sheet name="S100295" sheetId="19" r:id="rId1"/>
  </sheets>
  <definedNames>
    <definedName name="_xlnm._FilterDatabase" localSheetId="0" hidden="1">'S100295'!$A$19:$D$283</definedName>
  </definedNames>
  <calcPr calcId="191029"/>
</workbook>
</file>

<file path=xl/calcChain.xml><?xml version="1.0" encoding="utf-8"?>
<calcChain xmlns="http://schemas.openxmlformats.org/spreadsheetml/2006/main">
  <c r="K282" i="19" l="1"/>
  <c r="P282" i="19"/>
  <c r="Q282" i="19" s="1"/>
  <c r="R282" i="19"/>
  <c r="K283" i="19"/>
  <c r="P283" i="19"/>
  <c r="Q283" i="19" s="1"/>
  <c r="R283" i="19"/>
  <c r="S282" i="19" l="1"/>
  <c r="S283" i="19"/>
  <c r="P216" i="19"/>
  <c r="Q216" i="19"/>
  <c r="R216" i="19"/>
  <c r="P217" i="19"/>
  <c r="Q217" i="19"/>
  <c r="R217" i="19"/>
  <c r="S217" i="19" s="1"/>
  <c r="P218" i="19"/>
  <c r="Q218" i="19" s="1"/>
  <c r="R218" i="19"/>
  <c r="P219" i="19"/>
  <c r="Q219" i="19"/>
  <c r="R219" i="19"/>
  <c r="P220" i="19"/>
  <c r="Q220" i="19"/>
  <c r="R220" i="19"/>
  <c r="S220" i="19" s="1"/>
  <c r="P221" i="19"/>
  <c r="Q221" i="19" s="1"/>
  <c r="R221" i="19"/>
  <c r="S221" i="19" s="1"/>
  <c r="P222" i="19"/>
  <c r="Q222" i="19" s="1"/>
  <c r="R222" i="19"/>
  <c r="P223" i="19"/>
  <c r="Q223" i="19"/>
  <c r="R223" i="19"/>
  <c r="P224" i="19"/>
  <c r="Q224" i="19" s="1"/>
  <c r="R224" i="19"/>
  <c r="S224" i="19" s="1"/>
  <c r="P225" i="19"/>
  <c r="Q225" i="19" s="1"/>
  <c r="R225" i="19"/>
  <c r="P226" i="19"/>
  <c r="Q226" i="19" s="1"/>
  <c r="R226" i="19"/>
  <c r="P227" i="19"/>
  <c r="Q227" i="19" s="1"/>
  <c r="R227" i="19"/>
  <c r="P228" i="19"/>
  <c r="Q228" i="19" s="1"/>
  <c r="R228" i="19"/>
  <c r="P229" i="19"/>
  <c r="Q229" i="19" s="1"/>
  <c r="R229" i="19"/>
  <c r="P230" i="19"/>
  <c r="Q230" i="19" s="1"/>
  <c r="R230" i="19"/>
  <c r="P231" i="19"/>
  <c r="Q231" i="19" s="1"/>
  <c r="R231" i="19"/>
  <c r="P232" i="19"/>
  <c r="Q232" i="19" s="1"/>
  <c r="R232" i="19"/>
  <c r="P233" i="19"/>
  <c r="Q233" i="19"/>
  <c r="R233" i="19"/>
  <c r="P234" i="19"/>
  <c r="Q234" i="19" s="1"/>
  <c r="R234" i="19"/>
  <c r="P235" i="19"/>
  <c r="Q235" i="19" s="1"/>
  <c r="R235" i="19"/>
  <c r="P236" i="19"/>
  <c r="Q236" i="19"/>
  <c r="R236" i="19"/>
  <c r="P237" i="19"/>
  <c r="Q237" i="19" s="1"/>
  <c r="R237" i="19"/>
  <c r="P238" i="19"/>
  <c r="Q238" i="19" s="1"/>
  <c r="R238" i="19"/>
  <c r="P239" i="19"/>
  <c r="Q239" i="19"/>
  <c r="R239" i="19"/>
  <c r="P240" i="19"/>
  <c r="Q240" i="19" s="1"/>
  <c r="R240" i="19"/>
  <c r="P241" i="19"/>
  <c r="Q241" i="19"/>
  <c r="R241" i="19"/>
  <c r="P242" i="19"/>
  <c r="Q242" i="19" s="1"/>
  <c r="R242" i="19"/>
  <c r="P243" i="19"/>
  <c r="Q243" i="19" s="1"/>
  <c r="R243" i="19"/>
  <c r="P244" i="19"/>
  <c r="Q244" i="19"/>
  <c r="R244" i="19"/>
  <c r="S244" i="19" s="1"/>
  <c r="P245" i="19"/>
  <c r="Q245" i="19" s="1"/>
  <c r="R245" i="19"/>
  <c r="S245" i="19" s="1"/>
  <c r="P246" i="19"/>
  <c r="Q246" i="19" s="1"/>
  <c r="R246" i="19"/>
  <c r="P247" i="19"/>
  <c r="Q247" i="19" s="1"/>
  <c r="R247" i="19"/>
  <c r="P248" i="19"/>
  <c r="Q248" i="19" s="1"/>
  <c r="R248" i="19"/>
  <c r="P249" i="19"/>
  <c r="Q249" i="19"/>
  <c r="R249" i="19"/>
  <c r="P250" i="19"/>
  <c r="Q250" i="19" s="1"/>
  <c r="R250" i="19"/>
  <c r="P251" i="19"/>
  <c r="Q251" i="19" s="1"/>
  <c r="R251" i="19"/>
  <c r="P252" i="19"/>
  <c r="Q252" i="19" s="1"/>
  <c r="R252" i="19"/>
  <c r="P253" i="19"/>
  <c r="Q253" i="19" s="1"/>
  <c r="R253" i="19"/>
  <c r="P254" i="19"/>
  <c r="Q254" i="19" s="1"/>
  <c r="R254" i="19"/>
  <c r="P255" i="19"/>
  <c r="Q255" i="19" s="1"/>
  <c r="R255" i="19"/>
  <c r="P256" i="19"/>
  <c r="Q256" i="19" s="1"/>
  <c r="R256" i="19"/>
  <c r="P257" i="19"/>
  <c r="Q257" i="19" s="1"/>
  <c r="R257" i="19"/>
  <c r="S257" i="19" s="1"/>
  <c r="P258" i="19"/>
  <c r="Q258" i="19" s="1"/>
  <c r="R258" i="19"/>
  <c r="P259" i="19"/>
  <c r="Q259" i="19" s="1"/>
  <c r="R259" i="19"/>
  <c r="P260" i="19"/>
  <c r="Q260" i="19" s="1"/>
  <c r="R260" i="19"/>
  <c r="P261" i="19"/>
  <c r="Q261" i="19"/>
  <c r="R261" i="19"/>
  <c r="P262" i="19"/>
  <c r="Q262" i="19" s="1"/>
  <c r="R262" i="19"/>
  <c r="P263" i="19"/>
  <c r="Q263" i="19" s="1"/>
  <c r="R263" i="19"/>
  <c r="P264" i="19"/>
  <c r="Q264" i="19"/>
  <c r="R264" i="19"/>
  <c r="S264" i="19" s="1"/>
  <c r="P265" i="19"/>
  <c r="Q265" i="19" s="1"/>
  <c r="R265" i="19"/>
  <c r="P266" i="19"/>
  <c r="Q266" i="19" s="1"/>
  <c r="R266" i="19"/>
  <c r="P267" i="19"/>
  <c r="Q267" i="19" s="1"/>
  <c r="R267" i="19"/>
  <c r="P268" i="19"/>
  <c r="Q268" i="19" s="1"/>
  <c r="R268" i="19"/>
  <c r="P269" i="19"/>
  <c r="Q269" i="19" s="1"/>
  <c r="R269" i="19"/>
  <c r="P270" i="19"/>
  <c r="Q270" i="19" s="1"/>
  <c r="R270" i="19"/>
  <c r="P271" i="19"/>
  <c r="Q271" i="19"/>
  <c r="R271" i="19"/>
  <c r="P272" i="19"/>
  <c r="Q272" i="19" s="1"/>
  <c r="R272" i="19"/>
  <c r="P273" i="19"/>
  <c r="Q273" i="19"/>
  <c r="R273" i="19"/>
  <c r="P274" i="19"/>
  <c r="Q274" i="19" s="1"/>
  <c r="R274" i="19"/>
  <c r="P275" i="19"/>
  <c r="Q275" i="19" s="1"/>
  <c r="R275" i="19"/>
  <c r="P276" i="19"/>
  <c r="Q276" i="19"/>
  <c r="R276" i="19"/>
  <c r="S276" i="19" s="1"/>
  <c r="P277" i="19"/>
  <c r="Q277" i="19" s="1"/>
  <c r="R277" i="19"/>
  <c r="P278" i="19"/>
  <c r="Q278" i="19" s="1"/>
  <c r="R278" i="19"/>
  <c r="P279" i="19"/>
  <c r="Q279" i="19" s="1"/>
  <c r="R279" i="19"/>
  <c r="P280" i="19"/>
  <c r="Q280" i="19" s="1"/>
  <c r="R280" i="19"/>
  <c r="P281" i="19"/>
  <c r="Q281" i="19" s="1"/>
  <c r="R281" i="19"/>
  <c r="P22" i="19"/>
  <c r="Q22" i="19" s="1"/>
  <c r="R22" i="19"/>
  <c r="P23" i="19"/>
  <c r="Q23" i="19" s="1"/>
  <c r="R23" i="19"/>
  <c r="P24" i="19"/>
  <c r="Q24" i="19" s="1"/>
  <c r="R24" i="19"/>
  <c r="P25" i="19"/>
  <c r="Q25" i="19" s="1"/>
  <c r="R25" i="19"/>
  <c r="P26" i="19"/>
  <c r="Q26" i="19" s="1"/>
  <c r="R26" i="19"/>
  <c r="P27" i="19"/>
  <c r="Q27" i="19" s="1"/>
  <c r="R27" i="19"/>
  <c r="S27" i="19"/>
  <c r="P28" i="19"/>
  <c r="Q28" i="19" s="1"/>
  <c r="R28" i="19"/>
  <c r="S28" i="19"/>
  <c r="P29" i="19"/>
  <c r="Q29" i="19" s="1"/>
  <c r="R29" i="19"/>
  <c r="P30" i="19"/>
  <c r="Q30" i="19" s="1"/>
  <c r="R30" i="19"/>
  <c r="P31" i="19"/>
  <c r="Q31" i="19" s="1"/>
  <c r="R31" i="19"/>
  <c r="P32" i="19"/>
  <c r="Q32" i="19" s="1"/>
  <c r="R32" i="19"/>
  <c r="S32" i="19" s="1"/>
  <c r="P33" i="19"/>
  <c r="Q33" i="19" s="1"/>
  <c r="R33" i="19"/>
  <c r="P34" i="19"/>
  <c r="Q34" i="19" s="1"/>
  <c r="R34" i="19"/>
  <c r="P35" i="19"/>
  <c r="Q35" i="19" s="1"/>
  <c r="R35" i="19"/>
  <c r="P36" i="19"/>
  <c r="Q36" i="19" s="1"/>
  <c r="R36" i="19"/>
  <c r="P37" i="19"/>
  <c r="Q37" i="19" s="1"/>
  <c r="R37" i="19"/>
  <c r="P38" i="19"/>
  <c r="Q38" i="19" s="1"/>
  <c r="R38" i="19"/>
  <c r="P39" i="19"/>
  <c r="Q39" i="19" s="1"/>
  <c r="R39" i="19"/>
  <c r="P40" i="19"/>
  <c r="Q40" i="19" s="1"/>
  <c r="R40" i="19"/>
  <c r="P41" i="19"/>
  <c r="S41" i="19" s="1"/>
  <c r="R41" i="19"/>
  <c r="P42" i="19"/>
  <c r="Q42" i="19"/>
  <c r="R42" i="19"/>
  <c r="P43" i="19"/>
  <c r="Q43" i="19" s="1"/>
  <c r="R43" i="19"/>
  <c r="P44" i="19"/>
  <c r="S44" i="19" s="1"/>
  <c r="R44" i="19"/>
  <c r="P45" i="19"/>
  <c r="Q45" i="19" s="1"/>
  <c r="R45" i="19"/>
  <c r="P46" i="19"/>
  <c r="Q46" i="19" s="1"/>
  <c r="R46" i="19"/>
  <c r="P47" i="19"/>
  <c r="Q47" i="19"/>
  <c r="R47" i="19"/>
  <c r="P48" i="19"/>
  <c r="Q48" i="19" s="1"/>
  <c r="R48" i="19"/>
  <c r="P49" i="19"/>
  <c r="Q49" i="19" s="1"/>
  <c r="R49" i="19"/>
  <c r="P50" i="19"/>
  <c r="Q50" i="19" s="1"/>
  <c r="R50" i="19"/>
  <c r="P51" i="19"/>
  <c r="Q51" i="19" s="1"/>
  <c r="R51" i="19"/>
  <c r="P52" i="19"/>
  <c r="Q52" i="19" s="1"/>
  <c r="R52" i="19"/>
  <c r="P53" i="19"/>
  <c r="Q53" i="19" s="1"/>
  <c r="R53" i="19"/>
  <c r="P54" i="19"/>
  <c r="Q54" i="19" s="1"/>
  <c r="R54" i="19"/>
  <c r="P55" i="19"/>
  <c r="Q55" i="19" s="1"/>
  <c r="R55" i="19"/>
  <c r="S55" i="19" s="1"/>
  <c r="P56" i="19"/>
  <c r="Q56" i="19" s="1"/>
  <c r="R56" i="19"/>
  <c r="P57" i="19"/>
  <c r="Q57" i="19" s="1"/>
  <c r="R57" i="19"/>
  <c r="P58" i="19"/>
  <c r="Q58" i="19" s="1"/>
  <c r="R58" i="19"/>
  <c r="P59" i="19"/>
  <c r="Q59" i="19"/>
  <c r="R59" i="19"/>
  <c r="P60" i="19"/>
  <c r="Q60" i="19" s="1"/>
  <c r="R60" i="19"/>
  <c r="P61" i="19"/>
  <c r="Q61" i="19" s="1"/>
  <c r="R61" i="19"/>
  <c r="P62" i="19"/>
  <c r="Q62" i="19"/>
  <c r="R62" i="19"/>
  <c r="S62" i="19" s="1"/>
  <c r="P63" i="19"/>
  <c r="Q63" i="19" s="1"/>
  <c r="R63" i="19"/>
  <c r="P64" i="19"/>
  <c r="Q64" i="19" s="1"/>
  <c r="R64" i="19"/>
  <c r="P65" i="19"/>
  <c r="Q65" i="19" s="1"/>
  <c r="R65" i="19"/>
  <c r="P66" i="19"/>
  <c r="Q66" i="19" s="1"/>
  <c r="R66" i="19"/>
  <c r="P67" i="19"/>
  <c r="Q67" i="19" s="1"/>
  <c r="R67" i="19"/>
  <c r="P68" i="19"/>
  <c r="Q68" i="19" s="1"/>
  <c r="R68" i="19"/>
  <c r="P69" i="19"/>
  <c r="Q69" i="19" s="1"/>
  <c r="R69" i="19"/>
  <c r="P70" i="19"/>
  <c r="Q70" i="19" s="1"/>
  <c r="R70" i="19"/>
  <c r="P71" i="19"/>
  <c r="Q71" i="19"/>
  <c r="R71" i="19"/>
  <c r="P72" i="19"/>
  <c r="Q72" i="19" s="1"/>
  <c r="R72" i="19"/>
  <c r="P73" i="19"/>
  <c r="Q73" i="19" s="1"/>
  <c r="R73" i="19"/>
  <c r="P74" i="19"/>
  <c r="Q74" i="19" s="1"/>
  <c r="R74" i="19"/>
  <c r="S74" i="19" s="1"/>
  <c r="P75" i="19"/>
  <c r="Q75" i="19" s="1"/>
  <c r="R75" i="19"/>
  <c r="P76" i="19"/>
  <c r="Q76" i="19" s="1"/>
  <c r="R76" i="19"/>
  <c r="P77" i="19"/>
  <c r="Q77" i="19" s="1"/>
  <c r="R77" i="19"/>
  <c r="P78" i="19"/>
  <c r="Q78" i="19" s="1"/>
  <c r="R78" i="19"/>
  <c r="P79" i="19"/>
  <c r="Q79" i="19" s="1"/>
  <c r="R79" i="19"/>
  <c r="P80" i="19"/>
  <c r="Q80" i="19" s="1"/>
  <c r="R80" i="19"/>
  <c r="P81" i="19"/>
  <c r="Q81" i="19" s="1"/>
  <c r="R81" i="19"/>
  <c r="P82" i="19"/>
  <c r="Q82" i="19" s="1"/>
  <c r="R82" i="19"/>
  <c r="S82" i="19" s="1"/>
  <c r="P83" i="19"/>
  <c r="Q83" i="19" s="1"/>
  <c r="R83" i="19"/>
  <c r="P84" i="19"/>
  <c r="Q84" i="19" s="1"/>
  <c r="R84" i="19"/>
  <c r="P85" i="19"/>
  <c r="Q85" i="19" s="1"/>
  <c r="R85" i="19"/>
  <c r="P86" i="19"/>
  <c r="Q86" i="19"/>
  <c r="R86" i="19"/>
  <c r="P87" i="19"/>
  <c r="Q87" i="19" s="1"/>
  <c r="R87" i="19"/>
  <c r="P88" i="19"/>
  <c r="Q88" i="19" s="1"/>
  <c r="R88" i="19"/>
  <c r="P89" i="19"/>
  <c r="Q89" i="19" s="1"/>
  <c r="R89" i="19"/>
  <c r="P90" i="19"/>
  <c r="Q90" i="19" s="1"/>
  <c r="R90" i="19"/>
  <c r="P91" i="19"/>
  <c r="Q91" i="19" s="1"/>
  <c r="R91" i="19"/>
  <c r="P92" i="19"/>
  <c r="Q92" i="19" s="1"/>
  <c r="R92" i="19"/>
  <c r="P93" i="19"/>
  <c r="Q93" i="19" s="1"/>
  <c r="R93" i="19"/>
  <c r="P94" i="19"/>
  <c r="Q94" i="19" s="1"/>
  <c r="R94" i="19"/>
  <c r="P95" i="19"/>
  <c r="Q95" i="19" s="1"/>
  <c r="R95" i="19"/>
  <c r="S95" i="19" s="1"/>
  <c r="P96" i="19"/>
  <c r="Q96" i="19" s="1"/>
  <c r="R96" i="19"/>
  <c r="P97" i="19"/>
  <c r="Q97" i="19" s="1"/>
  <c r="R97" i="19"/>
  <c r="P98" i="19"/>
  <c r="Q98" i="19" s="1"/>
  <c r="R98" i="19"/>
  <c r="P99" i="19"/>
  <c r="Q99" i="19" s="1"/>
  <c r="R99" i="19"/>
  <c r="P100" i="19"/>
  <c r="Q100" i="19" s="1"/>
  <c r="R100" i="19"/>
  <c r="P101" i="19"/>
  <c r="Q101" i="19" s="1"/>
  <c r="R101" i="19"/>
  <c r="P102" i="19"/>
  <c r="Q102" i="19" s="1"/>
  <c r="R102" i="19"/>
  <c r="S102" i="19" s="1"/>
  <c r="P103" i="19"/>
  <c r="Q103" i="19" s="1"/>
  <c r="R103" i="19"/>
  <c r="P104" i="19"/>
  <c r="Q104" i="19" s="1"/>
  <c r="R104" i="19"/>
  <c r="P105" i="19"/>
  <c r="Q105" i="19" s="1"/>
  <c r="R105" i="19"/>
  <c r="P106" i="19"/>
  <c r="Q106" i="19"/>
  <c r="R106" i="19"/>
  <c r="P107" i="19"/>
  <c r="Q107" i="19" s="1"/>
  <c r="R107" i="19"/>
  <c r="S107" i="19" s="1"/>
  <c r="P108" i="19"/>
  <c r="Q108" i="19" s="1"/>
  <c r="R108" i="19"/>
  <c r="P109" i="19"/>
  <c r="Q109" i="19" s="1"/>
  <c r="R109" i="19"/>
  <c r="P110" i="19"/>
  <c r="Q110" i="19" s="1"/>
  <c r="R110" i="19"/>
  <c r="P111" i="19"/>
  <c r="Q111" i="19" s="1"/>
  <c r="R111" i="19"/>
  <c r="S111" i="19" s="1"/>
  <c r="P112" i="19"/>
  <c r="Q112" i="19" s="1"/>
  <c r="R112" i="19"/>
  <c r="P113" i="19"/>
  <c r="Q113" i="19"/>
  <c r="R113" i="19"/>
  <c r="P114" i="19"/>
  <c r="Q114" i="19" s="1"/>
  <c r="R114" i="19"/>
  <c r="S114" i="19" s="1"/>
  <c r="P115" i="19"/>
  <c r="Q115" i="19" s="1"/>
  <c r="R115" i="19"/>
  <c r="P116" i="19"/>
  <c r="Q116" i="19" s="1"/>
  <c r="R116" i="19"/>
  <c r="P117" i="19"/>
  <c r="Q117" i="19" s="1"/>
  <c r="R117" i="19"/>
  <c r="P118" i="19"/>
  <c r="Q118" i="19"/>
  <c r="R118" i="19"/>
  <c r="P119" i="19"/>
  <c r="Q119" i="19" s="1"/>
  <c r="R119" i="19"/>
  <c r="P120" i="19"/>
  <c r="Q120" i="19" s="1"/>
  <c r="R120" i="19"/>
  <c r="P121" i="19"/>
  <c r="Q121" i="19" s="1"/>
  <c r="R121" i="19"/>
  <c r="S121" i="19" s="1"/>
  <c r="P122" i="19"/>
  <c r="Q122" i="19" s="1"/>
  <c r="R122" i="19"/>
  <c r="P123" i="19"/>
  <c r="Q123" i="19" s="1"/>
  <c r="R123" i="19"/>
  <c r="P124" i="19"/>
  <c r="Q124" i="19" s="1"/>
  <c r="R124" i="19"/>
  <c r="P125" i="19"/>
  <c r="Q125" i="19" s="1"/>
  <c r="R125" i="19"/>
  <c r="P126" i="19"/>
  <c r="Q126" i="19" s="1"/>
  <c r="R126" i="19"/>
  <c r="P127" i="19"/>
  <c r="Q127" i="19" s="1"/>
  <c r="R127" i="19"/>
  <c r="P128" i="19"/>
  <c r="Q128" i="19" s="1"/>
  <c r="R128" i="19"/>
  <c r="P129" i="19"/>
  <c r="Q129" i="19"/>
  <c r="R129" i="19"/>
  <c r="P130" i="19"/>
  <c r="Q130" i="19" s="1"/>
  <c r="R130" i="19"/>
  <c r="S130" i="19" s="1"/>
  <c r="P131" i="19"/>
  <c r="Q131" i="19" s="1"/>
  <c r="R131" i="19"/>
  <c r="P132" i="19"/>
  <c r="Q132" i="19" s="1"/>
  <c r="R132" i="19"/>
  <c r="P133" i="19"/>
  <c r="Q133" i="19" s="1"/>
  <c r="R133" i="19"/>
  <c r="P134" i="19"/>
  <c r="Q134" i="19" s="1"/>
  <c r="R134" i="19"/>
  <c r="S134" i="19" s="1"/>
  <c r="P135" i="19"/>
  <c r="Q135" i="19" s="1"/>
  <c r="R135" i="19"/>
  <c r="P136" i="19"/>
  <c r="Q136" i="19"/>
  <c r="R136" i="19"/>
  <c r="P137" i="19"/>
  <c r="Q137" i="19" s="1"/>
  <c r="R137" i="19"/>
  <c r="S137" i="19" s="1"/>
  <c r="P138" i="19"/>
  <c r="Q138" i="19" s="1"/>
  <c r="R138" i="19"/>
  <c r="P139" i="19"/>
  <c r="Q139" i="19" s="1"/>
  <c r="R139" i="19"/>
  <c r="P140" i="19"/>
  <c r="Q140" i="19" s="1"/>
  <c r="R140" i="19"/>
  <c r="P141" i="19"/>
  <c r="Q141" i="19" s="1"/>
  <c r="R141" i="19"/>
  <c r="P142" i="19"/>
  <c r="Q142" i="19" s="1"/>
  <c r="R142" i="19"/>
  <c r="P143" i="19"/>
  <c r="Q143" i="19" s="1"/>
  <c r="R143" i="19"/>
  <c r="P144" i="19"/>
  <c r="Q144" i="19" s="1"/>
  <c r="R144" i="19"/>
  <c r="P145" i="19"/>
  <c r="Q145" i="19"/>
  <c r="R145" i="19"/>
  <c r="P146" i="19"/>
  <c r="Q146" i="19" s="1"/>
  <c r="R146" i="19"/>
  <c r="P147" i="19"/>
  <c r="Q147" i="19" s="1"/>
  <c r="R147" i="19"/>
  <c r="P148" i="19"/>
  <c r="Q148" i="19" s="1"/>
  <c r="R148" i="19"/>
  <c r="P149" i="19"/>
  <c r="Q149" i="19" s="1"/>
  <c r="R149" i="19"/>
  <c r="P150" i="19"/>
  <c r="Q150" i="19" s="1"/>
  <c r="R150" i="19"/>
  <c r="S150" i="19" s="1"/>
  <c r="P151" i="19"/>
  <c r="Q151" i="19" s="1"/>
  <c r="R151" i="19"/>
  <c r="P152" i="19"/>
  <c r="Q152" i="19"/>
  <c r="R152" i="19"/>
  <c r="P153" i="19"/>
  <c r="Q153" i="19" s="1"/>
  <c r="R153" i="19"/>
  <c r="S153" i="19" s="1"/>
  <c r="P154" i="19"/>
  <c r="Q154" i="19" s="1"/>
  <c r="R154" i="19"/>
  <c r="P155" i="19"/>
  <c r="Q155" i="19" s="1"/>
  <c r="R155" i="19"/>
  <c r="P156" i="19"/>
  <c r="Q156" i="19" s="1"/>
  <c r="R156" i="19"/>
  <c r="P157" i="19"/>
  <c r="Q157" i="19" s="1"/>
  <c r="R157" i="19"/>
  <c r="P158" i="19"/>
  <c r="Q158" i="19" s="1"/>
  <c r="R158" i="19"/>
  <c r="P159" i="19"/>
  <c r="Q159" i="19" s="1"/>
  <c r="R159" i="19"/>
  <c r="P160" i="19"/>
  <c r="Q160" i="19" s="1"/>
  <c r="R160" i="19"/>
  <c r="P161" i="19"/>
  <c r="Q161" i="19"/>
  <c r="R161" i="19"/>
  <c r="P162" i="19"/>
  <c r="Q162" i="19" s="1"/>
  <c r="R162" i="19"/>
  <c r="P163" i="19"/>
  <c r="Q163" i="19" s="1"/>
  <c r="R163" i="19"/>
  <c r="P164" i="19"/>
  <c r="Q164" i="19" s="1"/>
  <c r="R164" i="19"/>
  <c r="P165" i="19"/>
  <c r="Q165" i="19" s="1"/>
  <c r="R165" i="19"/>
  <c r="P166" i="19"/>
  <c r="Q166" i="19" s="1"/>
  <c r="R166" i="19"/>
  <c r="S166" i="19" s="1"/>
  <c r="P167" i="19"/>
  <c r="Q167" i="19" s="1"/>
  <c r="R167" i="19"/>
  <c r="P168" i="19"/>
  <c r="Q168" i="19"/>
  <c r="R168" i="19"/>
  <c r="P169" i="19"/>
  <c r="Q169" i="19" s="1"/>
  <c r="R169" i="19"/>
  <c r="S169" i="19" s="1"/>
  <c r="P170" i="19"/>
  <c r="Q170" i="19" s="1"/>
  <c r="R170" i="19"/>
  <c r="P171" i="19"/>
  <c r="Q171" i="19" s="1"/>
  <c r="R171" i="19"/>
  <c r="P172" i="19"/>
  <c r="Q172" i="19" s="1"/>
  <c r="R172" i="19"/>
  <c r="P173" i="19"/>
  <c r="Q173" i="19" s="1"/>
  <c r="R173" i="19"/>
  <c r="P174" i="19"/>
  <c r="Q174" i="19" s="1"/>
  <c r="R174" i="19"/>
  <c r="P175" i="19"/>
  <c r="Q175" i="19" s="1"/>
  <c r="R175" i="19"/>
  <c r="P176" i="19"/>
  <c r="Q176" i="19" s="1"/>
  <c r="R176" i="19"/>
  <c r="P177" i="19"/>
  <c r="Q177" i="19"/>
  <c r="R177" i="19"/>
  <c r="P178" i="19"/>
  <c r="Q178" i="19" s="1"/>
  <c r="R178" i="19"/>
  <c r="S178" i="19" s="1"/>
  <c r="P179" i="19"/>
  <c r="Q179" i="19" s="1"/>
  <c r="R179" i="19"/>
  <c r="P180" i="19"/>
  <c r="Q180" i="19"/>
  <c r="R180" i="19"/>
  <c r="P181" i="19"/>
  <c r="Q181" i="19" s="1"/>
  <c r="R181" i="19"/>
  <c r="P182" i="19"/>
  <c r="Q182" i="19" s="1"/>
  <c r="R182" i="19"/>
  <c r="S182" i="19" s="1"/>
  <c r="P183" i="19"/>
  <c r="Q183" i="19" s="1"/>
  <c r="R183" i="19"/>
  <c r="P184" i="19"/>
  <c r="Q184" i="19"/>
  <c r="R184" i="19"/>
  <c r="P185" i="19"/>
  <c r="Q185" i="19"/>
  <c r="R185" i="19"/>
  <c r="S185" i="19" s="1"/>
  <c r="P186" i="19"/>
  <c r="Q186" i="19" s="1"/>
  <c r="R186" i="19"/>
  <c r="P187" i="19"/>
  <c r="Q187" i="19" s="1"/>
  <c r="R187" i="19"/>
  <c r="P188" i="19"/>
  <c r="Q188" i="19" s="1"/>
  <c r="R188" i="19"/>
  <c r="P189" i="19"/>
  <c r="Q189" i="19" s="1"/>
  <c r="R189" i="19"/>
  <c r="P190" i="19"/>
  <c r="Q190" i="19" s="1"/>
  <c r="R190" i="19"/>
  <c r="P191" i="19"/>
  <c r="Q191" i="19" s="1"/>
  <c r="R191" i="19"/>
  <c r="P192" i="19"/>
  <c r="Q192" i="19" s="1"/>
  <c r="R192" i="19"/>
  <c r="P193" i="19"/>
  <c r="Q193" i="19" s="1"/>
  <c r="R193" i="19"/>
  <c r="P194" i="19"/>
  <c r="Q194" i="19" s="1"/>
  <c r="R194" i="19"/>
  <c r="S194" i="19" s="1"/>
  <c r="P195" i="19"/>
  <c r="Q195" i="19" s="1"/>
  <c r="R195" i="19"/>
  <c r="P196" i="19"/>
  <c r="Q196" i="19" s="1"/>
  <c r="R196" i="19"/>
  <c r="P197" i="19"/>
  <c r="Q197" i="19" s="1"/>
  <c r="R197" i="19"/>
  <c r="P198" i="19"/>
  <c r="Q198" i="19" s="1"/>
  <c r="R198" i="19"/>
  <c r="S198" i="19" s="1"/>
  <c r="P199" i="19"/>
  <c r="Q199" i="19" s="1"/>
  <c r="R199" i="19"/>
  <c r="P200" i="19"/>
  <c r="Q200" i="19"/>
  <c r="R200" i="19"/>
  <c r="P201" i="19"/>
  <c r="Q201" i="19"/>
  <c r="R201" i="19"/>
  <c r="S201" i="19" s="1"/>
  <c r="P202" i="19"/>
  <c r="Q202" i="19" s="1"/>
  <c r="R202" i="19"/>
  <c r="P203" i="19"/>
  <c r="Q203" i="19" s="1"/>
  <c r="R203" i="19"/>
  <c r="P204" i="19"/>
  <c r="Q204" i="19" s="1"/>
  <c r="R204" i="19"/>
  <c r="P205" i="19"/>
  <c r="Q205" i="19" s="1"/>
  <c r="R205" i="19"/>
  <c r="P206" i="19"/>
  <c r="Q206" i="19" s="1"/>
  <c r="R206" i="19"/>
  <c r="P207" i="19"/>
  <c r="Q207" i="19" s="1"/>
  <c r="R207" i="19"/>
  <c r="P208" i="19"/>
  <c r="Q208" i="19" s="1"/>
  <c r="R208" i="19"/>
  <c r="P209" i="19"/>
  <c r="Q209" i="19" s="1"/>
  <c r="R209" i="19"/>
  <c r="P210" i="19"/>
  <c r="Q210" i="19" s="1"/>
  <c r="R210" i="19"/>
  <c r="P211" i="19"/>
  <c r="Q211" i="19" s="1"/>
  <c r="R211" i="19"/>
  <c r="P212" i="19"/>
  <c r="Q212" i="19" s="1"/>
  <c r="R212" i="19"/>
  <c r="K281" i="19"/>
  <c r="K280" i="19"/>
  <c r="K279" i="19"/>
  <c r="K278" i="19"/>
  <c r="K277" i="19"/>
  <c r="K276" i="19"/>
  <c r="K275" i="19"/>
  <c r="K274" i="19"/>
  <c r="K273" i="19"/>
  <c r="K272" i="19"/>
  <c r="K271" i="19"/>
  <c r="K270" i="19"/>
  <c r="K269" i="19"/>
  <c r="K268" i="19"/>
  <c r="K267" i="19"/>
  <c r="K266" i="19"/>
  <c r="K265" i="19"/>
  <c r="K264" i="19"/>
  <c r="K263" i="19"/>
  <c r="K262" i="19"/>
  <c r="K261" i="19"/>
  <c r="K260" i="19"/>
  <c r="K259" i="19"/>
  <c r="K258" i="19"/>
  <c r="K257" i="19"/>
  <c r="K256" i="19"/>
  <c r="K255" i="19"/>
  <c r="K254" i="19"/>
  <c r="K253" i="19"/>
  <c r="K252" i="19"/>
  <c r="K251" i="19"/>
  <c r="K250" i="19"/>
  <c r="K249" i="19"/>
  <c r="K248" i="19"/>
  <c r="K247" i="19"/>
  <c r="K246" i="19"/>
  <c r="K245" i="19"/>
  <c r="K244" i="19"/>
  <c r="K243" i="19"/>
  <c r="K242" i="19"/>
  <c r="K241" i="19"/>
  <c r="K240" i="19"/>
  <c r="K239" i="19"/>
  <c r="K238" i="19"/>
  <c r="K237" i="19"/>
  <c r="K236" i="19"/>
  <c r="K235" i="19"/>
  <c r="K234" i="19"/>
  <c r="K233" i="19"/>
  <c r="K232" i="19"/>
  <c r="K231" i="19"/>
  <c r="K230" i="19"/>
  <c r="K229" i="19"/>
  <c r="K228" i="19"/>
  <c r="K227" i="19"/>
  <c r="K226" i="19"/>
  <c r="K225" i="19"/>
  <c r="K224" i="19"/>
  <c r="K223" i="19"/>
  <c r="K222" i="19"/>
  <c r="K221" i="19"/>
  <c r="K220" i="19"/>
  <c r="K219" i="19"/>
  <c r="K218" i="19"/>
  <c r="K217" i="19"/>
  <c r="K216" i="19"/>
  <c r="K215" i="19"/>
  <c r="K214" i="19"/>
  <c r="K213" i="19"/>
  <c r="K212" i="19"/>
  <c r="K211" i="19"/>
  <c r="K210" i="19"/>
  <c r="K209" i="19"/>
  <c r="K208" i="19"/>
  <c r="K207" i="19"/>
  <c r="K206" i="19"/>
  <c r="K205" i="19"/>
  <c r="K204" i="19"/>
  <c r="K203" i="19"/>
  <c r="K202" i="19"/>
  <c r="K201" i="19"/>
  <c r="K200" i="19"/>
  <c r="K199" i="19"/>
  <c r="K198" i="19"/>
  <c r="K197" i="19"/>
  <c r="K196" i="19"/>
  <c r="K195" i="19"/>
  <c r="K194" i="19"/>
  <c r="K193" i="19"/>
  <c r="K192" i="19"/>
  <c r="K191" i="19"/>
  <c r="K190" i="19"/>
  <c r="K189" i="19"/>
  <c r="K188" i="19"/>
  <c r="K187" i="19"/>
  <c r="K186" i="19"/>
  <c r="K185" i="19"/>
  <c r="K184" i="19"/>
  <c r="K183" i="19"/>
  <c r="K182" i="19"/>
  <c r="K181" i="19"/>
  <c r="K180" i="19"/>
  <c r="K179" i="19"/>
  <c r="K178" i="19"/>
  <c r="K177" i="19"/>
  <c r="K176" i="19"/>
  <c r="K175" i="19"/>
  <c r="K174" i="19"/>
  <c r="K173" i="19"/>
  <c r="K172" i="19"/>
  <c r="K171" i="19"/>
  <c r="K170" i="19"/>
  <c r="K169" i="19"/>
  <c r="K168" i="19"/>
  <c r="K167" i="19"/>
  <c r="K166" i="19"/>
  <c r="K165" i="19"/>
  <c r="K164" i="19"/>
  <c r="K163" i="19"/>
  <c r="K162" i="19"/>
  <c r="K161" i="19"/>
  <c r="K160" i="19"/>
  <c r="K159" i="19"/>
  <c r="K158" i="19"/>
  <c r="K157" i="19"/>
  <c r="K156" i="19"/>
  <c r="K155" i="19"/>
  <c r="K154" i="19"/>
  <c r="K153" i="19"/>
  <c r="K152" i="19"/>
  <c r="K151" i="19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S209" i="19" l="1"/>
  <c r="S206" i="19"/>
  <c r="S202" i="19"/>
  <c r="S193" i="19"/>
  <c r="S190" i="19"/>
  <c r="S186" i="19"/>
  <c r="S119" i="19"/>
  <c r="S94" i="19"/>
  <c r="S91" i="19"/>
  <c r="S87" i="19"/>
  <c r="S63" i="19"/>
  <c r="S54" i="19"/>
  <c r="S51" i="19"/>
  <c r="S277" i="19"/>
  <c r="S265" i="19"/>
  <c r="S256" i="19"/>
  <c r="S253" i="19"/>
  <c r="S232" i="19"/>
  <c r="S225" i="19"/>
  <c r="S177" i="19"/>
  <c r="S174" i="19"/>
  <c r="S161" i="19"/>
  <c r="S158" i="19"/>
  <c r="S154" i="19"/>
  <c r="S145" i="19"/>
  <c r="S142" i="19"/>
  <c r="S129" i="19"/>
  <c r="S126" i="19"/>
  <c r="S122" i="19"/>
  <c r="S115" i="19"/>
  <c r="S106" i="19"/>
  <c r="S99" i="19"/>
  <c r="S79" i="19"/>
  <c r="S75" i="19"/>
  <c r="S66" i="19"/>
  <c r="S37" i="19"/>
  <c r="S24" i="19"/>
  <c r="S268" i="19"/>
  <c r="S236" i="19"/>
  <c r="S233" i="19"/>
  <c r="S216" i="19"/>
  <c r="S210" i="19"/>
  <c r="S205" i="19"/>
  <c r="S197" i="19"/>
  <c r="S189" i="19"/>
  <c r="S181" i="19"/>
  <c r="S173" i="19"/>
  <c r="S170" i="19"/>
  <c r="S165" i="19"/>
  <c r="S162" i="19"/>
  <c r="S157" i="19"/>
  <c r="S149" i="19"/>
  <c r="S146" i="19"/>
  <c r="S141" i="19"/>
  <c r="S138" i="19"/>
  <c r="S133" i="19"/>
  <c r="S125" i="19"/>
  <c r="S110" i="19"/>
  <c r="S90" i="19"/>
  <c r="S78" i="19"/>
  <c r="S70" i="19"/>
  <c r="S67" i="19"/>
  <c r="S58" i="19"/>
  <c r="S46" i="19"/>
  <c r="S42" i="19"/>
  <c r="S36" i="19"/>
  <c r="S31" i="19"/>
  <c r="S23" i="19"/>
  <c r="S280" i="19"/>
  <c r="S272" i="19"/>
  <c r="S269" i="19"/>
  <c r="S260" i="19"/>
  <c r="S248" i="19"/>
  <c r="S240" i="19"/>
  <c r="S237" i="19"/>
  <c r="S228" i="19"/>
  <c r="S222" i="19"/>
  <c r="S218" i="19"/>
  <c r="S118" i="19"/>
  <c r="S103" i="19"/>
  <c r="S98" i="19"/>
  <c r="S86" i="19"/>
  <c r="S83" i="19"/>
  <c r="S71" i="19"/>
  <c r="S59" i="19"/>
  <c r="S50" i="19"/>
  <c r="S47" i="19"/>
  <c r="S43" i="19"/>
  <c r="S281" i="19"/>
  <c r="S273" i="19"/>
  <c r="S261" i="19"/>
  <c r="S252" i="19"/>
  <c r="S249" i="19"/>
  <c r="S241" i="19"/>
  <c r="S229" i="19"/>
  <c r="S223" i="19"/>
  <c r="S219" i="19"/>
  <c r="S33" i="19"/>
  <c r="S29" i="19"/>
  <c r="S25" i="19"/>
  <c r="S211" i="19"/>
  <c r="S207" i="19"/>
  <c r="S203" i="19"/>
  <c r="S199" i="19"/>
  <c r="S195" i="19"/>
  <c r="S191" i="19"/>
  <c r="S187" i="19"/>
  <c r="S183" i="19"/>
  <c r="S179" i="19"/>
  <c r="S175" i="19"/>
  <c r="S171" i="19"/>
  <c r="S167" i="19"/>
  <c r="S163" i="19"/>
  <c r="S159" i="19"/>
  <c r="S155" i="19"/>
  <c r="S151" i="19"/>
  <c r="S147" i="19"/>
  <c r="S143" i="19"/>
  <c r="S139" i="19"/>
  <c r="S135" i="19"/>
  <c r="S131" i="19"/>
  <c r="S127" i="19"/>
  <c r="S123" i="19"/>
  <c r="Q44" i="19"/>
  <c r="S38" i="19"/>
  <c r="S34" i="19"/>
  <c r="S30" i="19"/>
  <c r="S26" i="19"/>
  <c r="S22" i="19"/>
  <c r="S212" i="19"/>
  <c r="S208" i="19"/>
  <c r="S204" i="19"/>
  <c r="S200" i="19"/>
  <c r="S196" i="19"/>
  <c r="S192" i="19"/>
  <c r="S188" i="19"/>
  <c r="S184" i="19"/>
  <c r="S180" i="19"/>
  <c r="S176" i="19"/>
  <c r="S172" i="19"/>
  <c r="S168" i="19"/>
  <c r="S164" i="19"/>
  <c r="S160" i="19"/>
  <c r="S156" i="19"/>
  <c r="S152" i="19"/>
  <c r="S148" i="19"/>
  <c r="S144" i="19"/>
  <c r="S140" i="19"/>
  <c r="S136" i="19"/>
  <c r="S132" i="19"/>
  <c r="S128" i="19"/>
  <c r="S124" i="19"/>
  <c r="S120" i="19"/>
  <c r="Q41" i="19"/>
  <c r="S39" i="19"/>
  <c r="S35" i="19"/>
  <c r="S116" i="19"/>
  <c r="S112" i="19"/>
  <c r="S108" i="19"/>
  <c r="S104" i="19"/>
  <c r="S100" i="19"/>
  <c r="S96" i="19"/>
  <c r="S92" i="19"/>
  <c r="S88" i="19"/>
  <c r="S84" i="19"/>
  <c r="S80" i="19"/>
  <c r="S76" i="19"/>
  <c r="S72" i="19"/>
  <c r="S68" i="19"/>
  <c r="S64" i="19"/>
  <c r="S60" i="19"/>
  <c r="S56" i="19"/>
  <c r="S52" i="19"/>
  <c r="S48" i="19"/>
  <c r="S40" i="19"/>
  <c r="S278" i="19"/>
  <c r="S274" i="19"/>
  <c r="S270" i="19"/>
  <c r="S266" i="19"/>
  <c r="S262" i="19"/>
  <c r="S258" i="19"/>
  <c r="S254" i="19"/>
  <c r="S250" i="19"/>
  <c r="S246" i="19"/>
  <c r="S242" i="19"/>
  <c r="S238" i="19"/>
  <c r="S234" i="19"/>
  <c r="S230" i="19"/>
  <c r="S226" i="19"/>
  <c r="S117" i="19"/>
  <c r="S113" i="19"/>
  <c r="S109" i="19"/>
  <c r="S105" i="19"/>
  <c r="S101" i="19"/>
  <c r="S97" i="19"/>
  <c r="S93" i="19"/>
  <c r="S89" i="19"/>
  <c r="S85" i="19"/>
  <c r="S81" i="19"/>
  <c r="S77" i="19"/>
  <c r="S73" i="19"/>
  <c r="S69" i="19"/>
  <c r="S65" i="19"/>
  <c r="S61" i="19"/>
  <c r="S57" i="19"/>
  <c r="S53" i="19"/>
  <c r="S49" i="19"/>
  <c r="S45" i="19"/>
  <c r="S279" i="19"/>
  <c r="S275" i="19"/>
  <c r="S271" i="19"/>
  <c r="S267" i="19"/>
  <c r="S263" i="19"/>
  <c r="S259" i="19"/>
  <c r="S255" i="19"/>
  <c r="S251" i="19"/>
  <c r="S247" i="19"/>
  <c r="S243" i="19"/>
  <c r="S239" i="19"/>
  <c r="S235" i="19"/>
  <c r="S231" i="19"/>
  <c r="S227" i="19"/>
  <c r="P213" i="19"/>
  <c r="Q213" i="19" s="1"/>
  <c r="R213" i="19"/>
  <c r="P214" i="19"/>
  <c r="Q214" i="19" s="1"/>
  <c r="R214" i="19"/>
  <c r="P215" i="19"/>
  <c r="Q215" i="19" s="1"/>
  <c r="R215" i="19"/>
  <c r="P20" i="19"/>
  <c r="Q20" i="19" s="1"/>
  <c r="S213" i="19" l="1"/>
  <c r="S214" i="19"/>
  <c r="S215" i="19"/>
  <c r="K20" i="19"/>
  <c r="R21" i="19" l="1"/>
  <c r="P21" i="19"/>
  <c r="Q21" i="19" s="1"/>
  <c r="K21" i="19"/>
  <c r="L285" i="19" s="1"/>
  <c r="R20" i="19"/>
  <c r="S21" i="19" l="1"/>
  <c r="S20" i="19"/>
  <c r="R285" i="19"/>
  <c r="R287" i="19" s="1"/>
  <c r="T285" i="19" l="1"/>
  <c r="T287" i="19" s="1"/>
</calcChain>
</file>

<file path=xl/sharedStrings.xml><?xml version="1.0" encoding="utf-8"?>
<sst xmlns="http://schemas.openxmlformats.org/spreadsheetml/2006/main" count="1604" uniqueCount="537">
  <si>
    <t>CODI HSP</t>
  </si>
  <si>
    <t>DESCRIPCIÓ DE L'ARTICLE</t>
  </si>
  <si>
    <t>REFERÈNCIA ARTICLE LICITADOR</t>
  </si>
  <si>
    <t>DENOMINACIÓ ARTICLE LICITADOR</t>
  </si>
  <si>
    <t>DADES DEL SIGNANT</t>
  </si>
  <si>
    <t>NO</t>
  </si>
  <si>
    <t>IMPORT OFERTAT</t>
  </si>
  <si>
    <t>IMPORT HOMOGENEÏTZAT</t>
  </si>
  <si>
    <t>LOT</t>
  </si>
  <si>
    <t>UNITATS DE LA PRESENTACIÓ MÍNIMA</t>
  </si>
  <si>
    <t>UNITAT DE MESURA (UM)</t>
  </si>
  <si>
    <t>BASE IMPOSABLE MÀXIMA TOTAL</t>
  </si>
  <si>
    <t>BASE IMPOSABLE UNITAT MÍNIMA DE VENDA</t>
  </si>
  <si>
    <t>TIPUS IVA</t>
  </si>
  <si>
    <t>% RAPPEL OFERTAT</t>
  </si>
  <si>
    <t>BASE IMPOSABLE UNITAT MÍNIMA DE VENDA OFERTADA NETA (Descomptat rappel)</t>
  </si>
  <si>
    <t>BASE IMPOSABLE TOTAL (Descomptat rappel)</t>
  </si>
  <si>
    <t>Nº UM NECESSÀRIES PER COBRIR CONSUM ANUAL</t>
  </si>
  <si>
    <t>UN</t>
  </si>
  <si>
    <t>INSTRUCCIONS COMPLIMENTACIÓ ANNEX D'OFERTA ECONÒMICA</t>
  </si>
  <si>
    <t>Només es poden completar els camps buits i sense ombrejat.</t>
  </si>
  <si>
    <t>ANNEX DE CUMPLIMENTACIÓ OBLIGATÒRIA D'OFERTA ECONÒMICA</t>
  </si>
  <si>
    <t xml:space="preserve">NÚMERO D'EXPEDIENT: </t>
  </si>
  <si>
    <t>TITOL DE L'EXPEDIENT:</t>
  </si>
  <si>
    <t>BASE IMPOSABLE MAXIMA PER UM (PREU UNITARI)</t>
  </si>
  <si>
    <t>BASE IMPOSABLE  PER UM (PREU UNITARI)</t>
  </si>
  <si>
    <t xml:space="preserve"> </t>
  </si>
  <si>
    <r>
      <t xml:space="preserve">DENOMINACIÓ ARTICLE LICITADOR: </t>
    </r>
    <r>
      <rPr>
        <sz val="12"/>
        <rFont val="Calibri"/>
        <family val="2"/>
        <scheme val="minor"/>
      </rPr>
      <t>Nom comercial de l'article.</t>
    </r>
  </si>
  <si>
    <r>
      <t xml:space="preserve">REFERÈNCIA ARTICLE LICITADOR: </t>
    </r>
    <r>
      <rPr>
        <sz val="12"/>
        <rFont val="Calibri"/>
        <family val="2"/>
        <scheme val="minor"/>
      </rPr>
      <t>És la seva referència. En el cas de fàrmacs és el Codi Nacional.</t>
    </r>
  </si>
  <si>
    <r>
      <t xml:space="preserve">UNITATS DE LA PRESENTACIÓ MÍNIMA: </t>
    </r>
    <r>
      <rPr>
        <sz val="12"/>
        <rFont val="Calibri"/>
        <family val="2"/>
        <scheme val="minor"/>
      </rPr>
      <t>Número d'unitats que conté una Unitat Mínima de Venda (només quantitat: 1, 50, 100, 200, etc.).</t>
    </r>
  </si>
  <si>
    <r>
      <t xml:space="preserve">TIPUS IVA: </t>
    </r>
    <r>
      <rPr>
        <sz val="12"/>
        <rFont val="Calibri"/>
        <family val="2"/>
        <scheme val="minor"/>
      </rPr>
      <t>Percentatge corresponent al tipus d'IVA (no incloure símbol %, és automàtic).</t>
    </r>
  </si>
  <si>
    <t>SÍ</t>
  </si>
  <si>
    <t>VARIANT Nº
(Si s'escau)</t>
  </si>
  <si>
    <t>OFERTA BASE
(Si s'escau,
marcar amb X)</t>
  </si>
  <si>
    <t>TOTAL ANUAL:</t>
  </si>
  <si>
    <t>BASE IMPOSABLE TOTAL REAL (Descomptat rappel)</t>
  </si>
  <si>
    <t>LICITADOR I IDENTIFICACIÓ DE L'OFERTA</t>
  </si>
  <si>
    <t>CONSUM APROX ANUAL</t>
  </si>
  <si>
    <t>EMPRESA</t>
  </si>
  <si>
    <t>FAX</t>
  </si>
  <si>
    <t>NOM I COGNOMS</t>
  </si>
  <si>
    <t>DOMICILI</t>
  </si>
  <si>
    <t>TELÈFON</t>
  </si>
  <si>
    <t>DNI</t>
  </si>
  <si>
    <t>CODI POSTAL</t>
  </si>
  <si>
    <t>LOCALITAT</t>
  </si>
  <si>
    <t>E-Mail</t>
  </si>
  <si>
    <t>CÀRREC</t>
  </si>
  <si>
    <t>CIF/NIF</t>
  </si>
  <si>
    <t xml:space="preserve">SIGNATURA I SEGELL
 </t>
  </si>
  <si>
    <t>DATA</t>
  </si>
  <si>
    <r>
      <t xml:space="preserve">BASE IMPOSABLE  PER UM (PREU UNITARI):  </t>
    </r>
    <r>
      <rPr>
        <sz val="12"/>
        <rFont val="Calibri"/>
        <family val="2"/>
        <scheme val="minor"/>
      </rPr>
      <t xml:space="preserve">Preu unitari </t>
    </r>
    <r>
      <rPr>
        <b/>
        <u/>
        <sz val="12"/>
        <rFont val="Calibri"/>
        <family val="2"/>
        <scheme val="minor"/>
      </rPr>
      <t>sense impostos</t>
    </r>
    <r>
      <rPr>
        <sz val="12"/>
        <rFont val="Calibri"/>
        <family val="2"/>
        <scheme val="minor"/>
      </rPr>
      <t xml:space="preserve">. Els preus s'han d'ofertar en format numèric amb </t>
    </r>
    <r>
      <rPr>
        <b/>
        <u/>
        <sz val="12"/>
        <rFont val="Calibri"/>
        <family val="2"/>
        <scheme val="minor"/>
      </rPr>
      <t>dos decimals</t>
    </r>
    <r>
      <rPr>
        <sz val="12"/>
        <rFont val="Calibri"/>
        <family val="2"/>
        <scheme val="minor"/>
      </rPr>
      <t>. No s'ha d'indicar el símbol de moneda (€). Els signes de puntuació seran: per milers el punt.</t>
    </r>
  </si>
  <si>
    <r>
      <t xml:space="preserve">BASE IMPOSABLE UNITAT MÍNIMA DE VENDA: </t>
    </r>
    <r>
      <rPr>
        <sz val="12"/>
        <rFont val="Calibri"/>
        <family val="2"/>
        <scheme val="minor"/>
      </rPr>
      <t xml:space="preserve">Preu de la unitat mínima de venda </t>
    </r>
    <r>
      <rPr>
        <b/>
        <u/>
        <sz val="12"/>
        <rFont val="Calibri"/>
        <family val="2"/>
        <scheme val="minor"/>
      </rPr>
      <t>sense impostos</t>
    </r>
    <r>
      <rPr>
        <sz val="12"/>
        <rFont val="Calibri"/>
        <family val="2"/>
        <scheme val="minor"/>
      </rPr>
      <t>. Els preus s'han d'ofertar en format numèric amb dos decimals. No s'ha d'indicar el símbol de moneda (€). Els signes de puntuació seran: per milers el punt.</t>
    </r>
  </si>
  <si>
    <t>Presentació obligatòria d'aquest Annex en .pdf amb signatura digital i fitxer excel, sense modificar el format establert.</t>
  </si>
  <si>
    <t>IMPORT PER DOS ANYS:</t>
  </si>
  <si>
    <t>A02AD</t>
  </si>
  <si>
    <t>A02BA</t>
  </si>
  <si>
    <t>A02BC</t>
  </si>
  <si>
    <t>A02BC.1</t>
  </si>
  <si>
    <t>A02BC.2</t>
  </si>
  <si>
    <t>A02BC.3</t>
  </si>
  <si>
    <t>OMEPRAZOL 40 MG VIA PARENTERAL</t>
  </si>
  <si>
    <t>A03FA.3</t>
  </si>
  <si>
    <t>A04AA</t>
  </si>
  <si>
    <t>A04AA.1</t>
  </si>
  <si>
    <t>GRANISETRON 1 MG/ML 1 ML VIA PARENTERAL</t>
  </si>
  <si>
    <t>A04AA.2</t>
  </si>
  <si>
    <t>PALONOSETRO 50 MCG/ML 5 ML VIA PARENTERAL</t>
  </si>
  <si>
    <t>A04AD.1</t>
  </si>
  <si>
    <t>FOSAPREPITANT  150 MG VIAL VIA PARENTERAL</t>
  </si>
  <si>
    <t>A06AA</t>
  </si>
  <si>
    <t xml:space="preserve">PARAFINA /PICOSULFATO 478.2/0.3 MG/ML VIA ORAL </t>
  </si>
  <si>
    <t>A06AB.1</t>
  </si>
  <si>
    <t>A06AD</t>
  </si>
  <si>
    <t>SOLUCIÓ PER PREPARACIÓ DE COLONOSCÒPIES BASADA EN POLIETILENGLICOL
VIA ORAL</t>
  </si>
  <si>
    <t>A06AD.2</t>
  </si>
  <si>
    <t>LAXANT OSMÒTIC VIA ORAL SOBRES</t>
  </si>
  <si>
    <t>A06AD.3</t>
  </si>
  <si>
    <t>MAGNESIO HIDROXIDO 3.6 G  VIA ORAL SOBRES</t>
  </si>
  <si>
    <t>A06AG</t>
  </si>
  <si>
    <t>CITRAT SÒDIC + DETERGENT 5ML VIA RECTAL</t>
  </si>
  <si>
    <t>A06AG.1</t>
  </si>
  <si>
    <t>FOSFATO SODICO 140 ML VIA RECTAL</t>
  </si>
  <si>
    <t>A06AG.2</t>
  </si>
  <si>
    <t>FOSFATO SODICO 250 ML VIA RECTAL</t>
  </si>
  <si>
    <t>A07AA</t>
  </si>
  <si>
    <t>A07BA</t>
  </si>
  <si>
    <t>CARBON ULTRA ADSORBENTE 25 G VIA ORAL</t>
  </si>
  <si>
    <t>A07DA</t>
  </si>
  <si>
    <t>A10AC</t>
  </si>
  <si>
    <t>INSULINA SOLUBLE NEUTRA HUMANA PRB 100 UI/ML 3 ML VIA PARENTERAL XERINGA</t>
  </si>
  <si>
    <t>A10AC.1</t>
  </si>
  <si>
    <t>INSULINA SOLUBLE NEUTRA HUMANA PRB 100 UI/ML 10 ML VIAL VIA PARENTERAL</t>
  </si>
  <si>
    <t>A11CC.1</t>
  </si>
  <si>
    <t>A11CC.2</t>
  </si>
  <si>
    <t>A11CC.3</t>
  </si>
  <si>
    <t>A11DA</t>
  </si>
  <si>
    <t>A11DB</t>
  </si>
  <si>
    <t>M01AE</t>
  </si>
  <si>
    <t>DEXKETOPROFENO 50 MG VIA PARENTERAL</t>
  </si>
  <si>
    <t>M01AE.1</t>
  </si>
  <si>
    <t>M01AE.2</t>
  </si>
  <si>
    <t>M02AB</t>
  </si>
  <si>
    <t>CAPSAICINA 0.025% 30 G VIA TÒPICA</t>
  </si>
  <si>
    <t>M03AB</t>
  </si>
  <si>
    <t>SUXAMETONIO 50 MG/ML 2 ML VIA PARENTERAL</t>
  </si>
  <si>
    <t>M03AC</t>
  </si>
  <si>
    <t>ATRACURIO 10 MG /ML 5 ML VIA PARENTERAL</t>
  </si>
  <si>
    <t>ATRACURIO 10 MG/ML 2.5 ML VIA PARENTERAL</t>
  </si>
  <si>
    <t>M03AC.1</t>
  </si>
  <si>
    <t>ROCURONIO 10 MG/ML 5 ML VIA PARENTERAL</t>
  </si>
  <si>
    <t>M05BA</t>
  </si>
  <si>
    <t>ZOLEDRONICO ACIDO 0.04 MG/ML 100 ML VIA PARENTERAL</t>
  </si>
  <si>
    <t>M05BA.1</t>
  </si>
  <si>
    <t>ZOLEDRONICO ACIDO 5 MG/100 ML VIA PARENTERAL</t>
  </si>
  <si>
    <t>R01AA</t>
  </si>
  <si>
    <t>R03AC.1</t>
  </si>
  <si>
    <t>SALBUTAMOL 100 MCG/PULSACIO SOLUCIO PER INHALACIO</t>
  </si>
  <si>
    <t>R03BA.1</t>
  </si>
  <si>
    <t>BUDESONIDA 200 MCG/PULSACIO SOLUCIO PER INHALACIO</t>
  </si>
  <si>
    <t>R03BA.2</t>
  </si>
  <si>
    <t>BUDESONIDA 500 MCG SOLUCIO PER NEBULITZACIO</t>
  </si>
  <si>
    <t>R03BA.3</t>
  </si>
  <si>
    <t>BUDESONIDA 1000 MCG SOLUCIO PER NEBULITZACIO</t>
  </si>
  <si>
    <t>R03BB</t>
  </si>
  <si>
    <t>IPRATROPI 20 MCG/PULSACIO SOLUCIO PER INHALACIO</t>
  </si>
  <si>
    <t>R03BB.1</t>
  </si>
  <si>
    <t xml:space="preserve">IPRATROPIO SOL 125 MCG/ML 2 ML - 250 MCG VIA  INHALATORIA </t>
  </si>
  <si>
    <t>R03BB.2</t>
  </si>
  <si>
    <t>IPRATROPIO 250 MCG SOLUCIO PER NEBULITZACIO</t>
  </si>
  <si>
    <t>R05CB</t>
  </si>
  <si>
    <t>R05CB.2</t>
  </si>
  <si>
    <t xml:space="preserve">ACETILCISTEINA 600 MG COMP EFE VIA ORAL </t>
  </si>
  <si>
    <t>R05CB.3</t>
  </si>
  <si>
    <t>R05DA.2</t>
  </si>
  <si>
    <t xml:space="preserve">DEXTROMETORFANO 3 MG/ML 200 ML VIA ORAL </t>
  </si>
  <si>
    <t>R06AA</t>
  </si>
  <si>
    <t>R06AB</t>
  </si>
  <si>
    <t>G02BA</t>
  </si>
  <si>
    <t>LEVONORGESTREL 0,02 MG VIA INTRAUTERINA</t>
  </si>
  <si>
    <t>G02CB</t>
  </si>
  <si>
    <t>CABERGOLINA GINE 500 MCG VIA ORAL</t>
  </si>
  <si>
    <t>G02CX</t>
  </si>
  <si>
    <t>ATOSIBAN 7.5 MG/ML 0.9 ML VIA PARENTERAL</t>
  </si>
  <si>
    <t>ATOSIBAN 7.5 MG/ML 5 ML VIA PARENTERAL</t>
  </si>
  <si>
    <t>G03AC</t>
  </si>
  <si>
    <t>G03XB</t>
  </si>
  <si>
    <t>G04BD</t>
  </si>
  <si>
    <t>G04BE</t>
  </si>
  <si>
    <t>G04BE.1</t>
  </si>
  <si>
    <t>G04CA</t>
  </si>
  <si>
    <t>G04CB</t>
  </si>
  <si>
    <t>C01CA</t>
  </si>
  <si>
    <t>ADRENALINA 1 MG/ML SENSE BISULFIT VIA PARENTERAL</t>
  </si>
  <si>
    <t>C01CA.2</t>
  </si>
  <si>
    <t>C01EB</t>
  </si>
  <si>
    <t>C01EB.1</t>
  </si>
  <si>
    <t>ADENOSINA 3 MG/ML 10 ML VIA PARENTERAL</t>
  </si>
  <si>
    <t>C01BD</t>
  </si>
  <si>
    <t>C09CA.2</t>
  </si>
  <si>
    <t>C09CA.1</t>
  </si>
  <si>
    <t>C02CA.1</t>
  </si>
  <si>
    <t>C10AA.7</t>
  </si>
  <si>
    <t>C01DA.3</t>
  </si>
  <si>
    <t>NITROGLICERINA 25 MG/5MG VIA TÒPICA PEGAT</t>
  </si>
  <si>
    <t>C08CA</t>
  </si>
  <si>
    <t>C08CA.1</t>
  </si>
  <si>
    <t>C08DB</t>
  </si>
  <si>
    <t>C08CA.2</t>
  </si>
  <si>
    <t>NIMODIPINO 0.2 MG/ML 50 ML VIA PARENTERAL</t>
  </si>
  <si>
    <t>C03CA</t>
  </si>
  <si>
    <t>FUROSEMIDA 10 MG/ML 2 ML VIA PARENTERAL</t>
  </si>
  <si>
    <t>C03CA.1</t>
  </si>
  <si>
    <t>C03CA.2</t>
  </si>
  <si>
    <t>FUROSEMIDA 10 MG/ML 25 ML VIA PARENTERAL</t>
  </si>
  <si>
    <t>C02KX.1</t>
  </si>
  <si>
    <t>C02KX.2</t>
  </si>
  <si>
    <t>C10AA.1</t>
  </si>
  <si>
    <t>C10AA.2</t>
  </si>
  <si>
    <t>C01EB.2</t>
  </si>
  <si>
    <t>IBUPROFENO 5 MG/ML 2 ML VIA PARENTERAL</t>
  </si>
  <si>
    <t>C05AD</t>
  </si>
  <si>
    <t>BENZOCAINA + EFEDRINA VIA RECTAL</t>
  </si>
  <si>
    <t>C01AX</t>
  </si>
  <si>
    <t>C03DA.2</t>
  </si>
  <si>
    <t>C10AA.5</t>
  </si>
  <si>
    <t>C01EB.3</t>
  </si>
  <si>
    <t>C09CA.3</t>
  </si>
  <si>
    <t>C02KX</t>
  </si>
  <si>
    <t>C01AA</t>
  </si>
  <si>
    <t>DIGOXINA  0.25 MG/ML 2 ML VIA PARENTERAL</t>
  </si>
  <si>
    <t>C10AB</t>
  </si>
  <si>
    <t>C10AA</t>
  </si>
  <si>
    <t>C03AA</t>
  </si>
  <si>
    <t>J01AA</t>
  </si>
  <si>
    <t>J01AA.1</t>
  </si>
  <si>
    <t>TIGECICLINA 50 MG 5 ML VIA PARENTERAL</t>
  </si>
  <si>
    <t>J01CA.1</t>
  </si>
  <si>
    <t>J01CA.2</t>
  </si>
  <si>
    <t>AMPICILINA SODICA 1 G VIA PARENTERAL</t>
  </si>
  <si>
    <t>J01CE</t>
  </si>
  <si>
    <t>PENICILINA G SÒDICA 1 MILIÓ UI VIA PARENTERAL</t>
  </si>
  <si>
    <t>PENICILINA G SÒDICA 2 MILIONS VIA PARENTERAL</t>
  </si>
  <si>
    <t>PENICILINA G SÒDICA 5 MILIONS VIA PARENTERAL</t>
  </si>
  <si>
    <t>J01CF</t>
  </si>
  <si>
    <t>CLOXACILINA 1000 MG VIA PARENTERAL</t>
  </si>
  <si>
    <t>CLOXACILINA 500 MG VIA PARENTERAL</t>
  </si>
  <si>
    <t>J01CR</t>
  </si>
  <si>
    <t>AMOXICILINA + CLAVULANICO 1 GR/200 MG VIA PARENTERAL</t>
  </si>
  <si>
    <t>J01CR.2</t>
  </si>
  <si>
    <t>AMOXICILINA + CLAVULANICO 2 GR/200 MG VIA PARENTERAL</t>
  </si>
  <si>
    <t>J01CR.3</t>
  </si>
  <si>
    <t>J01CR.5</t>
  </si>
  <si>
    <t>AMOXICILINA + CLAVULANICO 500 MG/50 MG VIA PARENTERAL</t>
  </si>
  <si>
    <t>J01CR.6</t>
  </si>
  <si>
    <t>J01CR.7</t>
  </si>
  <si>
    <t>AMOXICILINA + CLAVULANICO 875/125 MG SOBRE VIA ORAL</t>
  </si>
  <si>
    <t>J01CR.8</t>
  </si>
  <si>
    <t>PIPERACILINA + TAZOBACTAM 2/0.25 G VIA PARENTERAL</t>
  </si>
  <si>
    <t>PIPERACILINA + TAZOBACTAM 4/0.5 G VIA PARENTERAL</t>
  </si>
  <si>
    <t>J01DA</t>
  </si>
  <si>
    <t>CEFAZOLINA 1 G VIA PARENTERAL</t>
  </si>
  <si>
    <t>CEFAZOLINA 2 G VIA PARENTERAL</t>
  </si>
  <si>
    <t>J01DA.1</t>
  </si>
  <si>
    <t>CEFEPIMA 1 G VIA PARENTERAL</t>
  </si>
  <si>
    <t>CEFEPIMA 2 G VIA PARENTERAL</t>
  </si>
  <si>
    <t>J01DA.2</t>
  </si>
  <si>
    <t>CEFOTAXIMA 1 G VIA PARENTERAL</t>
  </si>
  <si>
    <t>CEFOTAXIMA 2 G VIA PARENTERAL</t>
  </si>
  <si>
    <t>J01DA.3</t>
  </si>
  <si>
    <t>CEFOXITINA 1 G VIA PARENTERAL</t>
  </si>
  <si>
    <t>J01DA.4</t>
  </si>
  <si>
    <t>CEFTAZIDIMA 1 G VIA PARENTERAL</t>
  </si>
  <si>
    <t>CEFTAZIDIMA 2 G VIA PARENTERAL</t>
  </si>
  <si>
    <t>J01DA.5</t>
  </si>
  <si>
    <t xml:space="preserve">CEFTRIAXONA 1 G INTRAMUSCULAR VIA PARENTERAL </t>
  </si>
  <si>
    <t>J01DA.6</t>
  </si>
  <si>
    <t>CEFTRIAXONA 1 G VIA PARENTERAL</t>
  </si>
  <si>
    <t>CEFTRIAXONA 2 G VIA PARENTERAL</t>
  </si>
  <si>
    <t>J01DH</t>
  </si>
  <si>
    <t>IMIPENEM + CILASTATINA 500/500 MG VIA PARENTERAL</t>
  </si>
  <si>
    <t>J01DH.1</t>
  </si>
  <si>
    <t>MEROPENEM 1000 MG VIA PARENTERAL</t>
  </si>
  <si>
    <t>MEROPENEM 500 MG VIA PARENTERAL</t>
  </si>
  <si>
    <t>J01FA</t>
  </si>
  <si>
    <t>J01FA.1</t>
  </si>
  <si>
    <t>AZITROMICINA 40 MG/ML 30 ML SUSPENSIÓ VIA ORAL</t>
  </si>
  <si>
    <t>J01FA.2</t>
  </si>
  <si>
    <t>AZITROMICINA 500 MG 10 ML VIA PARENTERAL</t>
  </si>
  <si>
    <t>J01FA.3</t>
  </si>
  <si>
    <t>AZITROMICINA 500 MG SOBRES VIA ORAL</t>
  </si>
  <si>
    <t>J01FA.4</t>
  </si>
  <si>
    <t>J01FF</t>
  </si>
  <si>
    <t>CLINDAMICINA 150 MG/ML 2 ML VIA PARENTERAL</t>
  </si>
  <si>
    <t>CLINDAMICINA 150 MG/ML 4 ML VIA PARENTERAL</t>
  </si>
  <si>
    <t>J01FF.1</t>
  </si>
  <si>
    <t>J01GB</t>
  </si>
  <si>
    <t>GENTAMICINA 20 MG/ML 2 ML VIA PARENTERAL</t>
  </si>
  <si>
    <t>J01GB.2</t>
  </si>
  <si>
    <t>GENTAMICINA 30 MG/ML 80 ML VIA PARENTERAL</t>
  </si>
  <si>
    <t>J01GB.1</t>
  </si>
  <si>
    <t>GENTAMICINA 40 MG/ML 2 ML VIA PARENTERAL</t>
  </si>
  <si>
    <t>J01MA</t>
  </si>
  <si>
    <t>CIPROFLOXACINO 2 MG/ML 100 ML VIA PARENTERAL</t>
  </si>
  <si>
    <t>J01MA.1</t>
  </si>
  <si>
    <t>J01MA.2</t>
  </si>
  <si>
    <t>J01MA.3</t>
  </si>
  <si>
    <t>LEVOFLOXACINO 500 MG VIA PARENTERAL</t>
  </si>
  <si>
    <t>J01MA.4</t>
  </si>
  <si>
    <t>J01XA</t>
  </si>
  <si>
    <t>TEICOPLANINA 400 MG VIA PARENTERAL</t>
  </si>
  <si>
    <t>TEICOPLANINA 200 MG VIA PARENTERAL</t>
  </si>
  <si>
    <t>J01XA.1</t>
  </si>
  <si>
    <t>VANCOMICINA 1000 MG VIA PARENTERAL</t>
  </si>
  <si>
    <t>VANCOMICINA 500 MG VIA PARENTERAL</t>
  </si>
  <si>
    <t>J01XB.2</t>
  </si>
  <si>
    <t>COLISTIMETAT SODI 1 MUI VIA PARENTERAL</t>
  </si>
  <si>
    <t>COLISTIMETAT SODI 2 MUI VIA PARENTERAL</t>
  </si>
  <si>
    <t>J01XD</t>
  </si>
  <si>
    <t>J01XD.1</t>
  </si>
  <si>
    <t>METRONIDAZOL 500 MG VIA PARENTERAL</t>
  </si>
  <si>
    <t>J01XX</t>
  </si>
  <si>
    <t>DAPTOMICINA  500 MG VIA PARENTERAL</t>
  </si>
  <si>
    <t>DAPTOMICINA 350 MG VIA PARENTERAL</t>
  </si>
  <si>
    <t>J01XX.1</t>
  </si>
  <si>
    <t>FOSFOMICINA TROMETAMOL 3 G SOBRES VIA ORAL</t>
  </si>
  <si>
    <t>J01XX.2</t>
  </si>
  <si>
    <t>LINEZOLID 2MG/ML 300 ML VIA PARENTERAL</t>
  </si>
  <si>
    <t>J01XX.3</t>
  </si>
  <si>
    <t>J02AC</t>
  </si>
  <si>
    <t>J02AC.1</t>
  </si>
  <si>
    <t>FLUCONAZOL 200 MG VIA PARENTERAL</t>
  </si>
  <si>
    <t>J02AC.3</t>
  </si>
  <si>
    <t>POSACONAZOL 40 MG/ML SUSPENSIÓ VIA ORAL</t>
  </si>
  <si>
    <t>J02AC.4</t>
  </si>
  <si>
    <t>J02AC.5</t>
  </si>
  <si>
    <t>J02AX</t>
  </si>
  <si>
    <t>ANIDULAFUNGINA 100 MG VIA PARENTERAL</t>
  </si>
  <si>
    <t>J02AX.1</t>
  </si>
  <si>
    <t>CASPOFUNGINA 50 MG VIA PARENTERAL</t>
  </si>
  <si>
    <t>CASPOFUNGINA 70 MG VIA PARENTERAL</t>
  </si>
  <si>
    <t>J02AX.2</t>
  </si>
  <si>
    <t>MICAFUNGINA 100 MG VIA PARENTERAL</t>
  </si>
  <si>
    <t>MICAFUNGINA 50  MG VIA PARENTERAL</t>
  </si>
  <si>
    <t>J04AB</t>
  </si>
  <si>
    <t>J05AB.1</t>
  </si>
  <si>
    <t>ACICLOVIR 250 MG VIA PARENTERAL</t>
  </si>
  <si>
    <t>J05AB.2</t>
  </si>
  <si>
    <t>J05AB.3</t>
  </si>
  <si>
    <t>GANCICLOVIR 500 MG VIA PARENTERAL</t>
  </si>
  <si>
    <t>J05AB.4</t>
  </si>
  <si>
    <t>J05AB.5</t>
  </si>
  <si>
    <t>J05AE</t>
  </si>
  <si>
    <t>J05AE.2</t>
  </si>
  <si>
    <t>J05AE.1</t>
  </si>
  <si>
    <t>J05AE.3</t>
  </si>
  <si>
    <t>J05AF</t>
  </si>
  <si>
    <t>J05AF.1</t>
  </si>
  <si>
    <t>J05AF.3</t>
  </si>
  <si>
    <t>J05AF.4</t>
  </si>
  <si>
    <t>J05AF.5</t>
  </si>
  <si>
    <t>ZIDOVUDINA 2 MG/ML 100 ML VIA PARENTERAL</t>
  </si>
  <si>
    <t>J05AG</t>
  </si>
  <si>
    <t>J05AR</t>
  </si>
  <si>
    <t>J05AX</t>
  </si>
  <si>
    <t>L01AA</t>
  </si>
  <si>
    <t>MELFALÁN 50 MG VIA PARENTERAL CITOSTÀTIC</t>
  </si>
  <si>
    <t>L01AA.1</t>
  </si>
  <si>
    <t>BENDAMUSTINA 100 MG VIA PARENTERAL CITOSTÀTIC</t>
  </si>
  <si>
    <t>L01AB</t>
  </si>
  <si>
    <t>BUSULFANO 6 MG/ML 10 ML VIA PARENTERAL CITOSTÀTIC</t>
  </si>
  <si>
    <t>L01AX</t>
  </si>
  <si>
    <t>L01BA</t>
  </si>
  <si>
    <t>PEMETREXED 500 MG VIA PARENTERAL CITOSTÀTIC</t>
  </si>
  <si>
    <t>PEMETREXED 1000 MG VIA PARENTERAL CITOSTÀTIC</t>
  </si>
  <si>
    <t>L01BA..2</t>
  </si>
  <si>
    <t>METOTREXATO 25 MG/ML 20 ML VIA PARENTERAL CITOSTÀTIC</t>
  </si>
  <si>
    <t>METOTREXATO 25 MG/ML 40 ML VIA PARENTERAL CITOSTÀTIC</t>
  </si>
  <si>
    <t>L01BA.3</t>
  </si>
  <si>
    <t xml:space="preserve">METOTREXATO 2,5 MG VIA ORAL </t>
  </si>
  <si>
    <t>L01BB</t>
  </si>
  <si>
    <t>FLUDARABINA  25 MG/ML 2 ML VIA PARENTERAL CITOSTÀTIC</t>
  </si>
  <si>
    <t>L01BB.1</t>
  </si>
  <si>
    <t>CLOFARABINA 1 MG/ML 20 ML VIA PARENTERAL CITOSTÀTIC</t>
  </si>
  <si>
    <t>L01BB.2</t>
  </si>
  <si>
    <t>FLUDARABINA 25 MG/ML  2 ML VIA PARENTERAL CITOSTÀTIC</t>
  </si>
  <si>
    <t>L01BC.1</t>
  </si>
  <si>
    <t>GEMCITABINA 2000 MG VIA PARENTERAL CITOSTÀTIC</t>
  </si>
  <si>
    <t>L01BC.2</t>
  </si>
  <si>
    <t>CITARABINA 100 MG/ML 10 ML VIA PARENTERAL CITOSTÀTIC</t>
  </si>
  <si>
    <t>CITARABINA 100 MG/ML 20 ML VIA PARENTERAL CITOSTÀTIC</t>
  </si>
  <si>
    <t xml:space="preserve"> L01BC.4</t>
  </si>
  <si>
    <t>L01CA</t>
  </si>
  <si>
    <t>VINORELBINA 10 MG/ML 5 ML VIA PARENTERAL CITOSTÀTIC</t>
  </si>
  <si>
    <t>L01CA.1</t>
  </si>
  <si>
    <t>L01CB</t>
  </si>
  <si>
    <t>ETOPÓSIDO 20 MG/ML 10 ML VIA PARENTERAL CITOSTÀTIC</t>
  </si>
  <si>
    <t>L01CD</t>
  </si>
  <si>
    <t>PACLITAXEL 6 MG/ML 16,7 ML VIA PARENTERAL CITOSTÀTIC</t>
  </si>
  <si>
    <t>PACLITAXEL 6 MG/ML  50 ML VIA PARENTERAL CITOSTÀTIC</t>
  </si>
  <si>
    <t>L01CD.1</t>
  </si>
  <si>
    <t>PACLITAXEL UNIDO PROTEINA 100 MG VIA PARENTERAL CITOSTÀTIC</t>
  </si>
  <si>
    <t>L01CD..2</t>
  </si>
  <si>
    <t>DOCETAXEL 20 MG/ML 7 ML VIA PARENTERAL CITOSTÀTIC</t>
  </si>
  <si>
    <t>DOCETAXEL 20 MG/ML 8 ML VIA PARENTERAL CITOSTÀTIC</t>
  </si>
  <si>
    <t>DOCETAXEL 20 MG/ML 4 ML VIA PARENTERAL CITOSTÀTIC</t>
  </si>
  <si>
    <t>L01DB.1</t>
  </si>
  <si>
    <t>IDARUBICINA 10 MG VIA PARENTERAL CITOSTÀTIC</t>
  </si>
  <si>
    <t>L01DB.2</t>
  </si>
  <si>
    <t>DOXORUBICINA LIPOSOMAL 50 MG VIA PARENTERAL CITOSTÀTIC</t>
  </si>
  <si>
    <t>L01DB.3</t>
  </si>
  <si>
    <t>DOXORUBICINA 2 MG/ML 100 ML VIA PARENTERAL CITOSTÀTIC</t>
  </si>
  <si>
    <t>L01DB.4</t>
  </si>
  <si>
    <t>EPIRUBICINA 2 MG/ML 100 ML 200 MG VIA PARENTERAL CITOSTÀTIC</t>
  </si>
  <si>
    <t>L01XA</t>
  </si>
  <si>
    <t>CISPLATINO 1 MG/ML 50 ML VIA PARENTERAL CITOSTÀTIC</t>
  </si>
  <si>
    <t>L01XA.1</t>
  </si>
  <si>
    <t>OXALIPLATINO 5 MG/ML 40 ML VIA PARENTERAL CITOSTÀTIC</t>
  </si>
  <si>
    <t>L01XA.2</t>
  </si>
  <si>
    <t>CARBOPLATINO 10 MG/ML 60 ML VIA PARENTERAL CITOSTÀTIC</t>
  </si>
  <si>
    <t>L01XB</t>
  </si>
  <si>
    <t>L01XE</t>
  </si>
  <si>
    <t>GEFITINIB 250 MG VIA ORAL SÒLID CITOSTÀTIC</t>
  </si>
  <si>
    <t>L01XX.1</t>
  </si>
  <si>
    <t>ARSÉNICO TRIÓXIDO 1 MG/ML  10 ML VIA PARENTERAL CITOSTÀTIC</t>
  </si>
  <si>
    <t>L01XX.2</t>
  </si>
  <si>
    <t>BORTEZOMIB 3,5 MG VIA PARENTERAL CITOSTÀTIC</t>
  </si>
  <si>
    <t>L01XX.4</t>
  </si>
  <si>
    <t>ERLOTINIB 150 MG VIA ORAL SÒLID CITOSTÀTIC</t>
  </si>
  <si>
    <t>L01XX.5</t>
  </si>
  <si>
    <t>IRINOTECÁN 20 MG/ML 25 ML VIA PARENTERAL CITOSTÀTIC</t>
  </si>
  <si>
    <t>L01XX.6</t>
  </si>
  <si>
    <t>AZACITIDINA 100 MG VIA PARENTERAL CITOSTÀTIC</t>
  </si>
  <si>
    <t>L01XX.7</t>
  </si>
  <si>
    <t>ERLOTINIB 100 MG VIA ORAL SÒLID CITOSTÀTIC</t>
  </si>
  <si>
    <t>ERLOTINIB 25 MG VIA ORAL SÒLID CITOSTÀTIC</t>
  </si>
  <si>
    <t>L01XX.8</t>
  </si>
  <si>
    <t>TRETINOINA 10 MG VIA ORAL SÒLID CITOSTÀTIC</t>
  </si>
  <si>
    <t>L02BG.1</t>
  </si>
  <si>
    <t>L02BG.2</t>
  </si>
  <si>
    <t xml:space="preserve"> L03AB</t>
  </si>
  <si>
    <t>L03AX</t>
  </si>
  <si>
    <t>GLATIRAMERO ACETATO  40 MG/ML 1 ML VIA PARENTERAL</t>
  </si>
  <si>
    <t xml:space="preserve"> L04AA</t>
  </si>
  <si>
    <t>MICOFENOLATO DE MOFETILO 500 MG VIA PARENTERAL</t>
  </si>
  <si>
    <t>L04AA.1</t>
  </si>
  <si>
    <t>CICLOSPORINA 50 MG/ML 5 ML VIA PARENTERAL</t>
  </si>
  <si>
    <t>CICLOSPORINA 50 MG/ML 1 ML VIA PARENTERAL</t>
  </si>
  <si>
    <t>L04AA.2</t>
  </si>
  <si>
    <t>MICOFENOLATO DE MOFETILO 500 MG VIA ORAL</t>
  </si>
  <si>
    <t>L04AA.3</t>
  </si>
  <si>
    <t>L04AA.4</t>
  </si>
  <si>
    <t>L04AA.5</t>
  </si>
  <si>
    <t>L04AA.8</t>
  </si>
  <si>
    <t>MICOFENOLATO DE MOFETILO 200 MG/ML 175 ML VIA ORAL</t>
  </si>
  <si>
    <t>OBE 22/725</t>
  </si>
  <si>
    <t>SUBMINISTRAMENT DE FÀRMACS PER L'APARELL GENITOURINARI, APARELL DIGESTIU I METABOLISME, APARELL LOCOMOTOR, APARELL CARDIOVASCULAR, TERÀPIA ANTIINFECCIOSA I TERÀPIA ANTINEEOPLÀSICA I AGENTS IMMUNOMODULADORS  PER LA FUNDACIÓ DE GESTIÓ SANITÀRIA DE L'HOSPITAL DE LA SANTA CREU I SANT PAU</t>
  </si>
  <si>
    <t xml:space="preserve">ALMAGATO 1.5 G 15 ML SOBRE VIA ORAL </t>
  </si>
  <si>
    <t>FAMOTIDINA 20 MG VIA ORAL SÒLID</t>
  </si>
  <si>
    <t>ESOMEPRAZOL 20 MG VIA ORAL SÒLID</t>
  </si>
  <si>
    <t>ESOMEPRAZOL 40 MG VIA ORAL SÒLID</t>
  </si>
  <si>
    <t>OMEPRAZOL 20 MG VIA ORAL SÒLID</t>
  </si>
  <si>
    <t>METOCLOPRAMIDA 5 MG/ML 2 ML VIA PARENTERAL</t>
  </si>
  <si>
    <t>GRANISETRON 1 MG VIA ORAL SÒLID</t>
  </si>
  <si>
    <t>SENOSIDS A + B 12 MG VIA ORAL SÒLID</t>
  </si>
  <si>
    <t>NEOMICINA SULFATO 500 MG VIA ORAL SÒLID</t>
  </si>
  <si>
    <t>LOPERAMIDA 2 MG VIA ORAL SÒLID</t>
  </si>
  <si>
    <t>CALCIFEDIOL CHOQUE 3000 MCG/1.5ML VIA ORAL</t>
  </si>
  <si>
    <t xml:space="preserve">COLECALCIFEROL  25.000UI/2.5ML VIA ORAL </t>
  </si>
  <si>
    <t>PARICALCITOL 1 MCG VIA ORAL SÒLID</t>
  </si>
  <si>
    <t>VITAMINA B1-TIAMINA 100 MG/1ML VIA PARENTERAL</t>
  </si>
  <si>
    <t>VITAMINA B1 B6 B12 VIA VIA ORAL SÒLID</t>
  </si>
  <si>
    <t>IBUPROFENO 400 MG VIA ORAL SÒLID</t>
  </si>
  <si>
    <t>IBUPROFENO 600 MG VIA ORAL SÒLID</t>
  </si>
  <si>
    <t>OXIMETAZOLINA SENSE MENTOL SENSE EUCALIPTOL VOLUM INFERIOR O IGUAL A 15ML VIA INHALADA</t>
  </si>
  <si>
    <t>ACETILCISTEINA 100 MG/ML 3 ML VIA PARENTERAL</t>
  </si>
  <si>
    <t>MESNA 200 MG/ML 3 ML VIA INAHLADA</t>
  </si>
  <si>
    <t>DIMENHIDRINATO 50 MG VIA ORAL SÒLID</t>
  </si>
  <si>
    <t>EBASTINA 10 MG VIA ORAL SÒLID</t>
  </si>
  <si>
    <t>DEXCLORFENIRAMINA 5 MG/ML 1 ML VIA PARENTERAL</t>
  </si>
  <si>
    <t>LEVONORGESTREL 1.5 MG VIA ORAL SÒLID</t>
  </si>
  <si>
    <t>MIFEPRISTONA 200 MG VIA ORAL SÒLID</t>
  </si>
  <si>
    <t>TOLTERODINA 2 VIA ORAL SÒLID</t>
  </si>
  <si>
    <t>SILDENAFILO HP 20 MG VIA ORAL SÒLID</t>
  </si>
  <si>
    <t>TADALAFILO 20MG VIA ORAL SÒLID</t>
  </si>
  <si>
    <t>TAMSULOSINA  0.4 MG VIA ORAL SÒLID</t>
  </si>
  <si>
    <t>FINASTERIDA 5 MG VIA ORAL SÒLID</t>
  </si>
  <si>
    <t>NORADRENALINA BASE 0,5 MG/ML 10 ML BAIX BISULFIT VIA PARENTERAL</t>
  </si>
  <si>
    <t>ADENOSINA 3 MG/ML 2 ML VIAL VIA PARENTERAL</t>
  </si>
  <si>
    <t>AMIODARONA 200 MG VIA ORAL SÒLID</t>
  </si>
  <si>
    <t>LOSARTAN 50 MG VIA ORAL SÒLID</t>
  </si>
  <si>
    <t>LOSARTAN 12,5 MG VIA ORAL SÒLID</t>
  </si>
  <si>
    <t>DOXAZOSINA NEO 4 MG VIA ORAL SÒLID</t>
  </si>
  <si>
    <t>SIMVASTATINA 20 MG VIA ORAL SÒLID</t>
  </si>
  <si>
    <t>AMLODIPINO 5 MG VIA ORAL SÒLID</t>
  </si>
  <si>
    <t>AMLODIPINO 10 MG VIA ORAL SÒLID</t>
  </si>
  <si>
    <t>DILTIAZEM RETARD 120 MG VIA ORAL SÒLID</t>
  </si>
  <si>
    <t>FUROSEMIDA 40 MG VIA ORAL SÒLID</t>
  </si>
  <si>
    <t>BOSENTAN 62.5 MG VIA ORAL SÒLID</t>
  </si>
  <si>
    <t>BOSENTAN 125  MG VIA ORAL SÒLID</t>
  </si>
  <si>
    <t>ATORVASTATINA 40 MG VIA ORAL SÒLID</t>
  </si>
  <si>
    <t xml:space="preserve">ATORVASTATINA 80 MG VIA ORAL SÒLID </t>
  </si>
  <si>
    <t xml:space="preserve">EZETIMIBA 10 MG VIA ORAL SÒLID </t>
  </si>
  <si>
    <t>EPLERENONA 25 MG VIA ORAL SÒLID</t>
  </si>
  <si>
    <t xml:space="preserve">PRAVASTATINA  40 MG VIA ORAL SÒLID </t>
  </si>
  <si>
    <t xml:space="preserve">IVABRADINA  5 MG VIA ORAL SÒLID </t>
  </si>
  <si>
    <t xml:space="preserve">VALSARTAN 320 MG VIA ORAL SÒLID </t>
  </si>
  <si>
    <t xml:space="preserve">AMBRISENTAN  10 MG VIA ORAL SÒLID </t>
  </si>
  <si>
    <t xml:space="preserve">FENOFIBRATO 145 MG VIA ORAL SÒLID </t>
  </si>
  <si>
    <t>ATORVASTATINA 20 MG VIA ORAL SÒLID</t>
  </si>
  <si>
    <t xml:space="preserve">HIDROCLOROTIAZIDA 25 MG VIA ORAL SÒLID </t>
  </si>
  <si>
    <t>DOXICICLINA 100 MG VIA ORAL SÒLID</t>
  </si>
  <si>
    <t>AMOXICILINA 500 MG VIA ORAL SÒLID</t>
  </si>
  <si>
    <t>AMOXICILINA + CLAVULANICO 500 MG VIA ORAL SÒLID</t>
  </si>
  <si>
    <t>AMOXICILINA + CLAVULANICO 875/125 MG VIA ORAL SÒLID</t>
  </si>
  <si>
    <t>116</t>
  </si>
  <si>
    <t>CEFUROXIMA AXETIL 250 MG VIA ORAL SÒLID</t>
  </si>
  <si>
    <t>CEFUROXIMA AXETIL 500 MG VIA ORAL SÒLID</t>
  </si>
  <si>
    <t>AZITROMICINA 250 MG SOBRES VIA ORAL SÒLID</t>
  </si>
  <si>
    <t>AZITROMICINA 500 MG VIA ORAL SÒLID</t>
  </si>
  <si>
    <t>CLINDAMICINA 300 MG VIA ORAL SÒLID</t>
  </si>
  <si>
    <t>CIPROFLOXACINO 250 MG VIA ORAL SÒLID</t>
  </si>
  <si>
    <t>CIPROFLOXACINO 500 MG VIA ORAL SÒLID</t>
  </si>
  <si>
    <t>CIPROFLOXACINO 750 MG VIA ORAL SÒLID</t>
  </si>
  <si>
    <t>LEVOFLOXACINO 500 MG VIA ORAL SÒLID</t>
  </si>
  <si>
    <t>MOXIFLOXACINO 400 MG VIA ORAL SÒLID</t>
  </si>
  <si>
    <t>METRONIDAZOL 250 MG VIA ORAL SÒLID</t>
  </si>
  <si>
    <t>LINEZOLID 600 MG VIA ORAL SÒLID</t>
  </si>
  <si>
    <t>FLUCONAZOL 100 MG VIA ORAL SÒLID</t>
  </si>
  <si>
    <t>FLUCONAZOL 200 MG VIA ORAL SÒLID</t>
  </si>
  <si>
    <t>POSACONAZOL 100 MG VIA ORAL SÒLID</t>
  </si>
  <si>
    <t>VORICONAZOL 200 MG VIA ORAL SÒLID</t>
  </si>
  <si>
    <t>VORICONAZOL 50 MG VIA ORAL SÒLID</t>
  </si>
  <si>
    <t>RIFAMPICINA 300 MG VIA ORAL SÒLID</t>
  </si>
  <si>
    <t>ACICLOVIR 800 MG VIA ORAL SÒLID</t>
  </si>
  <si>
    <t>RIBAVIRINA 200 MG VIA ORAL SÒLID</t>
  </si>
  <si>
    <t>VALGANCICLOVIR 450 MG VIA ORAL SÒLID</t>
  </si>
  <si>
    <t>ATAZANAVIR 200 MG VIA ORAL SÒLID</t>
  </si>
  <si>
    <t>ATAZANAVIR 300 MG VIA ORAL SÒLID</t>
  </si>
  <si>
    <t>DARUNAVIR 800 MG VIA ORAL SÒLID</t>
  </si>
  <si>
    <t>LOPINAVIR 200 MG + RITONAVIR 50 MG VIA ORAL SÒLID</t>
  </si>
  <si>
    <t>RITONAVIR 100 MG VIA ORAL SÒLID</t>
  </si>
  <si>
    <t>ABACAVIR 300 MG VIA ORAL SÒLID</t>
  </si>
  <si>
    <t>ABACAVIR 600 MG + LAMIVUDINA 300 MG VIA ORAL SÒLID</t>
  </si>
  <si>
    <t>ENTECAVIR  0.5 MG VIA ORAL SÒLID</t>
  </si>
  <si>
    <t>LAMIVUDINA 100 MG VIA ORAL SÒLID</t>
  </si>
  <si>
    <t>LAMIVUDINA 150 MG VIA ORAL SÒLID</t>
  </si>
  <si>
    <t>LAMIVUDINA 300 MG VIA ORAL SÒLID</t>
  </si>
  <si>
    <t>NEVIRAPINA 400 MG VIA ORAL SÒLID</t>
  </si>
  <si>
    <t>EFAVIRENZ 600 MG + EMTRICITABINA 200 MG + TENOFOVIR 245 MG VIA ORAL SÒLID</t>
  </si>
  <si>
    <t>TENOFOVIR DISOPROXIL 245 MG VIA ORAL SÒLID</t>
  </si>
  <si>
    <t>TEMOZOLOMIDA 100 MG VIA ORAL SÒLID</t>
  </si>
  <si>
    <t>TEMOZOLOMIDA 140 MG VIA ORAL SÒLID</t>
  </si>
  <si>
    <t>TEMOZOLOMIDA 180 MG VIA ORAL SÒLID</t>
  </si>
  <si>
    <t>TEMOZOLOMIDA 20 MG VIA ORAL SÒLID</t>
  </si>
  <si>
    <t>TEMOZOLOMIDA 5 MG VIA ORAL SÒLID</t>
  </si>
  <si>
    <t>CAPECITABINA 150 MG VIA ORAL SÒLID</t>
  </si>
  <si>
    <t>CAPECITABINA 500 MG VIA ORAL SÒLID</t>
  </si>
  <si>
    <t>VINORELBINA 20 MG VIA ORAL SÒLID</t>
  </si>
  <si>
    <t>VINORELBINA 30 MG VIA ORAL SÒLID</t>
  </si>
  <si>
    <t>PROCARBAZINA 50 MG VIA ORAL SÒLID</t>
  </si>
  <si>
    <t>LETROZOL 2,5 MG VIA ORAL SÒLID</t>
  </si>
  <si>
    <t>EXEMESTANO 25 MG VIA ORAL SÒLID</t>
  </si>
  <si>
    <t>L02BX</t>
  </si>
  <si>
    <t>ABIRATERONA 500MG VIA ORAL SÒLID</t>
  </si>
  <si>
    <t>INTERFERON BETA-1B 250 MCG/ML VIA PARENTERAL</t>
  </si>
  <si>
    <t>CICLOSPORINA 100 MG/ML  50 ML VIA ORAL SÒLID</t>
  </si>
  <si>
    <t>CICLOSPORINA 100 MG VIA ORAL SÒLID</t>
  </si>
  <si>
    <t>CICLOSPORINA 25 MG VIA ORAL SÒLID</t>
  </si>
  <si>
    <t>CICLOSPORINA 50 MG VIA ORAL SÒLID</t>
  </si>
  <si>
    <t>ACIDO MICOFENÓLICO 180 MG VIA ORAL SÒLID</t>
  </si>
  <si>
    <t>ACIDO MICOFENÓLICO 360 MG VIA ORAL SÒLID</t>
  </si>
  <si>
    <t>LEFLUNOMIDA 20 MG VIA ORAL SÒLID</t>
  </si>
  <si>
    <t>L04AXX</t>
  </si>
  <si>
    <t>PIRFENIDONA 801 MG VIA ORAL SÒLID</t>
  </si>
  <si>
    <t>PIRFENIDONA  267 MG VIA ORAL SÒLID 63 COMPRIMIDOS</t>
  </si>
  <si>
    <r>
      <t xml:space="preserve">GEMCITABINA </t>
    </r>
    <r>
      <rPr>
        <strike/>
        <sz val="13"/>
        <color rgb="FFFF0000"/>
        <rFont val="Calibri"/>
        <family val="2"/>
        <scheme val="minor"/>
      </rPr>
      <t>ACCORD</t>
    </r>
    <r>
      <rPr>
        <sz val="13"/>
        <color indexed="8"/>
        <rFont val="Calibri"/>
        <family val="2"/>
        <scheme val="minor"/>
      </rPr>
      <t xml:space="preserve"> 2 G 100MG/ML 20ML VIA PARENTERAL CITOSTÀTIC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</si>
</sst>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"/>
    <numFmt numFmtId="165" formatCode="0.00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60"/>
      <name val="Calibri"/>
      <family val="2"/>
    </font>
    <font>
      <sz val="13"/>
      <color indexed="8"/>
      <name val="Calibri"/>
      <family val="2"/>
      <scheme val="minor"/>
    </font>
    <font>
      <strike/>
      <sz val="13"/>
      <color rgb="FFFF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9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19" borderId="0" applyNumberFormat="0" applyBorder="0" applyAlignment="0" applyProtection="0"/>
    <xf numFmtId="0" fontId="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3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28" borderId="0" applyNumberFormat="0" applyBorder="0" applyAlignment="0" applyProtection="0"/>
    <xf numFmtId="0" fontId="4" fillId="37" borderId="0" applyNumberFormat="0" applyBorder="0" applyAlignment="0" applyProtection="0"/>
    <xf numFmtId="0" fontId="5" fillId="29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5" applyNumberFormat="0" applyAlignment="0" applyProtection="0"/>
    <xf numFmtId="0" fontId="8" fillId="13" borderId="5" applyNumberFormat="0" applyAlignment="0" applyProtection="0"/>
    <xf numFmtId="0" fontId="9" fillId="45" borderId="6" applyNumberFormat="0" applyAlignment="0" applyProtection="0"/>
    <xf numFmtId="0" fontId="10" fillId="0" borderId="7" applyNumberFormat="0" applyFill="0" applyAlignment="0" applyProtection="0"/>
    <xf numFmtId="0" fontId="9" fillId="45" borderId="6" applyNumberFormat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40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13" fillId="5" borderId="5" applyNumberFormat="0" applyAlignment="0" applyProtection="0"/>
    <xf numFmtId="0" fontId="10" fillId="0" borderId="7" applyNumberFormat="0" applyFill="0" applyAlignment="0" applyProtection="0"/>
    <xf numFmtId="0" fontId="4" fillId="6" borderId="11" applyNumberFormat="0" applyFont="0" applyAlignment="0" applyProtection="0"/>
    <xf numFmtId="0" fontId="1" fillId="6" borderId="11" applyNumberFormat="0" applyFont="0" applyAlignment="0" applyProtection="0"/>
    <xf numFmtId="0" fontId="18" fillId="4" borderId="12" applyNumberFormat="0" applyAlignment="0" applyProtection="0"/>
    <xf numFmtId="0" fontId="18" fillId="13" borderId="12" applyNumberFormat="0" applyAlignment="0" applyProtection="0"/>
    <xf numFmtId="4" fontId="3" fillId="15" borderId="13" applyNumberFormat="0" applyProtection="0">
      <alignment vertical="center"/>
    </xf>
    <xf numFmtId="4" fontId="19" fillId="3" borderId="14" applyNumberFormat="0" applyProtection="0">
      <alignment vertical="center"/>
    </xf>
    <xf numFmtId="4" fontId="3" fillId="3" borderId="14" applyNumberFormat="0" applyProtection="0">
      <alignment horizontal="left" vertical="center" indent="1"/>
    </xf>
    <xf numFmtId="0" fontId="20" fillId="15" borderId="15" applyNumberFormat="0" applyProtection="0">
      <alignment horizontal="left" vertical="top" indent="1"/>
    </xf>
    <xf numFmtId="4" fontId="3" fillId="19" borderId="14" applyNumberFormat="0" applyProtection="0">
      <alignment horizontal="left" vertical="center" indent="1"/>
    </xf>
    <xf numFmtId="4" fontId="3" fillId="9" borderId="14" applyNumberFormat="0" applyProtection="0">
      <alignment horizontal="right" vertical="center"/>
    </xf>
    <xf numFmtId="4" fontId="3" fillId="50" borderId="14" applyNumberFormat="0" applyProtection="0">
      <alignment horizontal="right" vertical="center"/>
    </xf>
    <xf numFmtId="4" fontId="3" fillId="27" borderId="13" applyNumberFormat="0" applyProtection="0">
      <alignment horizontal="right" vertical="center"/>
    </xf>
    <xf numFmtId="4" fontId="3" fillId="18" borderId="14" applyNumberFormat="0" applyProtection="0">
      <alignment horizontal="right" vertical="center"/>
    </xf>
    <xf numFmtId="4" fontId="3" fillId="22" borderId="14" applyNumberFormat="0" applyProtection="0">
      <alignment horizontal="right" vertical="center"/>
    </xf>
    <xf numFmtId="4" fontId="3" fillId="40" borderId="14" applyNumberFormat="0" applyProtection="0">
      <alignment horizontal="right" vertical="center"/>
    </xf>
    <xf numFmtId="4" fontId="3" fillId="23" borderId="14" applyNumberFormat="0" applyProtection="0">
      <alignment horizontal="right" vertical="center"/>
    </xf>
    <xf numFmtId="4" fontId="3" fillId="51" borderId="14" applyNumberFormat="0" applyProtection="0">
      <alignment horizontal="right" vertical="center"/>
    </xf>
    <xf numFmtId="4" fontId="3" fillId="17" borderId="14" applyNumberFormat="0" applyProtection="0">
      <alignment horizontal="right" vertical="center"/>
    </xf>
    <xf numFmtId="4" fontId="3" fillId="52" borderId="13" applyNumberFormat="0" applyProtection="0">
      <alignment horizontal="left" vertical="center" indent="1"/>
    </xf>
    <xf numFmtId="4" fontId="1" fillId="36" borderId="13" applyNumberFormat="0" applyProtection="0">
      <alignment horizontal="left" vertical="center" indent="1"/>
    </xf>
    <xf numFmtId="4" fontId="1" fillId="36" borderId="13" applyNumberFormat="0" applyProtection="0">
      <alignment horizontal="left" vertical="center" indent="1"/>
    </xf>
    <xf numFmtId="4" fontId="3" fillId="53" borderId="14" applyNumberFormat="0" applyProtection="0">
      <alignment horizontal="right" vertical="center"/>
    </xf>
    <xf numFmtId="4" fontId="3" fillId="7" borderId="13" applyNumberFormat="0" applyProtection="0">
      <alignment horizontal="left" vertical="center" indent="1"/>
    </xf>
    <xf numFmtId="4" fontId="3" fillId="53" borderId="13" applyNumberFormat="0" applyProtection="0">
      <alignment horizontal="left" vertical="center" indent="1"/>
    </xf>
    <xf numFmtId="0" fontId="3" fillId="13" borderId="14" applyNumberFormat="0" applyProtection="0">
      <alignment horizontal="left" vertical="center" indent="1"/>
    </xf>
    <xf numFmtId="0" fontId="3" fillId="36" borderId="15" applyNumberFormat="0" applyProtection="0">
      <alignment horizontal="left" vertical="top" indent="1"/>
    </xf>
    <xf numFmtId="0" fontId="3" fillId="54" borderId="14" applyNumberFormat="0" applyProtection="0">
      <alignment horizontal="left" vertical="center" indent="1"/>
    </xf>
    <xf numFmtId="0" fontId="3" fillId="53" borderId="15" applyNumberFormat="0" applyProtection="0">
      <alignment horizontal="left" vertical="top" indent="1"/>
    </xf>
    <xf numFmtId="0" fontId="3" fillId="16" borderId="14" applyNumberFormat="0" applyProtection="0">
      <alignment horizontal="left" vertical="center" indent="1"/>
    </xf>
    <xf numFmtId="0" fontId="3" fillId="16" borderId="15" applyNumberFormat="0" applyProtection="0">
      <alignment horizontal="left" vertical="top" indent="1"/>
    </xf>
    <xf numFmtId="0" fontId="3" fillId="7" borderId="14" applyNumberFormat="0" applyProtection="0">
      <alignment horizontal="left" vertical="center" indent="1"/>
    </xf>
    <xf numFmtId="0" fontId="3" fillId="7" borderId="15" applyNumberFormat="0" applyProtection="0">
      <alignment horizontal="left" vertical="top" indent="1"/>
    </xf>
    <xf numFmtId="0" fontId="3" fillId="4" borderId="16" applyNumberFormat="0">
      <protection locked="0"/>
    </xf>
    <xf numFmtId="0" fontId="21" fillId="36" borderId="17" applyBorder="0"/>
    <xf numFmtId="4" fontId="22" fillId="6" borderId="15" applyNumberFormat="0" applyProtection="0">
      <alignment vertical="center"/>
    </xf>
    <xf numFmtId="4" fontId="19" fillId="55" borderId="1" applyNumberFormat="0" applyProtection="0">
      <alignment vertical="center"/>
    </xf>
    <xf numFmtId="4" fontId="22" fillId="13" borderId="15" applyNumberFormat="0" applyProtection="0">
      <alignment horizontal="left" vertical="center" indent="1"/>
    </xf>
    <xf numFmtId="0" fontId="22" fillId="6" borderId="15" applyNumberFormat="0" applyProtection="0">
      <alignment horizontal="left" vertical="top" indent="1"/>
    </xf>
    <xf numFmtId="4" fontId="3" fillId="0" borderId="14" applyNumberFormat="0" applyProtection="0">
      <alignment horizontal="right" vertical="center"/>
    </xf>
    <xf numFmtId="4" fontId="19" fillId="2" borderId="14" applyNumberFormat="0" applyProtection="0">
      <alignment horizontal="right" vertical="center"/>
    </xf>
    <xf numFmtId="4" fontId="3" fillId="19" borderId="14" applyNumberFormat="0" applyProtection="0">
      <alignment horizontal="left" vertical="center" indent="1"/>
    </xf>
    <xf numFmtId="0" fontId="22" fillId="53" borderId="15" applyNumberFormat="0" applyProtection="0">
      <alignment horizontal="left" vertical="top" indent="1"/>
    </xf>
    <xf numFmtId="4" fontId="23" fillId="56" borderId="13" applyNumberFormat="0" applyProtection="0">
      <alignment horizontal="left" vertical="center" indent="1"/>
    </xf>
    <xf numFmtId="0" fontId="3" fillId="57" borderId="1"/>
    <xf numFmtId="4" fontId="24" fillId="4" borderId="14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20" applyNumberFormat="0" applyFill="0" applyAlignment="0" applyProtection="0"/>
    <xf numFmtId="0" fontId="12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0" borderId="0" applyNumberFormat="0" applyFill="0" applyBorder="0" applyAlignment="0" applyProtection="0"/>
    <xf numFmtId="0" fontId="5" fillId="4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40" borderId="0" applyNumberFormat="0" applyBorder="0" applyAlignment="0" applyProtection="0"/>
    <xf numFmtId="44" fontId="1" fillId="0" borderId="0" applyFont="0" applyFill="0" applyBorder="0" applyAlignment="0" applyProtection="0"/>
    <xf numFmtId="0" fontId="1" fillId="6" borderId="11" applyNumberFormat="0" applyFont="0" applyAlignment="0" applyProtection="0"/>
    <xf numFmtId="0" fontId="1" fillId="6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9" applyNumberFormat="0" applyFill="0" applyAlignment="0" applyProtection="0"/>
    <xf numFmtId="0" fontId="30" fillId="0" borderId="19" applyNumberFormat="0" applyFill="0" applyAlignment="0" applyProtection="0"/>
    <xf numFmtId="0" fontId="3" fillId="36" borderId="15" applyNumberFormat="0" applyProtection="0">
      <alignment horizontal="left" vertical="top" indent="1"/>
    </xf>
    <xf numFmtId="0" fontId="3" fillId="53" borderId="15" applyNumberFormat="0" applyProtection="0">
      <alignment horizontal="left" vertical="top" indent="1"/>
    </xf>
    <xf numFmtId="0" fontId="3" fillId="16" borderId="15" applyNumberFormat="0" applyProtection="0">
      <alignment horizontal="left" vertical="top" indent="1"/>
    </xf>
    <xf numFmtId="0" fontId="3" fillId="7" borderId="15" applyNumberFormat="0" applyProtection="0">
      <alignment horizontal="left" vertical="top" indent="1"/>
    </xf>
    <xf numFmtId="0" fontId="3" fillId="4" borderId="16" applyNumberFormat="0">
      <protection locked="0"/>
    </xf>
    <xf numFmtId="0" fontId="1" fillId="6" borderId="11" applyNumberFormat="0" applyFont="0" applyAlignment="0" applyProtection="0"/>
    <xf numFmtId="0" fontId="2" fillId="0" borderId="0"/>
    <xf numFmtId="0" fontId="1" fillId="0" borderId="0"/>
    <xf numFmtId="0" fontId="1" fillId="0" borderId="0"/>
    <xf numFmtId="44" fontId="47" fillId="0" borderId="0" applyFont="0" applyFill="0" applyBorder="0" applyAlignment="0" applyProtection="0"/>
    <xf numFmtId="0" fontId="47" fillId="6" borderId="11" applyNumberFormat="0" applyFont="0" applyAlignment="0" applyProtection="0"/>
    <xf numFmtId="0" fontId="47" fillId="6" borderId="11" applyNumberFormat="0" applyFont="0" applyAlignment="0" applyProtection="0"/>
    <xf numFmtId="0" fontId="48" fillId="36" borderId="15" applyNumberFormat="0" applyProtection="0">
      <alignment horizontal="left" vertical="top" indent="1"/>
    </xf>
    <xf numFmtId="0" fontId="48" fillId="53" borderId="15" applyNumberFormat="0" applyProtection="0">
      <alignment horizontal="left" vertical="top" indent="1"/>
    </xf>
    <xf numFmtId="0" fontId="48" fillId="16" borderId="15" applyNumberFormat="0" applyProtection="0">
      <alignment horizontal="left" vertical="top" indent="1"/>
    </xf>
    <xf numFmtId="0" fontId="48" fillId="7" borderId="15" applyNumberFormat="0" applyProtection="0">
      <alignment horizontal="left" vertical="top" indent="1"/>
    </xf>
    <xf numFmtId="0" fontId="48" fillId="4" borderId="16" applyNumberFormat="0">
      <protection locked="0"/>
    </xf>
    <xf numFmtId="0" fontId="47" fillId="0" borderId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40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4" fillId="6" borderId="11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20" applyNumberFormat="0" applyFill="0" applyAlignment="0" applyProtection="0"/>
    <xf numFmtId="0" fontId="12" fillId="0" borderId="21" applyNumberFormat="0" applyFill="0" applyAlignment="0" applyProtection="0"/>
    <xf numFmtId="0" fontId="47" fillId="6" borderId="11" applyNumberFormat="0" applyFont="0" applyAlignment="0" applyProtection="0"/>
    <xf numFmtId="0" fontId="1" fillId="6" borderId="11" applyNumberFormat="0" applyFont="0" applyAlignment="0" applyProtection="0"/>
    <xf numFmtId="0" fontId="47" fillId="6" borderId="11" applyNumberFormat="0" applyFont="0" applyAlignment="0" applyProtection="0"/>
    <xf numFmtId="0" fontId="47" fillId="6" borderId="11" applyNumberFormat="0" applyFont="0" applyAlignment="0" applyProtection="0"/>
    <xf numFmtId="0" fontId="48" fillId="36" borderId="15" applyNumberFormat="0" applyProtection="0">
      <alignment horizontal="left" vertical="top" indent="1"/>
    </xf>
    <xf numFmtId="0" fontId="48" fillId="53" borderId="15" applyNumberFormat="0" applyProtection="0">
      <alignment horizontal="left" vertical="top" indent="1"/>
    </xf>
    <xf numFmtId="0" fontId="48" fillId="16" borderId="15" applyNumberFormat="0" applyProtection="0">
      <alignment horizontal="left" vertical="top" indent="1"/>
    </xf>
    <xf numFmtId="0" fontId="48" fillId="7" borderId="15" applyNumberFormat="0" applyProtection="0">
      <alignment horizontal="left" vertical="top" indent="1"/>
    </xf>
    <xf numFmtId="0" fontId="48" fillId="4" borderId="16" applyNumberFormat="0">
      <protection locked="0"/>
    </xf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7" fillId="10" borderId="0" applyNumberFormat="0" applyBorder="0" applyAlignment="0" applyProtection="0"/>
    <xf numFmtId="0" fontId="8" fillId="13" borderId="5" applyNumberFormat="0" applyAlignment="0" applyProtection="0"/>
    <xf numFmtId="0" fontId="9" fillId="45" borderId="6" applyNumberFormat="0" applyAlignment="0" applyProtection="0"/>
    <xf numFmtId="0" fontId="10" fillId="0" borderId="7" applyNumberFormat="0" applyFill="0" applyAlignment="0" applyProtection="0"/>
    <xf numFmtId="0" fontId="32" fillId="0" borderId="8" applyNumberFormat="0" applyFill="0" applyAlignment="0" applyProtection="0"/>
    <xf numFmtId="0" fontId="5" fillId="4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40" borderId="0" applyNumberFormat="0" applyBorder="0" applyAlignment="0" applyProtection="0"/>
    <xf numFmtId="0" fontId="13" fillId="5" borderId="5" applyNumberFormat="0" applyAlignment="0" applyProtection="0"/>
    <xf numFmtId="0" fontId="6" fillId="9" borderId="0" applyNumberFormat="0" applyBorder="0" applyAlignment="0" applyProtection="0"/>
    <xf numFmtId="0" fontId="49" fillId="15" borderId="0" applyNumberFormat="0" applyBorder="0" applyAlignment="0" applyProtection="0"/>
    <xf numFmtId="0" fontId="47" fillId="6" borderId="11" applyNumberFormat="0" applyFont="0" applyAlignment="0" applyProtection="0"/>
    <xf numFmtId="9" fontId="47" fillId="0" borderId="0" applyFont="0" applyFill="0" applyBorder="0" applyAlignment="0" applyProtection="0"/>
    <xf numFmtId="0" fontId="18" fillId="13" borderId="12" applyNumberFormat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9" applyNumberFormat="0" applyFill="0" applyAlignment="0" applyProtection="0"/>
    <xf numFmtId="0" fontId="30" fillId="0" borderId="19" applyNumberFormat="0" applyFill="0" applyAlignment="0" applyProtection="0"/>
    <xf numFmtId="0" fontId="11" fillId="0" borderId="56" applyNumberFormat="0" applyFill="0" applyAlignment="0" applyProtection="0"/>
    <xf numFmtId="9" fontId="1" fillId="0" borderId="0" applyFont="0" applyFill="0" applyBorder="0" applyAlignment="0" applyProtection="0"/>
    <xf numFmtId="0" fontId="1" fillId="6" borderId="11" applyNumberFormat="0" applyFont="0" applyAlignment="0" applyProtection="0"/>
    <xf numFmtId="0" fontId="1" fillId="6" borderId="11" applyNumberFormat="0" applyFont="0" applyAlignment="0" applyProtection="0"/>
    <xf numFmtId="0" fontId="1" fillId="6" borderId="11" applyNumberFormat="0" applyFont="0" applyAlignment="0" applyProtection="0"/>
    <xf numFmtId="0" fontId="3" fillId="36" borderId="15" applyNumberFormat="0" applyProtection="0">
      <alignment horizontal="left" vertical="top" indent="1"/>
    </xf>
    <xf numFmtId="0" fontId="3" fillId="53" borderId="15" applyNumberFormat="0" applyProtection="0">
      <alignment horizontal="left" vertical="top" indent="1"/>
    </xf>
    <xf numFmtId="0" fontId="3" fillId="16" borderId="15" applyNumberFormat="0" applyProtection="0">
      <alignment horizontal="left" vertical="top" indent="1"/>
    </xf>
    <xf numFmtId="0" fontId="3" fillId="7" borderId="15" applyNumberFormat="0" applyProtection="0">
      <alignment horizontal="left" vertical="top" indent="1"/>
    </xf>
    <xf numFmtId="0" fontId="3" fillId="4" borderId="16" applyNumberFormat="0">
      <protection locked="0"/>
    </xf>
    <xf numFmtId="0" fontId="1" fillId="6" borderId="1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35" fillId="0" borderId="0" xfId="0" applyFont="1"/>
    <xf numFmtId="0" fontId="36" fillId="0" borderId="0" xfId="4" applyFont="1"/>
    <xf numFmtId="0" fontId="34" fillId="0" borderId="0" xfId="0" applyFont="1"/>
    <xf numFmtId="0" fontId="39" fillId="0" borderId="0" xfId="4" applyFont="1" applyAlignment="1">
      <alignment wrapText="1"/>
    </xf>
    <xf numFmtId="0" fontId="39" fillId="0" borderId="0" xfId="4" applyFont="1" applyBorder="1" applyAlignment="1" applyProtection="1">
      <alignment horizontal="center" vertical="center" wrapText="1"/>
    </xf>
    <xf numFmtId="0" fontId="34" fillId="0" borderId="0" xfId="0" applyFont="1" applyFill="1"/>
    <xf numFmtId="0" fontId="34" fillId="0" borderId="0" xfId="0" applyFont="1" applyAlignment="1"/>
    <xf numFmtId="0" fontId="39" fillId="0" borderId="46" xfId="4" applyFont="1" applyBorder="1" applyAlignment="1" applyProtection="1">
      <alignment vertical="center" wrapText="1"/>
    </xf>
    <xf numFmtId="0" fontId="39" fillId="0" borderId="48" xfId="4" applyFont="1" applyBorder="1" applyAlignment="1" applyProtection="1">
      <alignment vertical="center" wrapText="1"/>
    </xf>
    <xf numFmtId="0" fontId="42" fillId="0" borderId="0" xfId="0" applyFont="1"/>
    <xf numFmtId="0" fontId="43" fillId="0" borderId="0" xfId="0" applyFont="1" applyAlignment="1"/>
    <xf numFmtId="0" fontId="43" fillId="0" borderId="0" xfId="0" applyFont="1"/>
    <xf numFmtId="0" fontId="44" fillId="0" borderId="0" xfId="0" applyFont="1"/>
    <xf numFmtId="0" fontId="45" fillId="0" borderId="0" xfId="0" applyFont="1" applyBorder="1" applyAlignment="1" applyProtection="1">
      <alignment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 wrapText="1"/>
    </xf>
    <xf numFmtId="0" fontId="44" fillId="0" borderId="0" xfId="0" applyFont="1" applyAlignment="1"/>
    <xf numFmtId="0" fontId="45" fillId="60" borderId="50" xfId="0" applyFont="1" applyFill="1" applyBorder="1" applyAlignment="1" applyProtection="1">
      <alignment horizontal="left" vertical="center" wrapText="1" indent="1"/>
    </xf>
    <xf numFmtId="0" fontId="45" fillId="0" borderId="0" xfId="0" applyFont="1" applyAlignment="1">
      <alignment wrapText="1"/>
    </xf>
    <xf numFmtId="164" fontId="45" fillId="0" borderId="1" xfId="0" applyNumberFormat="1" applyFont="1" applyBorder="1" applyAlignment="1" applyProtection="1">
      <alignment horizontal="left" vertical="center" wrapText="1" indent="1"/>
      <protection locked="0"/>
    </xf>
    <xf numFmtId="0" fontId="45" fillId="60" borderId="1" xfId="0" applyFont="1" applyFill="1" applyBorder="1" applyAlignment="1" applyProtection="1">
      <alignment horizontal="center" vertical="center" wrapText="1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center" vertical="center" wrapText="1"/>
    </xf>
    <xf numFmtId="0" fontId="44" fillId="0" borderId="0" xfId="4" applyFont="1"/>
    <xf numFmtId="0" fontId="45" fillId="60" borderId="36" xfId="4" applyFont="1" applyFill="1" applyBorder="1" applyAlignment="1" applyProtection="1">
      <alignment horizontal="center" vertical="center" wrapText="1"/>
    </xf>
    <xf numFmtId="0" fontId="45" fillId="59" borderId="43" xfId="4" applyFont="1" applyFill="1" applyBorder="1" applyAlignment="1">
      <alignment horizontal="center" vertical="center" wrapText="1"/>
    </xf>
    <xf numFmtId="0" fontId="45" fillId="59" borderId="47" xfId="4" applyFont="1" applyFill="1" applyBorder="1" applyAlignment="1">
      <alignment horizontal="center" vertical="center" wrapText="1"/>
    </xf>
    <xf numFmtId="0" fontId="45" fillId="58" borderId="44" xfId="4" applyFont="1" applyFill="1" applyBorder="1" applyAlignment="1">
      <alignment horizontal="center" vertical="center" wrapText="1"/>
    </xf>
    <xf numFmtId="0" fontId="45" fillId="58" borderId="45" xfId="4" applyFont="1" applyFill="1" applyBorder="1" applyAlignment="1">
      <alignment horizontal="center" vertical="center" wrapText="1"/>
    </xf>
    <xf numFmtId="0" fontId="44" fillId="60" borderId="50" xfId="4" applyNumberFormat="1" applyFont="1" applyFill="1" applyBorder="1" applyAlignment="1" applyProtection="1">
      <alignment horizontal="center" vertical="center"/>
    </xf>
    <xf numFmtId="0" fontId="44" fillId="0" borderId="50" xfId="4" applyFont="1" applyBorder="1" applyAlignment="1" applyProtection="1">
      <alignment vertical="center" wrapText="1"/>
      <protection locked="0"/>
    </xf>
    <xf numFmtId="0" fontId="44" fillId="0" borderId="50" xfId="4" applyFont="1" applyBorder="1" applyAlignment="1" applyProtection="1">
      <alignment horizontal="center" vertical="center"/>
      <protection locked="0"/>
    </xf>
    <xf numFmtId="3" fontId="44" fillId="60" borderId="50" xfId="4" applyNumberFormat="1" applyFont="1" applyFill="1" applyBorder="1" applyAlignment="1" applyProtection="1">
      <alignment horizontal="center" vertical="center"/>
    </xf>
    <xf numFmtId="0" fontId="44" fillId="60" borderId="50" xfId="4" applyFont="1" applyFill="1" applyBorder="1" applyAlignment="1" applyProtection="1">
      <alignment horizontal="center" vertical="center"/>
    </xf>
    <xf numFmtId="4" fontId="44" fillId="58" borderId="50" xfId="4" applyNumberFormat="1" applyFont="1" applyFill="1" applyBorder="1" applyAlignment="1" applyProtection="1">
      <alignment vertical="center"/>
    </xf>
    <xf numFmtId="165" fontId="43" fillId="0" borderId="50" xfId="0" applyNumberFormat="1" applyFont="1" applyBorder="1" applyAlignment="1" applyProtection="1">
      <alignment horizontal="right" vertical="center"/>
      <protection locked="0"/>
    </xf>
    <xf numFmtId="9" fontId="44" fillId="0" borderId="50" xfId="4" applyNumberFormat="1" applyFont="1" applyFill="1" applyBorder="1" applyAlignment="1" applyProtection="1">
      <alignment horizontal="center" vertical="center"/>
      <protection locked="0"/>
    </xf>
    <xf numFmtId="4" fontId="44" fillId="59" borderId="50" xfId="4" applyNumberFormat="1" applyFont="1" applyFill="1" applyBorder="1" applyAlignment="1" applyProtection="1">
      <alignment vertical="center"/>
    </xf>
    <xf numFmtId="3" fontId="44" fillId="58" borderId="50" xfId="190" applyNumberFormat="1" applyFont="1" applyFill="1" applyBorder="1" applyAlignment="1" applyProtection="1">
      <alignment horizontal="right" vertical="center" wrapText="1"/>
    </xf>
    <xf numFmtId="4" fontId="44" fillId="58" borderId="51" xfId="4" applyNumberFormat="1" applyFont="1" applyFill="1" applyBorder="1" applyAlignment="1" applyProtection="1">
      <alignment horizontal="right" vertical="center"/>
    </xf>
    <xf numFmtId="0" fontId="44" fillId="0" borderId="0" xfId="4" applyFont="1" applyAlignment="1">
      <alignment vertical="center"/>
    </xf>
    <xf numFmtId="0" fontId="43" fillId="0" borderId="0" xfId="0" applyFont="1" applyAlignment="1">
      <alignment vertical="center"/>
    </xf>
    <xf numFmtId="4" fontId="45" fillId="0" borderId="53" xfId="0" applyNumberFormat="1" applyFont="1" applyFill="1" applyBorder="1" applyProtection="1"/>
    <xf numFmtId="0" fontId="36" fillId="0" borderId="0" xfId="4" applyFont="1" applyAlignment="1"/>
    <xf numFmtId="0" fontId="40" fillId="0" borderId="0" xfId="190" applyFont="1" applyProtection="1"/>
    <xf numFmtId="0" fontId="41" fillId="0" borderId="0" xfId="190" applyFont="1" applyProtection="1"/>
    <xf numFmtId="0" fontId="36" fillId="0" borderId="0" xfId="190" applyFont="1" applyProtection="1"/>
    <xf numFmtId="0" fontId="36" fillId="0" borderId="0" xfId="190" applyFont="1"/>
    <xf numFmtId="49" fontId="41" fillId="0" borderId="0" xfId="190" applyNumberFormat="1" applyFont="1" applyProtection="1"/>
    <xf numFmtId="49" fontId="38" fillId="0" borderId="0" xfId="190" applyNumberFormat="1" applyFont="1" applyProtection="1"/>
    <xf numFmtId="4" fontId="44" fillId="61" borderId="50" xfId="4" applyNumberFormat="1" applyFont="1" applyFill="1" applyBorder="1" applyAlignment="1" applyProtection="1">
      <alignment horizontal="right" vertical="center"/>
      <protection locked="0"/>
    </xf>
    <xf numFmtId="0" fontId="45" fillId="58" borderId="36" xfId="4" applyFont="1" applyFill="1" applyBorder="1" applyAlignment="1" applyProtection="1">
      <alignment horizontal="center" vertical="center" wrapText="1"/>
    </xf>
    <xf numFmtId="0" fontId="45" fillId="60" borderId="35" xfId="4" applyFont="1" applyFill="1" applyBorder="1" applyAlignment="1" applyProtection="1">
      <alignment horizontal="center" vertical="center" wrapText="1"/>
    </xf>
    <xf numFmtId="0" fontId="37" fillId="0" borderId="0" xfId="4" applyFont="1" applyAlignment="1">
      <alignment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45" fillId="60" borderId="1" xfId="0" applyFont="1" applyFill="1" applyBorder="1" applyAlignment="1" applyProtection="1">
      <alignment horizontal="left" vertical="center" wrapText="1" indent="1"/>
    </xf>
    <xf numFmtId="0" fontId="45" fillId="60" borderId="30" xfId="0" applyFont="1" applyFill="1" applyBorder="1" applyAlignment="1" applyProtection="1">
      <alignment horizontal="left" vertical="center" wrapText="1" indent="1"/>
    </xf>
    <xf numFmtId="4" fontId="44" fillId="60" borderId="50" xfId="4" applyNumberFormat="1" applyFont="1" applyFill="1" applyBorder="1" applyAlignment="1" applyProtection="1">
      <alignment horizontal="center" vertical="center"/>
    </xf>
    <xf numFmtId="0" fontId="46" fillId="0" borderId="0" xfId="0" applyFont="1" applyAlignment="1"/>
    <xf numFmtId="0" fontId="46" fillId="0" borderId="0" xfId="0" applyFont="1" applyAlignment="1"/>
    <xf numFmtId="3" fontId="44" fillId="60" borderId="59" xfId="4" applyNumberFormat="1" applyFont="1" applyFill="1" applyBorder="1" applyAlignment="1" applyProtection="1">
      <alignment horizontal="center" vertical="center"/>
    </xf>
    <xf numFmtId="0" fontId="44" fillId="60" borderId="59" xfId="4" applyFont="1" applyFill="1" applyBorder="1" applyAlignment="1" applyProtection="1">
      <alignment horizontal="center" vertical="center"/>
    </xf>
    <xf numFmtId="4" fontId="44" fillId="60" borderId="59" xfId="4" applyNumberFormat="1" applyFont="1" applyFill="1" applyBorder="1" applyAlignment="1" applyProtection="1">
      <alignment horizontal="center" vertical="center"/>
    </xf>
    <xf numFmtId="0" fontId="45" fillId="60" borderId="35" xfId="4" applyFont="1" applyFill="1" applyBorder="1" applyAlignment="1" applyProtection="1">
      <alignment vertical="center"/>
    </xf>
    <xf numFmtId="3" fontId="44" fillId="60" borderId="41" xfId="4" applyNumberFormat="1" applyFont="1" applyFill="1" applyBorder="1" applyAlignment="1" applyProtection="1">
      <alignment vertical="center" wrapText="1"/>
    </xf>
    <xf numFmtId="3" fontId="44" fillId="60" borderId="57" xfId="4" applyNumberFormat="1" applyFont="1" applyFill="1" applyBorder="1" applyAlignment="1" applyProtection="1">
      <alignment vertical="center" wrapText="1"/>
    </xf>
    <xf numFmtId="0" fontId="44" fillId="60" borderId="1" xfId="4" applyNumberFormat="1" applyFont="1" applyFill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vertical="center" wrapText="1"/>
      <protection locked="0"/>
    </xf>
    <xf numFmtId="0" fontId="44" fillId="0" borderId="1" xfId="4" applyFont="1" applyBorder="1" applyAlignment="1" applyProtection="1">
      <alignment vertical="center"/>
      <protection locked="0"/>
    </xf>
    <xf numFmtId="0" fontId="44" fillId="0" borderId="1" xfId="4" applyFont="1" applyBorder="1" applyAlignment="1" applyProtection="1">
      <alignment horizontal="center" vertical="center"/>
      <protection locked="0"/>
    </xf>
    <xf numFmtId="165" fontId="43" fillId="0" borderId="1" xfId="0" applyNumberFormat="1" applyFont="1" applyBorder="1" applyAlignment="1" applyProtection="1">
      <alignment horizontal="right" vertical="center"/>
      <protection locked="0"/>
    </xf>
    <xf numFmtId="4" fontId="44" fillId="61" borderId="1" xfId="4" applyNumberFormat="1" applyFont="1" applyFill="1" applyBorder="1" applyAlignment="1" applyProtection="1">
      <alignment horizontal="right" vertical="center"/>
      <protection locked="0"/>
    </xf>
    <xf numFmtId="9" fontId="44" fillId="0" borderId="1" xfId="4" applyNumberFormat="1" applyFont="1" applyFill="1" applyBorder="1" applyAlignment="1" applyProtection="1">
      <alignment horizontal="center" vertical="center"/>
      <protection locked="0"/>
    </xf>
    <xf numFmtId="0" fontId="45" fillId="60" borderId="44" xfId="4" applyFont="1" applyFill="1" applyBorder="1" applyAlignment="1" applyProtection="1">
      <alignment horizontal="center" vertical="center" wrapText="1"/>
    </xf>
    <xf numFmtId="0" fontId="44" fillId="60" borderId="2" xfId="4" applyFont="1" applyFill="1" applyBorder="1" applyAlignment="1" applyProtection="1">
      <alignment horizontal="left" vertical="center" wrapText="1"/>
    </xf>
    <xf numFmtId="4" fontId="44" fillId="58" borderId="1" xfId="4" applyNumberFormat="1" applyFont="1" applyFill="1" applyBorder="1" applyAlignment="1" applyProtection="1">
      <alignment vertical="center"/>
    </xf>
    <xf numFmtId="4" fontId="44" fillId="59" borderId="1" xfId="4" applyNumberFormat="1" applyFont="1" applyFill="1" applyBorder="1" applyAlignment="1" applyProtection="1">
      <alignment vertical="center"/>
    </xf>
    <xf numFmtId="3" fontId="44" fillId="58" borderId="1" xfId="190" applyNumberFormat="1" applyFont="1" applyFill="1" applyBorder="1" applyAlignment="1" applyProtection="1">
      <alignment horizontal="right" vertical="center" wrapText="1"/>
    </xf>
    <xf numFmtId="0" fontId="44" fillId="60" borderId="61" xfId="4" applyFont="1" applyFill="1" applyBorder="1" applyAlignment="1" applyProtection="1">
      <alignment horizontal="center" vertical="center" wrapText="1"/>
    </xf>
    <xf numFmtId="0" fontId="44" fillId="60" borderId="66" xfId="4" applyFont="1" applyFill="1" applyBorder="1" applyAlignment="1" applyProtection="1">
      <alignment horizontal="left" vertical="center" wrapText="1"/>
    </xf>
    <xf numFmtId="0" fontId="44" fillId="60" borderId="63" xfId="4" applyFont="1" applyFill="1" applyBorder="1" applyAlignment="1" applyProtection="1">
      <alignment horizontal="center" vertical="center" wrapText="1"/>
    </xf>
    <xf numFmtId="4" fontId="44" fillId="58" borderId="28" xfId="4" applyNumberFormat="1" applyFont="1" applyFill="1" applyBorder="1" applyAlignment="1" applyProtection="1">
      <alignment horizontal="right" vertical="center"/>
    </xf>
    <xf numFmtId="0" fontId="44" fillId="0" borderId="30" xfId="4" applyFont="1" applyBorder="1" applyAlignment="1" applyProtection="1">
      <alignment vertical="center" wrapText="1"/>
      <protection locked="0"/>
    </xf>
    <xf numFmtId="0" fontId="44" fillId="0" borderId="30" xfId="4" applyFont="1" applyBorder="1" applyAlignment="1" applyProtection="1">
      <alignment vertical="center"/>
      <protection locked="0"/>
    </xf>
    <xf numFmtId="0" fontId="44" fillId="0" borderId="30" xfId="4" applyFont="1" applyBorder="1" applyAlignment="1" applyProtection="1">
      <alignment horizontal="center" vertical="center"/>
      <protection locked="0"/>
    </xf>
    <xf numFmtId="3" fontId="44" fillId="60" borderId="30" xfId="4" applyNumberFormat="1" applyFont="1" applyFill="1" applyBorder="1" applyAlignment="1" applyProtection="1">
      <alignment horizontal="center" vertical="center"/>
    </xf>
    <xf numFmtId="0" fontId="44" fillId="60" borderId="30" xfId="4" applyFont="1" applyFill="1" applyBorder="1" applyAlignment="1" applyProtection="1">
      <alignment horizontal="center" vertical="center"/>
    </xf>
    <xf numFmtId="4" fontId="44" fillId="60" borderId="30" xfId="4" applyNumberFormat="1" applyFont="1" applyFill="1" applyBorder="1" applyAlignment="1" applyProtection="1">
      <alignment horizontal="center" vertical="center"/>
    </xf>
    <xf numFmtId="4" fontId="44" fillId="58" borderId="30" xfId="4" applyNumberFormat="1" applyFont="1" applyFill="1" applyBorder="1" applyAlignment="1" applyProtection="1">
      <alignment vertical="center"/>
    </xf>
    <xf numFmtId="165" fontId="43" fillId="0" borderId="30" xfId="0" applyNumberFormat="1" applyFont="1" applyBorder="1" applyAlignment="1" applyProtection="1">
      <alignment horizontal="right" vertical="center"/>
      <protection locked="0"/>
    </xf>
    <xf numFmtId="4" fontId="44" fillId="61" borderId="30" xfId="4" applyNumberFormat="1" applyFont="1" applyFill="1" applyBorder="1" applyAlignment="1" applyProtection="1">
      <alignment horizontal="right" vertical="center"/>
      <protection locked="0"/>
    </xf>
    <xf numFmtId="9" fontId="44" fillId="0" borderId="30" xfId="4" applyNumberFormat="1" applyFont="1" applyFill="1" applyBorder="1" applyAlignment="1" applyProtection="1">
      <alignment horizontal="center" vertical="center"/>
      <protection locked="0"/>
    </xf>
    <xf numFmtId="4" fontId="44" fillId="59" borderId="30" xfId="4" applyNumberFormat="1" applyFont="1" applyFill="1" applyBorder="1" applyAlignment="1" applyProtection="1">
      <alignment vertical="center"/>
    </xf>
    <xf numFmtId="3" fontId="44" fillId="58" borderId="30" xfId="190" applyNumberFormat="1" applyFont="1" applyFill="1" applyBorder="1" applyAlignment="1" applyProtection="1">
      <alignment horizontal="right" vertical="center" wrapText="1"/>
    </xf>
    <xf numFmtId="4" fontId="44" fillId="58" borderId="32" xfId="4" applyNumberFormat="1" applyFont="1" applyFill="1" applyBorder="1" applyAlignment="1" applyProtection="1">
      <alignment horizontal="right" vertical="center"/>
    </xf>
    <xf numFmtId="4" fontId="44" fillId="59" borderId="42" xfId="4" applyNumberFormat="1" applyFont="1" applyFill="1" applyBorder="1" applyAlignment="1" applyProtection="1">
      <alignment vertical="center"/>
    </xf>
    <xf numFmtId="4" fontId="44" fillId="59" borderId="2" xfId="4" applyNumberFormat="1" applyFont="1" applyFill="1" applyBorder="1" applyAlignment="1" applyProtection="1">
      <alignment vertical="center"/>
    </xf>
    <xf numFmtId="9" fontId="44" fillId="0" borderId="51" xfId="4" applyNumberFormat="1" applyFont="1" applyBorder="1" applyAlignment="1" applyProtection="1">
      <alignment horizontal="center" vertical="center"/>
      <protection locked="0"/>
    </xf>
    <xf numFmtId="9" fontId="44" fillId="0" borderId="28" xfId="4" applyNumberFormat="1" applyFont="1" applyBorder="1" applyAlignment="1" applyProtection="1">
      <alignment horizontal="center" vertical="center"/>
      <protection locked="0"/>
    </xf>
    <xf numFmtId="9" fontId="44" fillId="0" borderId="32" xfId="4" applyNumberFormat="1" applyFont="1" applyBorder="1" applyAlignment="1" applyProtection="1">
      <alignment horizontal="center" vertical="center"/>
      <protection locked="0"/>
    </xf>
    <xf numFmtId="4" fontId="44" fillId="59" borderId="52" xfId="4" applyNumberFormat="1" applyFont="1" applyFill="1" applyBorder="1" applyAlignment="1" applyProtection="1">
      <alignment vertical="center"/>
    </xf>
    <xf numFmtId="0" fontId="44" fillId="60" borderId="2" xfId="290" applyFont="1" applyFill="1" applyBorder="1" applyAlignment="1">
      <alignment horizontal="center" vertical="center" wrapText="1"/>
    </xf>
    <xf numFmtId="0" fontId="44" fillId="60" borderId="3" xfId="190" applyFont="1" applyFill="1" applyBorder="1" applyAlignment="1">
      <alignment horizontal="center" vertical="center"/>
    </xf>
    <xf numFmtId="0" fontId="44" fillId="60" borderId="1" xfId="190" applyFont="1" applyFill="1" applyBorder="1" applyAlignment="1">
      <alignment horizontal="center" vertical="center"/>
    </xf>
    <xf numFmtId="0" fontId="44" fillId="60" borderId="1" xfId="190" applyFont="1" applyFill="1" applyBorder="1" applyAlignment="1">
      <alignment vertical="center" wrapText="1"/>
    </xf>
    <xf numFmtId="0" fontId="44" fillId="60" borderId="60" xfId="290" applyFont="1" applyFill="1" applyBorder="1" applyAlignment="1">
      <alignment horizontal="center" vertical="center" wrapText="1"/>
    </xf>
    <xf numFmtId="0" fontId="44" fillId="60" borderId="2" xfId="290" applyFont="1" applyFill="1" applyBorder="1" applyAlignment="1">
      <alignment horizontal="left" vertical="center"/>
    </xf>
    <xf numFmtId="0" fontId="43" fillId="60" borderId="4" xfId="0" applyFont="1" applyFill="1" applyBorder="1" applyAlignment="1">
      <alignment horizontal="center" vertical="center"/>
    </xf>
    <xf numFmtId="0" fontId="44" fillId="60" borderId="2" xfId="290" applyFont="1" applyFill="1" applyBorder="1" applyAlignment="1">
      <alignment horizontal="center" vertical="center"/>
    </xf>
    <xf numFmtId="0" fontId="43" fillId="60" borderId="1" xfId="0" applyFont="1" applyFill="1" applyBorder="1" applyAlignment="1">
      <alignment vertical="center"/>
    </xf>
    <xf numFmtId="0" fontId="44" fillId="60" borderId="1" xfId="290" applyFont="1" applyFill="1" applyBorder="1" applyAlignment="1">
      <alignment vertical="center"/>
    </xf>
    <xf numFmtId="0" fontId="44" fillId="60" borderId="1" xfId="290" applyFont="1" applyFill="1" applyBorder="1" applyAlignment="1">
      <alignment horizontal="center" vertical="center"/>
    </xf>
    <xf numFmtId="0" fontId="44" fillId="60" borderId="1" xfId="290" applyNumberFormat="1" applyFont="1" applyFill="1" applyBorder="1" applyAlignment="1">
      <alignment horizontal="center" vertical="center"/>
    </xf>
    <xf numFmtId="0" fontId="43" fillId="60" borderId="2" xfId="0" applyFont="1" applyFill="1" applyBorder="1" applyAlignment="1">
      <alignment horizontal="left" vertical="center"/>
    </xf>
    <xf numFmtId="0" fontId="43" fillId="60" borderId="65" xfId="0" applyFont="1" applyFill="1" applyBorder="1" applyAlignment="1">
      <alignment horizontal="left" vertical="center"/>
    </xf>
    <xf numFmtId="0" fontId="44" fillId="60" borderId="2" xfId="290" applyFont="1" applyFill="1" applyBorder="1" applyAlignment="1">
      <alignment vertical="center"/>
    </xf>
    <xf numFmtId="0" fontId="44" fillId="60" borderId="65" xfId="290" applyFont="1" applyFill="1" applyBorder="1" applyAlignment="1">
      <alignment vertical="center"/>
    </xf>
    <xf numFmtId="0" fontId="43" fillId="60" borderId="65" xfId="0" applyFont="1" applyFill="1" applyBorder="1" applyAlignment="1">
      <alignment vertical="center"/>
    </xf>
    <xf numFmtId="0" fontId="44" fillId="60" borderId="65" xfId="290" applyFont="1" applyFill="1" applyBorder="1" applyAlignment="1">
      <alignment horizontal="left" vertical="center"/>
    </xf>
    <xf numFmtId="0" fontId="43" fillId="60" borderId="2" xfId="0" applyFont="1" applyFill="1" applyBorder="1" applyAlignment="1">
      <alignment vertical="center"/>
    </xf>
    <xf numFmtId="0" fontId="43" fillId="60" borderId="63" xfId="0" applyFont="1" applyFill="1" applyBorder="1" applyAlignment="1">
      <alignment horizontal="center" vertical="center"/>
    </xf>
    <xf numFmtId="0" fontId="50" fillId="60" borderId="2" xfId="190" applyNumberFormat="1" applyFont="1" applyFill="1" applyBorder="1" applyAlignment="1">
      <alignment horizontal="center" vertical="center"/>
    </xf>
    <xf numFmtId="0" fontId="44" fillId="60" borderId="59" xfId="190" applyFont="1" applyFill="1" applyBorder="1" applyAlignment="1">
      <alignment horizontal="center" vertical="center"/>
    </xf>
    <xf numFmtId="0" fontId="44" fillId="60" borderId="1" xfId="190" applyNumberFormat="1" applyFont="1" applyFill="1" applyBorder="1" applyAlignment="1">
      <alignment horizontal="center" vertical="center"/>
    </xf>
    <xf numFmtId="0" fontId="50" fillId="60" borderId="58" xfId="190" applyNumberFormat="1" applyFont="1" applyFill="1" applyBorder="1" applyAlignment="1">
      <alignment horizontal="center" vertical="center"/>
    </xf>
    <xf numFmtId="49" fontId="44" fillId="60" borderId="1" xfId="190" applyNumberFormat="1" applyFont="1" applyFill="1" applyBorder="1" applyAlignment="1" applyProtection="1">
      <alignment horizontal="center" vertical="center"/>
    </xf>
    <xf numFmtId="0" fontId="50" fillId="60" borderId="65" xfId="190" applyNumberFormat="1" applyFont="1" applyFill="1" applyBorder="1" applyAlignment="1">
      <alignment horizontal="center" vertical="center"/>
    </xf>
    <xf numFmtId="0" fontId="44" fillId="60" borderId="1" xfId="190" applyNumberFormat="1" applyFont="1" applyFill="1" applyBorder="1" applyAlignment="1" applyProtection="1">
      <alignment horizontal="center" vertical="center"/>
    </xf>
    <xf numFmtId="0" fontId="44" fillId="60" borderId="59" xfId="190" applyNumberFormat="1" applyFont="1" applyFill="1" applyBorder="1" applyAlignment="1">
      <alignment horizontal="center" vertical="center"/>
    </xf>
    <xf numFmtId="0" fontId="50" fillId="60" borderId="72" xfId="190" applyNumberFormat="1" applyFont="1" applyFill="1" applyBorder="1" applyAlignment="1">
      <alignment horizontal="center" vertical="center"/>
    </xf>
    <xf numFmtId="0" fontId="44" fillId="60" borderId="58" xfId="190" applyFont="1" applyFill="1" applyBorder="1" applyAlignment="1" applyProtection="1">
      <alignment horizontal="center" vertical="center" wrapText="1"/>
    </xf>
    <xf numFmtId="0" fontId="44" fillId="60" borderId="59" xfId="190" applyNumberFormat="1" applyFont="1" applyFill="1" applyBorder="1" applyAlignment="1" applyProtection="1">
      <alignment horizontal="center" vertical="center"/>
    </xf>
    <xf numFmtId="0" fontId="44" fillId="60" borderId="2" xfId="190" applyFont="1" applyFill="1" applyBorder="1" applyAlignment="1" applyProtection="1">
      <alignment horizontal="center" vertical="center" wrapText="1"/>
    </xf>
    <xf numFmtId="0" fontId="50" fillId="60" borderId="63" xfId="190" applyNumberFormat="1" applyFont="1" applyFill="1" applyBorder="1" applyAlignment="1">
      <alignment horizontal="center" vertical="center"/>
    </xf>
    <xf numFmtId="49" fontId="44" fillId="60" borderId="59" xfId="190" applyNumberFormat="1" applyFont="1" applyFill="1" applyBorder="1" applyAlignment="1" applyProtection="1">
      <alignment horizontal="center" vertical="center"/>
    </xf>
    <xf numFmtId="0" fontId="44" fillId="60" borderId="65" xfId="190" applyFont="1" applyFill="1" applyBorder="1" applyAlignment="1" applyProtection="1">
      <alignment horizontal="center" vertical="center" wrapText="1"/>
    </xf>
    <xf numFmtId="0" fontId="44" fillId="60" borderId="30" xfId="190" applyFont="1" applyFill="1" applyBorder="1" applyAlignment="1">
      <alignment horizontal="center" vertical="center"/>
    </xf>
    <xf numFmtId="0" fontId="50" fillId="60" borderId="1" xfId="190" applyNumberFormat="1" applyFont="1" applyFill="1" applyBorder="1" applyAlignment="1">
      <alignment vertical="center"/>
    </xf>
    <xf numFmtId="0" fontId="44" fillId="60" borderId="63" xfId="190" applyFont="1" applyFill="1" applyBorder="1" applyAlignment="1" applyProtection="1">
      <alignment horizontal="center" vertical="center" wrapText="1"/>
    </xf>
    <xf numFmtId="49" fontId="44" fillId="60" borderId="1" xfId="190" applyNumberFormat="1" applyFont="1" applyFill="1" applyBorder="1" applyAlignment="1">
      <alignment horizontal="center" vertical="center"/>
    </xf>
    <xf numFmtId="0" fontId="44" fillId="60" borderId="60" xfId="190" applyFont="1" applyFill="1" applyBorder="1" applyAlignment="1" applyProtection="1">
      <alignment horizontal="center" vertical="center" wrapText="1"/>
    </xf>
    <xf numFmtId="49" fontId="44" fillId="60" borderId="59" xfId="190" applyNumberFormat="1" applyFont="1" applyFill="1" applyBorder="1" applyAlignment="1">
      <alignment horizontal="center" vertical="center"/>
    </xf>
    <xf numFmtId="0" fontId="50" fillId="60" borderId="4" xfId="190" applyNumberFormat="1" applyFont="1" applyFill="1" applyBorder="1" applyAlignment="1">
      <alignment vertical="center"/>
    </xf>
    <xf numFmtId="0" fontId="44" fillId="60" borderId="30" xfId="4" applyFont="1" applyFill="1" applyBorder="1" applyAlignment="1" applyProtection="1">
      <alignment vertical="center" wrapText="1"/>
      <protection locked="0"/>
    </xf>
    <xf numFmtId="0" fontId="43" fillId="60" borderId="57" xfId="0" applyFont="1" applyFill="1" applyBorder="1" applyAlignment="1">
      <alignment horizontal="center" vertical="center"/>
    </xf>
    <xf numFmtId="0" fontId="44" fillId="60" borderId="58" xfId="290" applyFont="1" applyFill="1" applyBorder="1" applyAlignment="1">
      <alignment horizontal="center" vertical="center"/>
    </xf>
    <xf numFmtId="0" fontId="44" fillId="60" borderId="59" xfId="290" applyFont="1" applyFill="1" applyBorder="1" applyAlignment="1">
      <alignment horizontal="center" vertical="center"/>
    </xf>
    <xf numFmtId="0" fontId="43" fillId="60" borderId="60" xfId="0" applyFont="1" applyFill="1" applyBorder="1" applyAlignment="1">
      <alignment vertical="center"/>
    </xf>
    <xf numFmtId="0" fontId="50" fillId="60" borderId="67" xfId="190" applyNumberFormat="1" applyFont="1" applyFill="1" applyBorder="1" applyAlignment="1">
      <alignment horizontal="center" vertical="center"/>
    </xf>
    <xf numFmtId="0" fontId="44" fillId="60" borderId="59" xfId="190" applyFont="1" applyFill="1" applyBorder="1" applyAlignment="1">
      <alignment vertical="center" wrapText="1"/>
    </xf>
    <xf numFmtId="0" fontId="44" fillId="60" borderId="58" xfId="290" applyFont="1" applyFill="1" applyBorder="1" applyAlignment="1">
      <alignment horizontal="left" vertical="center"/>
    </xf>
    <xf numFmtId="0" fontId="44" fillId="60" borderId="58" xfId="290" applyFont="1" applyFill="1" applyBorder="1" applyAlignment="1">
      <alignment horizontal="center" vertical="center" wrapText="1"/>
    </xf>
    <xf numFmtId="0" fontId="44" fillId="60" borderId="59" xfId="4" applyFont="1" applyFill="1" applyBorder="1" applyAlignment="1" applyProtection="1">
      <alignment vertical="center" wrapText="1"/>
      <protection locked="0"/>
    </xf>
    <xf numFmtId="0" fontId="44" fillId="0" borderId="59" xfId="4" applyFont="1" applyBorder="1" applyAlignment="1" applyProtection="1">
      <alignment vertical="center" wrapText="1"/>
      <protection locked="0"/>
    </xf>
    <xf numFmtId="0" fontId="44" fillId="0" borderId="59" xfId="4" applyFont="1" applyBorder="1" applyAlignment="1" applyProtection="1">
      <alignment vertical="center"/>
      <protection locked="0"/>
    </xf>
    <xf numFmtId="0" fontId="44" fillId="0" borderId="59" xfId="4" applyFont="1" applyBorder="1" applyAlignment="1" applyProtection="1">
      <alignment horizontal="center" vertical="center"/>
      <protection locked="0"/>
    </xf>
    <xf numFmtId="4" fontId="44" fillId="58" borderId="59" xfId="4" applyNumberFormat="1" applyFont="1" applyFill="1" applyBorder="1" applyAlignment="1" applyProtection="1">
      <alignment vertical="center"/>
    </xf>
    <xf numFmtId="165" fontId="43" fillId="0" borderId="59" xfId="0" applyNumberFormat="1" applyFont="1" applyBorder="1" applyAlignment="1" applyProtection="1">
      <alignment horizontal="right" vertical="center"/>
      <protection locked="0"/>
    </xf>
    <xf numFmtId="4" fontId="44" fillId="61" borderId="59" xfId="4" applyNumberFormat="1" applyFont="1" applyFill="1" applyBorder="1" applyAlignment="1" applyProtection="1">
      <alignment horizontal="right" vertical="center"/>
      <protection locked="0"/>
    </xf>
    <xf numFmtId="9" fontId="44" fillId="0" borderId="59" xfId="4" applyNumberFormat="1" applyFont="1" applyFill="1" applyBorder="1" applyAlignment="1" applyProtection="1">
      <alignment horizontal="center" vertical="center"/>
      <protection locked="0"/>
    </xf>
    <xf numFmtId="9" fontId="44" fillId="0" borderId="73" xfId="4" applyNumberFormat="1" applyFont="1" applyBorder="1" applyAlignment="1" applyProtection="1">
      <alignment horizontal="center" vertical="center"/>
      <protection locked="0"/>
    </xf>
    <xf numFmtId="4" fontId="44" fillId="59" borderId="74" xfId="4" applyNumberFormat="1" applyFont="1" applyFill="1" applyBorder="1" applyAlignment="1" applyProtection="1">
      <alignment vertical="center"/>
    </xf>
    <xf numFmtId="4" fontId="44" fillId="59" borderId="59" xfId="4" applyNumberFormat="1" applyFont="1" applyFill="1" applyBorder="1" applyAlignment="1" applyProtection="1">
      <alignment vertical="center"/>
    </xf>
    <xf numFmtId="3" fontId="44" fillId="58" borderId="59" xfId="190" applyNumberFormat="1" applyFont="1" applyFill="1" applyBorder="1" applyAlignment="1" applyProtection="1">
      <alignment horizontal="right" vertical="center" wrapText="1"/>
    </xf>
    <xf numFmtId="4" fontId="44" fillId="58" borderId="73" xfId="4" applyNumberFormat="1" applyFont="1" applyFill="1" applyBorder="1" applyAlignment="1" applyProtection="1">
      <alignment horizontal="right" vertical="center"/>
    </xf>
    <xf numFmtId="164" fontId="38" fillId="0" borderId="0" xfId="190" applyNumberFormat="1" applyFont="1" applyAlignment="1" applyProtection="1">
      <alignment horizontal="left" wrapText="1" readingOrder="1"/>
    </xf>
    <xf numFmtId="164" fontId="41" fillId="0" borderId="0" xfId="190" applyNumberFormat="1" applyFont="1" applyAlignment="1" applyProtection="1">
      <alignment horizontal="left" wrapText="1" readingOrder="1"/>
    </xf>
    <xf numFmtId="0" fontId="45" fillId="59" borderId="46" xfId="4" applyFont="1" applyFill="1" applyBorder="1" applyAlignment="1">
      <alignment horizontal="center" vertical="center" wrapText="1"/>
    </xf>
    <xf numFmtId="0" fontId="45" fillId="59" borderId="54" xfId="4" applyFont="1" applyFill="1" applyBorder="1" applyAlignment="1">
      <alignment horizontal="center" vertical="center" wrapText="1"/>
    </xf>
    <xf numFmtId="0" fontId="45" fillId="58" borderId="47" xfId="4" applyFont="1" applyFill="1" applyBorder="1" applyAlignment="1">
      <alignment horizontal="center" vertical="center" wrapText="1"/>
    </xf>
    <xf numFmtId="0" fontId="45" fillId="58" borderId="49" xfId="4" applyFont="1" applyFill="1" applyBorder="1" applyAlignment="1">
      <alignment horizontal="center" vertical="center" wrapText="1"/>
    </xf>
    <xf numFmtId="0" fontId="45" fillId="60" borderId="46" xfId="4" applyFont="1" applyFill="1" applyBorder="1" applyAlignment="1" applyProtection="1">
      <alignment horizontal="center" vertical="center" wrapText="1"/>
    </xf>
    <xf numFmtId="0" fontId="45" fillId="60" borderId="54" xfId="4" applyFont="1" applyFill="1" applyBorder="1" applyAlignment="1" applyProtection="1">
      <alignment horizontal="center" vertical="center" wrapText="1"/>
    </xf>
    <xf numFmtId="0" fontId="45" fillId="60" borderId="46" xfId="0" applyFont="1" applyFill="1" applyBorder="1" applyAlignment="1" applyProtection="1">
      <alignment horizontal="center" vertical="center" wrapText="1"/>
    </xf>
    <xf numFmtId="0" fontId="45" fillId="60" borderId="48" xfId="0" applyFont="1" applyFill="1" applyBorder="1" applyAlignment="1" applyProtection="1">
      <alignment horizontal="center" vertical="center" wrapText="1"/>
    </xf>
    <xf numFmtId="0" fontId="45" fillId="60" borderId="49" xfId="0" applyFont="1" applyFill="1" applyBorder="1" applyAlignment="1" applyProtection="1">
      <alignment horizontal="center" vertical="center" wrapText="1"/>
    </xf>
    <xf numFmtId="0" fontId="45" fillId="60" borderId="43" xfId="0" applyFont="1" applyFill="1" applyBorder="1" applyAlignment="1" applyProtection="1">
      <alignment horizontal="center" vertical="center" wrapText="1"/>
    </xf>
    <xf numFmtId="0" fontId="45" fillId="60" borderId="44" xfId="0" applyFont="1" applyFill="1" applyBorder="1" applyAlignment="1" applyProtection="1">
      <alignment horizontal="center" vertical="center" wrapText="1"/>
    </xf>
    <xf numFmtId="0" fontId="45" fillId="60" borderId="45" xfId="0" applyFont="1" applyFill="1" applyBorder="1" applyAlignment="1" applyProtection="1">
      <alignment horizontal="center" vertical="center" wrapText="1"/>
    </xf>
    <xf numFmtId="0" fontId="37" fillId="0" borderId="0" xfId="4" applyFont="1" applyAlignment="1">
      <alignment vertical="center" wrapText="1"/>
    </xf>
    <xf numFmtId="0" fontId="45" fillId="0" borderId="0" xfId="0" applyFont="1" applyBorder="1" applyAlignment="1" applyProtection="1">
      <alignment horizontal="center" vertical="center" wrapText="1"/>
    </xf>
    <xf numFmtId="49" fontId="45" fillId="0" borderId="0" xfId="0" applyNumberFormat="1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left" vertical="center" wrapText="1" indent="1"/>
      <protection locked="0"/>
    </xf>
    <xf numFmtId="0" fontId="45" fillId="0" borderId="25" xfId="0" applyFont="1" applyBorder="1" applyAlignment="1" applyProtection="1">
      <alignment horizontal="left" vertical="center" wrapText="1" indent="1"/>
      <protection locked="0"/>
    </xf>
    <xf numFmtId="0" fontId="45" fillId="0" borderId="42" xfId="0" applyFont="1" applyBorder="1" applyAlignment="1" applyProtection="1">
      <alignment horizontal="left" vertical="center" wrapText="1" indent="1"/>
      <protection locked="0"/>
    </xf>
    <xf numFmtId="0" fontId="45" fillId="0" borderId="26" xfId="0" applyFont="1" applyBorder="1" applyAlignment="1" applyProtection="1">
      <alignment horizontal="left" vertical="center" wrapText="1" indent="1"/>
      <protection locked="0"/>
    </xf>
    <xf numFmtId="0" fontId="45" fillId="60" borderId="34" xfId="0" applyFont="1" applyFill="1" applyBorder="1" applyAlignment="1" applyProtection="1">
      <alignment horizontal="left" vertical="center" wrapText="1" indent="1"/>
    </xf>
    <xf numFmtId="0" fontId="45" fillId="60" borderId="3" xfId="0" applyFont="1" applyFill="1" applyBorder="1" applyAlignment="1" applyProtection="1">
      <alignment horizontal="left" vertical="center" wrapText="1" indent="1"/>
    </xf>
    <xf numFmtId="0" fontId="45" fillId="0" borderId="24" xfId="0" applyFont="1" applyBorder="1" applyAlignment="1" applyProtection="1">
      <alignment horizontal="left" vertical="center" wrapText="1" indent="1"/>
      <protection locked="0"/>
    </xf>
    <xf numFmtId="0" fontId="45" fillId="0" borderId="23" xfId="0" applyFont="1" applyBorder="1" applyAlignment="1" applyProtection="1">
      <alignment horizontal="left" vertical="center" wrapText="1" indent="1"/>
      <protection locked="0"/>
    </xf>
    <xf numFmtId="0" fontId="45" fillId="0" borderId="37" xfId="0" applyFont="1" applyBorder="1" applyAlignment="1" applyProtection="1">
      <alignment horizontal="left" vertical="center" wrapText="1" indent="1"/>
      <protection locked="0"/>
    </xf>
    <xf numFmtId="0" fontId="45" fillId="60" borderId="62" xfId="0" applyFont="1" applyFill="1" applyBorder="1" applyAlignment="1" applyProtection="1">
      <alignment horizontal="center" vertical="center" wrapText="1"/>
    </xf>
    <xf numFmtId="0" fontId="45" fillId="60" borderId="42" xfId="0" applyFont="1" applyFill="1" applyBorder="1" applyAlignment="1" applyProtection="1">
      <alignment horizontal="center" vertical="center" wrapText="1"/>
    </xf>
    <xf numFmtId="0" fontId="50" fillId="60" borderId="67" xfId="190" applyNumberFormat="1" applyFont="1" applyFill="1" applyBorder="1" applyAlignment="1">
      <alignment horizontal="center" vertical="center"/>
    </xf>
    <xf numFmtId="0" fontId="50" fillId="60" borderId="75" xfId="190" applyNumberFormat="1" applyFont="1" applyFill="1" applyBorder="1" applyAlignment="1">
      <alignment horizontal="center" vertical="center"/>
    </xf>
    <xf numFmtId="0" fontId="44" fillId="60" borderId="58" xfId="190" applyFont="1" applyFill="1" applyBorder="1" applyAlignment="1" applyProtection="1">
      <alignment horizontal="center" vertical="center" wrapText="1"/>
    </xf>
    <xf numFmtId="0" fontId="44" fillId="60" borderId="76" xfId="190" applyFont="1" applyFill="1" applyBorder="1" applyAlignment="1" applyProtection="1">
      <alignment horizontal="center" vertical="center" wrapText="1"/>
    </xf>
    <xf numFmtId="0" fontId="50" fillId="60" borderId="68" xfId="190" applyNumberFormat="1" applyFont="1" applyFill="1" applyBorder="1" applyAlignment="1">
      <alignment horizontal="center" vertical="center"/>
    </xf>
    <xf numFmtId="0" fontId="44" fillId="60" borderId="65" xfId="190" applyFont="1" applyFill="1" applyBorder="1" applyAlignment="1" applyProtection="1">
      <alignment horizontal="center" vertical="center" wrapText="1"/>
    </xf>
    <xf numFmtId="0" fontId="45" fillId="60" borderId="63" xfId="0" applyFont="1" applyFill="1" applyBorder="1" applyAlignment="1" applyProtection="1">
      <alignment horizontal="center" vertical="center" wrapText="1"/>
    </xf>
    <xf numFmtId="0" fontId="45" fillId="60" borderId="2" xfId="0" applyFont="1" applyFill="1" applyBorder="1" applyAlignment="1" applyProtection="1">
      <alignment horizontal="center" vertical="center" wrapText="1"/>
    </xf>
    <xf numFmtId="0" fontId="45" fillId="60" borderId="64" xfId="0" applyFont="1" applyFill="1" applyBorder="1" applyAlignment="1" applyProtection="1">
      <alignment horizontal="center" vertical="center" wrapText="1"/>
    </xf>
    <xf numFmtId="0" fontId="45" fillId="60" borderId="29" xfId="0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55" xfId="0" applyFont="1" applyBorder="1" applyAlignment="1">
      <alignment horizontal="center"/>
    </xf>
    <xf numFmtId="0" fontId="45" fillId="0" borderId="4" xfId="0" applyFont="1" applyBorder="1" applyAlignment="1" applyProtection="1">
      <alignment horizontal="left" vertical="center" indent="1"/>
      <protection locked="0"/>
    </xf>
    <xf numFmtId="0" fontId="45" fillId="0" borderId="2" xfId="0" applyFont="1" applyBorder="1" applyAlignment="1" applyProtection="1">
      <alignment horizontal="left" vertical="center" indent="1"/>
      <protection locked="0"/>
    </xf>
    <xf numFmtId="0" fontId="45" fillId="0" borderId="4" xfId="0" applyFont="1" applyBorder="1" applyAlignment="1" applyProtection="1">
      <alignment horizontal="left" vertical="center" wrapText="1" indent="1"/>
      <protection locked="0"/>
    </xf>
    <xf numFmtId="0" fontId="45" fillId="0" borderId="22" xfId="0" applyFont="1" applyBorder="1" applyAlignment="1" applyProtection="1">
      <alignment horizontal="left" vertical="center" wrapText="1" indent="1"/>
      <protection locked="0"/>
    </xf>
    <xf numFmtId="0" fontId="45" fillId="0" borderId="33" xfId="0" applyFont="1" applyBorder="1" applyAlignment="1" applyProtection="1">
      <alignment horizontal="left" vertical="center" wrapText="1" indent="1"/>
      <protection locked="0"/>
    </xf>
    <xf numFmtId="0" fontId="45" fillId="60" borderId="27" xfId="0" applyFont="1" applyFill="1" applyBorder="1" applyAlignment="1" applyProtection="1">
      <alignment horizontal="left" vertical="center" wrapText="1" indent="1"/>
    </xf>
    <xf numFmtId="0" fontId="45" fillId="60" borderId="1" xfId="0" applyFont="1" applyFill="1" applyBorder="1" applyAlignment="1" applyProtection="1">
      <alignment horizontal="left" vertical="center" wrapText="1" indent="1"/>
    </xf>
    <xf numFmtId="0" fontId="45" fillId="0" borderId="1" xfId="0" applyFont="1" applyBorder="1" applyAlignment="1" applyProtection="1">
      <alignment horizontal="left" vertical="center" wrapText="1" indent="1"/>
      <protection locked="0"/>
    </xf>
    <xf numFmtId="0" fontId="45" fillId="0" borderId="28" xfId="0" applyFont="1" applyBorder="1" applyAlignment="1" applyProtection="1">
      <alignment horizontal="left" vertical="center" wrapText="1" indent="1"/>
      <protection locked="0"/>
    </xf>
    <xf numFmtId="0" fontId="45" fillId="0" borderId="2" xfId="0" applyFont="1" applyBorder="1" applyAlignment="1" applyProtection="1">
      <alignment horizontal="left" vertical="center" wrapText="1" indent="1"/>
      <protection locked="0"/>
    </xf>
    <xf numFmtId="0" fontId="45" fillId="60" borderId="52" xfId="0" applyFont="1" applyFill="1" applyBorder="1" applyAlignment="1" applyProtection="1">
      <alignment horizontal="left" vertical="center" wrapText="1" indent="1"/>
    </xf>
    <xf numFmtId="0" fontId="45" fillId="60" borderId="30" xfId="0" applyFont="1" applyFill="1" applyBorder="1" applyAlignment="1" applyProtection="1">
      <alignment horizontal="left" vertical="center" wrapText="1" indent="1"/>
    </xf>
    <xf numFmtId="0" fontId="45" fillId="0" borderId="1" xfId="0" applyFont="1" applyFill="1" applyBorder="1" applyAlignment="1" applyProtection="1">
      <alignment horizontal="left" vertical="center" wrapText="1" indent="1"/>
      <protection locked="0"/>
    </xf>
    <xf numFmtId="0" fontId="45" fillId="0" borderId="28" xfId="0" applyFont="1" applyFill="1" applyBorder="1" applyAlignment="1" applyProtection="1">
      <alignment horizontal="left" vertical="center" wrapText="1" indent="1"/>
      <protection locked="0"/>
    </xf>
    <xf numFmtId="0" fontId="45" fillId="0" borderId="30" xfId="0" applyFont="1" applyFill="1" applyBorder="1" applyAlignment="1" applyProtection="1">
      <alignment horizontal="left" vertical="center" wrapText="1" indent="1"/>
      <protection locked="0"/>
    </xf>
    <xf numFmtId="0" fontId="45" fillId="0" borderId="32" xfId="0" applyFont="1" applyFill="1" applyBorder="1" applyAlignment="1" applyProtection="1">
      <alignment horizontal="left" vertical="center" wrapText="1" indent="1"/>
      <protection locked="0"/>
    </xf>
    <xf numFmtId="14" fontId="45" fillId="0" borderId="38" xfId="0" applyNumberFormat="1" applyFont="1" applyBorder="1" applyAlignment="1" applyProtection="1">
      <alignment horizontal="left" vertical="center" wrapText="1" indent="1"/>
      <protection locked="0"/>
    </xf>
    <xf numFmtId="14" fontId="45" fillId="0" borderId="40" xfId="0" applyNumberFormat="1" applyFont="1" applyBorder="1" applyAlignment="1" applyProtection="1">
      <alignment horizontal="left" vertical="center" wrapText="1" indent="1"/>
      <protection locked="0"/>
    </xf>
    <xf numFmtId="14" fontId="45" fillId="0" borderId="29" xfId="0" applyNumberFormat="1" applyFont="1" applyBorder="1" applyAlignment="1" applyProtection="1">
      <alignment horizontal="left" vertical="center" wrapText="1" indent="1"/>
      <protection locked="0"/>
    </xf>
    <xf numFmtId="0" fontId="45" fillId="0" borderId="38" xfId="0" applyFont="1" applyBorder="1" applyAlignment="1" applyProtection="1">
      <alignment horizontal="left" vertical="center" wrapText="1" indent="1"/>
      <protection locked="0"/>
    </xf>
    <xf numFmtId="0" fontId="45" fillId="0" borderId="40" xfId="0" applyFont="1" applyBorder="1" applyAlignment="1" applyProtection="1">
      <alignment horizontal="left" vertical="center" wrapText="1" indent="1"/>
      <protection locked="0"/>
    </xf>
    <xf numFmtId="0" fontId="45" fillId="0" borderId="39" xfId="0" applyFont="1" applyBorder="1" applyAlignment="1" applyProtection="1">
      <alignment horizontal="left" vertical="center" wrapText="1" indent="1"/>
      <protection locked="0"/>
    </xf>
    <xf numFmtId="0" fontId="50" fillId="60" borderId="69" xfId="190" applyNumberFormat="1" applyFont="1" applyFill="1" applyBorder="1" applyAlignment="1">
      <alignment horizontal="center" vertical="center"/>
    </xf>
    <xf numFmtId="0" fontId="44" fillId="60" borderId="60" xfId="190" applyFont="1" applyFill="1" applyBorder="1" applyAlignment="1" applyProtection="1">
      <alignment horizontal="center" vertical="center" wrapText="1"/>
    </xf>
    <xf numFmtId="0" fontId="44" fillId="60" borderId="67" xfId="190" applyFont="1" applyFill="1" applyBorder="1" applyAlignment="1" applyProtection="1">
      <alignment horizontal="center" vertical="center" wrapText="1"/>
    </xf>
    <xf numFmtId="0" fontId="44" fillId="60" borderId="69" xfId="190" applyFont="1" applyFill="1" applyBorder="1" applyAlignment="1" applyProtection="1">
      <alignment horizontal="center" vertical="center" wrapText="1"/>
    </xf>
    <xf numFmtId="0" fontId="50" fillId="60" borderId="71" xfId="190" applyNumberFormat="1" applyFont="1" applyFill="1" applyBorder="1" applyAlignment="1">
      <alignment horizontal="center" vertical="center"/>
    </xf>
    <xf numFmtId="0" fontId="50" fillId="60" borderId="70" xfId="190" applyNumberFormat="1" applyFont="1" applyFill="1" applyBorder="1" applyAlignment="1">
      <alignment horizontal="center" vertical="center"/>
    </xf>
    <xf numFmtId="49" fontId="50" fillId="60" borderId="71" xfId="190" applyNumberFormat="1" applyFont="1" applyFill="1" applyBorder="1" applyAlignment="1">
      <alignment horizontal="center" vertical="center"/>
    </xf>
    <xf numFmtId="49" fontId="50" fillId="60" borderId="70" xfId="190" applyNumberFormat="1" applyFont="1" applyFill="1" applyBorder="1" applyAlignment="1">
      <alignment horizontal="center" vertical="center"/>
    </xf>
    <xf numFmtId="0" fontId="43" fillId="60" borderId="4" xfId="0" applyFont="1" applyFill="1" applyBorder="1" applyAlignment="1">
      <alignment horizontal="center" vertical="center"/>
    </xf>
    <xf numFmtId="0" fontId="44" fillId="60" borderId="58" xfId="290" applyFont="1" applyFill="1" applyBorder="1" applyAlignment="1">
      <alignment horizontal="center" vertical="center" wrapText="1"/>
    </xf>
    <xf numFmtId="0" fontId="44" fillId="60" borderId="65" xfId="290" applyFont="1" applyFill="1" applyBorder="1" applyAlignment="1">
      <alignment horizontal="center" vertical="center" wrapText="1"/>
    </xf>
    <xf numFmtId="0" fontId="44" fillId="60" borderId="58" xfId="290" applyFont="1" applyFill="1" applyBorder="1" applyAlignment="1">
      <alignment horizontal="center" vertical="center"/>
    </xf>
    <xf numFmtId="0" fontId="44" fillId="60" borderId="65" xfId="290" applyFont="1" applyFill="1" applyBorder="1" applyAlignment="1">
      <alignment horizontal="center" vertical="center"/>
    </xf>
    <xf numFmtId="0" fontId="43" fillId="60" borderId="63" xfId="0" applyFont="1" applyFill="1" applyBorder="1" applyAlignment="1">
      <alignment horizontal="center" vertical="center"/>
    </xf>
    <xf numFmtId="0" fontId="50" fillId="60" borderId="58" xfId="190" applyNumberFormat="1" applyFont="1" applyFill="1" applyBorder="1" applyAlignment="1">
      <alignment horizontal="center" vertical="center"/>
    </xf>
    <xf numFmtId="0" fontId="50" fillId="60" borderId="60" xfId="190" applyNumberFormat="1" applyFont="1" applyFill="1" applyBorder="1" applyAlignment="1">
      <alignment horizontal="center" vertical="center"/>
    </xf>
    <xf numFmtId="0" fontId="50" fillId="60" borderId="65" xfId="190" applyNumberFormat="1" applyFont="1" applyFill="1" applyBorder="1" applyAlignment="1">
      <alignment horizontal="center" vertical="center"/>
    </xf>
    <xf numFmtId="0" fontId="44" fillId="60" borderId="1" xfId="190" applyNumberFormat="1" applyFont="1" applyFill="1" applyBorder="1" applyAlignment="1">
      <alignment vertical="center"/>
    </xf>
  </cellXfs>
  <cellStyles count="291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Èmfasi1 2" xfId="236" xr:uid="{00000000-0005-0000-0000-000006000000}"/>
    <cellStyle name="20% - Èmfasi2 2" xfId="237" xr:uid="{00000000-0005-0000-0000-000007000000}"/>
    <cellStyle name="20% - Èmfasi3 2" xfId="238" xr:uid="{00000000-0005-0000-0000-000008000000}"/>
    <cellStyle name="20% - Èmfasi4 2" xfId="239" xr:uid="{00000000-0005-0000-0000-000009000000}"/>
    <cellStyle name="20% - Èmfasi5 2" xfId="240" xr:uid="{00000000-0005-0000-0000-00000A000000}"/>
    <cellStyle name="20% - Èmfasi6 2" xfId="241" xr:uid="{00000000-0005-0000-0000-00000B000000}"/>
    <cellStyle name="20% - Énfasis1" xfId="11" xr:uid="{00000000-0005-0000-0000-00000C000000}"/>
    <cellStyle name="20% - Énfasis1 2" xfId="153" xr:uid="{00000000-0005-0000-0000-00000D000000}"/>
    <cellStyle name="20% - Énfasis1 3" xfId="200" xr:uid="{00000000-0005-0000-0000-00000E000000}"/>
    <cellStyle name="20% - Énfasis2" xfId="12" xr:uid="{00000000-0005-0000-0000-00000F000000}"/>
    <cellStyle name="20% - Énfasis2 2" xfId="154" xr:uid="{00000000-0005-0000-0000-000010000000}"/>
    <cellStyle name="20% - Énfasis2 3" xfId="201" xr:uid="{00000000-0005-0000-0000-000011000000}"/>
    <cellStyle name="20% - Énfasis3" xfId="13" xr:uid="{00000000-0005-0000-0000-000012000000}"/>
    <cellStyle name="20% - Énfasis3 2" xfId="155" xr:uid="{00000000-0005-0000-0000-000013000000}"/>
    <cellStyle name="20% - Énfasis3 3" xfId="202" xr:uid="{00000000-0005-0000-0000-000014000000}"/>
    <cellStyle name="20% - Énfasis4" xfId="14" xr:uid="{00000000-0005-0000-0000-000015000000}"/>
    <cellStyle name="20% - Énfasis4 2" xfId="156" xr:uid="{00000000-0005-0000-0000-000016000000}"/>
    <cellStyle name="20% - Énfasis4 3" xfId="203" xr:uid="{00000000-0005-0000-0000-000017000000}"/>
    <cellStyle name="20% - Énfasis5" xfId="15" xr:uid="{00000000-0005-0000-0000-000018000000}"/>
    <cellStyle name="20% - Énfasis5 2" xfId="157" xr:uid="{00000000-0005-0000-0000-000019000000}"/>
    <cellStyle name="20% - Énfasis5 3" xfId="204" xr:uid="{00000000-0005-0000-0000-00001A000000}"/>
    <cellStyle name="20% - Énfasis6" xfId="16" xr:uid="{00000000-0005-0000-0000-00001B000000}"/>
    <cellStyle name="20% - Énfasis6 2" xfId="158" xr:uid="{00000000-0005-0000-0000-00001C000000}"/>
    <cellStyle name="20% - Énfasis6 3" xfId="205" xr:uid="{00000000-0005-0000-0000-00001D000000}"/>
    <cellStyle name="40% - Accent1" xfId="17" xr:uid="{00000000-0005-0000-0000-00001E000000}"/>
    <cellStyle name="40% - Accent2" xfId="18" xr:uid="{00000000-0005-0000-0000-00001F000000}"/>
    <cellStyle name="40% - Accent3" xfId="19" xr:uid="{00000000-0005-0000-0000-000020000000}"/>
    <cellStyle name="40% - Accent4" xfId="20" xr:uid="{00000000-0005-0000-0000-000021000000}"/>
    <cellStyle name="40% - Accent5" xfId="21" xr:uid="{00000000-0005-0000-0000-000022000000}"/>
    <cellStyle name="40% - Accent6" xfId="22" xr:uid="{00000000-0005-0000-0000-000023000000}"/>
    <cellStyle name="40% - Èmfasi1 2" xfId="242" xr:uid="{00000000-0005-0000-0000-000024000000}"/>
    <cellStyle name="40% - Èmfasi2 2" xfId="243" xr:uid="{00000000-0005-0000-0000-000025000000}"/>
    <cellStyle name="40% - Èmfasi3 2" xfId="244" xr:uid="{00000000-0005-0000-0000-000026000000}"/>
    <cellStyle name="40% - Èmfasi4 2" xfId="245" xr:uid="{00000000-0005-0000-0000-000027000000}"/>
    <cellStyle name="40% - Èmfasi5 2" xfId="246" xr:uid="{00000000-0005-0000-0000-000028000000}"/>
    <cellStyle name="40% - Èmfasi6 2" xfId="247" xr:uid="{00000000-0005-0000-0000-000029000000}"/>
    <cellStyle name="40% - Énfasis1" xfId="23" xr:uid="{00000000-0005-0000-0000-00002A000000}"/>
    <cellStyle name="40% - Énfasis2" xfId="24" xr:uid="{00000000-0005-0000-0000-00002B000000}"/>
    <cellStyle name="40% - Énfasis2 2" xfId="159" xr:uid="{00000000-0005-0000-0000-00002C000000}"/>
    <cellStyle name="40% - Énfasis2 3" xfId="206" xr:uid="{00000000-0005-0000-0000-00002D000000}"/>
    <cellStyle name="40% - Énfasis3" xfId="25" xr:uid="{00000000-0005-0000-0000-00002E000000}"/>
    <cellStyle name="40% - Énfasis3 2" xfId="160" xr:uid="{00000000-0005-0000-0000-00002F000000}"/>
    <cellStyle name="40% - Énfasis3 3" xfId="207" xr:uid="{00000000-0005-0000-0000-000030000000}"/>
    <cellStyle name="40% - Énfasis4" xfId="26" xr:uid="{00000000-0005-0000-0000-000031000000}"/>
    <cellStyle name="40% - Énfasis4 2" xfId="161" xr:uid="{00000000-0005-0000-0000-000032000000}"/>
    <cellStyle name="40% - Énfasis4 3" xfId="208" xr:uid="{00000000-0005-0000-0000-000033000000}"/>
    <cellStyle name="40% - Énfasis5" xfId="27" xr:uid="{00000000-0005-0000-0000-000034000000}"/>
    <cellStyle name="40% - Énfasis6" xfId="28" xr:uid="{00000000-0005-0000-0000-000035000000}"/>
    <cellStyle name="40% - Énfasis6 2" xfId="162" xr:uid="{00000000-0005-0000-0000-000036000000}"/>
    <cellStyle name="40% - Énfasis6 3" xfId="209" xr:uid="{00000000-0005-0000-0000-000037000000}"/>
    <cellStyle name="60% - Accent1" xfId="29" xr:uid="{00000000-0005-0000-0000-000038000000}"/>
    <cellStyle name="60% - Accent2" xfId="30" xr:uid="{00000000-0005-0000-0000-000039000000}"/>
    <cellStyle name="60% - Accent3" xfId="31" xr:uid="{00000000-0005-0000-0000-00003A000000}"/>
    <cellStyle name="60% - Accent4" xfId="32" xr:uid="{00000000-0005-0000-0000-00003B000000}"/>
    <cellStyle name="60% - Accent5" xfId="33" xr:uid="{00000000-0005-0000-0000-00003C000000}"/>
    <cellStyle name="60% - Accent6" xfId="34" xr:uid="{00000000-0005-0000-0000-00003D000000}"/>
    <cellStyle name="60% - Èmfasi1 2" xfId="248" xr:uid="{00000000-0005-0000-0000-00003E000000}"/>
    <cellStyle name="60% - Èmfasi2 2" xfId="249" xr:uid="{00000000-0005-0000-0000-00003F000000}"/>
    <cellStyle name="60% - Èmfasi3 2" xfId="250" xr:uid="{00000000-0005-0000-0000-000040000000}"/>
    <cellStyle name="60% - Èmfasi4 2" xfId="251" xr:uid="{00000000-0005-0000-0000-000041000000}"/>
    <cellStyle name="60% - Èmfasi5 2" xfId="252" xr:uid="{00000000-0005-0000-0000-000042000000}"/>
    <cellStyle name="60% - Èmfasi6 2" xfId="253" xr:uid="{00000000-0005-0000-0000-000043000000}"/>
    <cellStyle name="60% - Énfasis1" xfId="35" xr:uid="{00000000-0005-0000-0000-000044000000}"/>
    <cellStyle name="60% - Énfasis1 2" xfId="163" xr:uid="{00000000-0005-0000-0000-000045000000}"/>
    <cellStyle name="60% - Énfasis1 3" xfId="210" xr:uid="{00000000-0005-0000-0000-000046000000}"/>
    <cellStyle name="60% - Énfasis2" xfId="36" xr:uid="{00000000-0005-0000-0000-000047000000}"/>
    <cellStyle name="60% - Énfasis2 2" xfId="164" xr:uid="{00000000-0005-0000-0000-000048000000}"/>
    <cellStyle name="60% - Énfasis2 3" xfId="211" xr:uid="{00000000-0005-0000-0000-000049000000}"/>
    <cellStyle name="60% - Énfasis3" xfId="37" xr:uid="{00000000-0005-0000-0000-00004A000000}"/>
    <cellStyle name="60% - Énfasis3 2" xfId="165" xr:uid="{00000000-0005-0000-0000-00004B000000}"/>
    <cellStyle name="60% - Énfasis3 3" xfId="212" xr:uid="{00000000-0005-0000-0000-00004C000000}"/>
    <cellStyle name="60% - Énfasis4" xfId="38" xr:uid="{00000000-0005-0000-0000-00004D000000}"/>
    <cellStyle name="60% - Énfasis4 2" xfId="166" xr:uid="{00000000-0005-0000-0000-00004E000000}"/>
    <cellStyle name="60% - Énfasis4 3" xfId="213" xr:uid="{00000000-0005-0000-0000-00004F000000}"/>
    <cellStyle name="60% - Énfasis5" xfId="39" xr:uid="{00000000-0005-0000-0000-000050000000}"/>
    <cellStyle name="60% - Énfasis6" xfId="40" xr:uid="{00000000-0005-0000-0000-000051000000}"/>
    <cellStyle name="60% - Énfasis6 2" xfId="167" xr:uid="{00000000-0005-0000-0000-000052000000}"/>
    <cellStyle name="60% - Énfasis6 3" xfId="214" xr:uid="{00000000-0005-0000-0000-000053000000}"/>
    <cellStyle name="Accent1" xfId="41" xr:uid="{00000000-0005-0000-0000-000054000000}"/>
    <cellStyle name="Accent1 - 20%" xfId="42" xr:uid="{00000000-0005-0000-0000-000055000000}"/>
    <cellStyle name="Accent1 - 40%" xfId="43" xr:uid="{00000000-0005-0000-0000-000056000000}"/>
    <cellStyle name="Accent1 - 60%" xfId="44" xr:uid="{00000000-0005-0000-0000-000057000000}"/>
    <cellStyle name="Accent1_ABRIL" xfId="45" xr:uid="{00000000-0005-0000-0000-000058000000}"/>
    <cellStyle name="Accent2" xfId="46" xr:uid="{00000000-0005-0000-0000-000059000000}"/>
    <cellStyle name="Accent2 - 20%" xfId="47" xr:uid="{00000000-0005-0000-0000-00005A000000}"/>
    <cellStyle name="Accent2 - 40%" xfId="48" xr:uid="{00000000-0005-0000-0000-00005B000000}"/>
    <cellStyle name="Accent2 - 60%" xfId="49" xr:uid="{00000000-0005-0000-0000-00005C000000}"/>
    <cellStyle name="Accent2_NEUROESTIMULADORS total" xfId="50" xr:uid="{00000000-0005-0000-0000-00005D000000}"/>
    <cellStyle name="Accent3" xfId="51" xr:uid="{00000000-0005-0000-0000-00005E000000}"/>
    <cellStyle name="Accent3 - 20%" xfId="52" xr:uid="{00000000-0005-0000-0000-00005F000000}"/>
    <cellStyle name="Accent3 - 40%" xfId="53" xr:uid="{00000000-0005-0000-0000-000060000000}"/>
    <cellStyle name="Accent3 - 60%" xfId="54" xr:uid="{00000000-0005-0000-0000-000061000000}"/>
    <cellStyle name="Accent3_NEUROESTIMULADORS total" xfId="55" xr:uid="{00000000-0005-0000-0000-000062000000}"/>
    <cellStyle name="Accent4" xfId="56" xr:uid="{00000000-0005-0000-0000-000063000000}"/>
    <cellStyle name="Accent4 - 20%" xfId="57" xr:uid="{00000000-0005-0000-0000-000064000000}"/>
    <cellStyle name="Accent4 - 40%" xfId="58" xr:uid="{00000000-0005-0000-0000-000065000000}"/>
    <cellStyle name="Accent4 - 60%" xfId="59" xr:uid="{00000000-0005-0000-0000-000066000000}"/>
    <cellStyle name="Accent4_ABRIL" xfId="60" xr:uid="{00000000-0005-0000-0000-000067000000}"/>
    <cellStyle name="Accent5" xfId="61" xr:uid="{00000000-0005-0000-0000-000068000000}"/>
    <cellStyle name="Accent5 - 20%" xfId="62" xr:uid="{00000000-0005-0000-0000-000069000000}"/>
    <cellStyle name="Accent5 - 40%" xfId="63" xr:uid="{00000000-0005-0000-0000-00006A000000}"/>
    <cellStyle name="Accent5 - 60%" xfId="64" xr:uid="{00000000-0005-0000-0000-00006B000000}"/>
    <cellStyle name="Accent5_NEUROESTIMULADORS total" xfId="65" xr:uid="{00000000-0005-0000-0000-00006C000000}"/>
    <cellStyle name="Accent6" xfId="66" xr:uid="{00000000-0005-0000-0000-00006D000000}"/>
    <cellStyle name="Accent6 - 20%" xfId="67" xr:uid="{00000000-0005-0000-0000-00006E000000}"/>
    <cellStyle name="Accent6 - 40%" xfId="68" xr:uid="{00000000-0005-0000-0000-00006F000000}"/>
    <cellStyle name="Accent6 - 60%" xfId="69" xr:uid="{00000000-0005-0000-0000-000070000000}"/>
    <cellStyle name="Accent6_NEUROESTIMULADORS total" xfId="70" xr:uid="{00000000-0005-0000-0000-000071000000}"/>
    <cellStyle name="Bad" xfId="71" xr:uid="{00000000-0005-0000-0000-000072000000}"/>
    <cellStyle name="Bé 2" xfId="254" xr:uid="{00000000-0005-0000-0000-000073000000}"/>
    <cellStyle name="Buena" xfId="72" xr:uid="{00000000-0005-0000-0000-000074000000}"/>
    <cellStyle name="Càlcul 2" xfId="255" xr:uid="{00000000-0005-0000-0000-000075000000}"/>
    <cellStyle name="Calculation" xfId="73" xr:uid="{00000000-0005-0000-0000-000076000000}"/>
    <cellStyle name="Cálculo" xfId="74" xr:uid="{00000000-0005-0000-0000-000077000000}"/>
    <cellStyle name="Cel·la de comprovació 2" xfId="256" xr:uid="{00000000-0005-0000-0000-000078000000}"/>
    <cellStyle name="Cel·la enllaçada 2" xfId="257" xr:uid="{00000000-0005-0000-0000-000079000000}"/>
    <cellStyle name="Celda de comprobación" xfId="75" xr:uid="{00000000-0005-0000-0000-00007A000000}"/>
    <cellStyle name="Celda vinculada" xfId="76" xr:uid="{00000000-0005-0000-0000-00007B000000}"/>
    <cellStyle name="Check Cell" xfId="77" xr:uid="{00000000-0005-0000-0000-00007C000000}"/>
    <cellStyle name="Èmfasi1 2" xfId="259" xr:uid="{00000000-0005-0000-0000-00007D000000}"/>
    <cellStyle name="Èmfasi2 2" xfId="260" xr:uid="{00000000-0005-0000-0000-00007E000000}"/>
    <cellStyle name="Èmfasi3 2" xfId="261" xr:uid="{00000000-0005-0000-0000-00007F000000}"/>
    <cellStyle name="Èmfasi4 2" xfId="262" xr:uid="{00000000-0005-0000-0000-000080000000}"/>
    <cellStyle name="Èmfasi5 2" xfId="263" xr:uid="{00000000-0005-0000-0000-000081000000}"/>
    <cellStyle name="Èmfasi6 2" xfId="264" xr:uid="{00000000-0005-0000-0000-000082000000}"/>
    <cellStyle name="Emphasis 1" xfId="78" xr:uid="{00000000-0005-0000-0000-000083000000}"/>
    <cellStyle name="Emphasis 2" xfId="79" xr:uid="{00000000-0005-0000-0000-000084000000}"/>
    <cellStyle name="Emphasis 3" xfId="80" xr:uid="{00000000-0005-0000-0000-000085000000}"/>
    <cellStyle name="Encabezado 1" xfId="258" xr:uid="{00000000-0005-0000-0000-000086000000}"/>
    <cellStyle name="Encabezado 4" xfId="81" xr:uid="{00000000-0005-0000-0000-000087000000}"/>
    <cellStyle name="Encabezado 4 2" xfId="168" xr:uid="{00000000-0005-0000-0000-000088000000}"/>
    <cellStyle name="Encabezado 4 3" xfId="215" xr:uid="{00000000-0005-0000-0000-000089000000}"/>
    <cellStyle name="Énfasis1" xfId="82" xr:uid="{00000000-0005-0000-0000-00008A000000}"/>
    <cellStyle name="Énfasis1 2" xfId="169" xr:uid="{00000000-0005-0000-0000-00008B000000}"/>
    <cellStyle name="Énfasis1 3" xfId="216" xr:uid="{00000000-0005-0000-0000-00008C000000}"/>
    <cellStyle name="Énfasis2" xfId="83" xr:uid="{00000000-0005-0000-0000-00008D000000}"/>
    <cellStyle name="Énfasis2 2" xfId="170" xr:uid="{00000000-0005-0000-0000-00008E000000}"/>
    <cellStyle name="Énfasis2 3" xfId="217" xr:uid="{00000000-0005-0000-0000-00008F000000}"/>
    <cellStyle name="Énfasis3" xfId="84" xr:uid="{00000000-0005-0000-0000-000090000000}"/>
    <cellStyle name="Énfasis3 2" xfId="171" xr:uid="{00000000-0005-0000-0000-000091000000}"/>
    <cellStyle name="Énfasis3 3" xfId="218" xr:uid="{00000000-0005-0000-0000-000092000000}"/>
    <cellStyle name="Énfasis4" xfId="85" xr:uid="{00000000-0005-0000-0000-000093000000}"/>
    <cellStyle name="Énfasis4 2" xfId="172" xr:uid="{00000000-0005-0000-0000-000094000000}"/>
    <cellStyle name="Énfasis4 3" xfId="219" xr:uid="{00000000-0005-0000-0000-000095000000}"/>
    <cellStyle name="Énfasis5" xfId="86" xr:uid="{00000000-0005-0000-0000-000096000000}"/>
    <cellStyle name="Énfasis5 2" xfId="173" xr:uid="{00000000-0005-0000-0000-000097000000}"/>
    <cellStyle name="Énfasis5 3" xfId="220" xr:uid="{00000000-0005-0000-0000-000098000000}"/>
    <cellStyle name="Énfasis6" xfId="87" xr:uid="{00000000-0005-0000-0000-000099000000}"/>
    <cellStyle name="Énfasis6 2" xfId="174" xr:uid="{00000000-0005-0000-0000-00009A000000}"/>
    <cellStyle name="Énfasis6 3" xfId="221" xr:uid="{00000000-0005-0000-0000-00009B000000}"/>
    <cellStyle name="Entrada 2" xfId="265" xr:uid="{00000000-0005-0000-0000-00009C000000}"/>
    <cellStyle name="Euro" xfId="3" xr:uid="{00000000-0005-0000-0000-00009D000000}"/>
    <cellStyle name="Euro 2" xfId="175" xr:uid="{00000000-0005-0000-0000-00009E000000}"/>
    <cellStyle name="Euro 3" xfId="88" xr:uid="{00000000-0005-0000-0000-00009F000000}"/>
    <cellStyle name="Euro 4" xfId="191" xr:uid="{00000000-0005-0000-0000-0000A0000000}"/>
    <cellStyle name="Explanatory Text" xfId="89" xr:uid="{00000000-0005-0000-0000-0000A1000000}"/>
    <cellStyle name="Good" xfId="90" xr:uid="{00000000-0005-0000-0000-0000A2000000}"/>
    <cellStyle name="Heading 1" xfId="91" xr:uid="{00000000-0005-0000-0000-0000A3000000}"/>
    <cellStyle name="Heading 2" xfId="92" xr:uid="{00000000-0005-0000-0000-0000A4000000}"/>
    <cellStyle name="Heading 3" xfId="93" xr:uid="{00000000-0005-0000-0000-0000A5000000}"/>
    <cellStyle name="Heading 4" xfId="94" xr:uid="{00000000-0005-0000-0000-0000A6000000}"/>
    <cellStyle name="Incorrecte 2" xfId="266" xr:uid="{00000000-0005-0000-0000-0000A7000000}"/>
    <cellStyle name="Incorrecto" xfId="95" xr:uid="{00000000-0005-0000-0000-0000A8000000}"/>
    <cellStyle name="Input" xfId="96" xr:uid="{00000000-0005-0000-0000-0000A9000000}"/>
    <cellStyle name="Linked Cell" xfId="97" xr:uid="{00000000-0005-0000-0000-0000AA000000}"/>
    <cellStyle name="Neutral 2" xfId="267" xr:uid="{00000000-0005-0000-0000-0000AB000000}"/>
    <cellStyle name="Normal" xfId="0" builtinId="0"/>
    <cellStyle name="Normal 2" xfId="2" xr:uid="{00000000-0005-0000-0000-0000AD000000}"/>
    <cellStyle name="Normal 3" xfId="1" xr:uid="{00000000-0005-0000-0000-0000AE000000}"/>
    <cellStyle name="Normal 4" xfId="188" xr:uid="{00000000-0005-0000-0000-0000AF000000}"/>
    <cellStyle name="Normal 4 2" xfId="189" xr:uid="{00000000-0005-0000-0000-0000B0000000}"/>
    <cellStyle name="Normal 4 3" xfId="199" xr:uid="{00000000-0005-0000-0000-0000B1000000}"/>
    <cellStyle name="Normal_Full1" xfId="4" xr:uid="{00000000-0005-0000-0000-0000B2000000}"/>
    <cellStyle name="Normal_Full1 2" xfId="190" xr:uid="{00000000-0005-0000-0000-0000B3000000}"/>
    <cellStyle name="Normal_Full1_1 2" xfId="290" xr:uid="{F15BA86F-EA16-4DB0-BE00-C63863D48154}"/>
    <cellStyle name="Nota 2" xfId="268" xr:uid="{00000000-0005-0000-0000-0000B4000000}"/>
    <cellStyle name="Nota 2 2" xfId="288" xr:uid="{00000000-0005-0000-0000-0000B5000000}"/>
    <cellStyle name="Nota 3" xfId="280" xr:uid="{00000000-0005-0000-0000-0000B6000000}"/>
    <cellStyle name="Notas" xfId="98" xr:uid="{00000000-0005-0000-0000-0000B7000000}"/>
    <cellStyle name="Notas 2" xfId="176" xr:uid="{00000000-0005-0000-0000-0000B8000000}"/>
    <cellStyle name="Notas 2 2" xfId="228" xr:uid="{00000000-0005-0000-0000-0000B9000000}"/>
    <cellStyle name="Notas 2 3" xfId="227" xr:uid="{00000000-0005-0000-0000-0000BA000000}"/>
    <cellStyle name="Notas 3" xfId="187" xr:uid="{00000000-0005-0000-0000-0000BB000000}"/>
    <cellStyle name="Notas 4" xfId="222" xr:uid="{00000000-0005-0000-0000-0000BC000000}"/>
    <cellStyle name="Notas 4 2" xfId="229" xr:uid="{00000000-0005-0000-0000-0000BD000000}"/>
    <cellStyle name="Notas 4 2 2" xfId="281" xr:uid="{00000000-0005-0000-0000-0000BE000000}"/>
    <cellStyle name="Notas 5" xfId="192" xr:uid="{00000000-0005-0000-0000-0000BF000000}"/>
    <cellStyle name="Note" xfId="99" xr:uid="{00000000-0005-0000-0000-0000C0000000}"/>
    <cellStyle name="Note 2" xfId="177" xr:uid="{00000000-0005-0000-0000-0000C1000000}"/>
    <cellStyle name="Note 3" xfId="230" xr:uid="{00000000-0005-0000-0000-0000C2000000}"/>
    <cellStyle name="Note 3 2" xfId="282" xr:uid="{00000000-0005-0000-0000-0000C3000000}"/>
    <cellStyle name="Note 4" xfId="193" xr:uid="{00000000-0005-0000-0000-0000C4000000}"/>
    <cellStyle name="Output" xfId="100" xr:uid="{00000000-0005-0000-0000-0000C5000000}"/>
    <cellStyle name="Percentatge 2" xfId="269" xr:uid="{00000000-0005-0000-0000-0000C6000000}"/>
    <cellStyle name="Percentatge 2 2" xfId="289" xr:uid="{00000000-0005-0000-0000-0000C7000000}"/>
    <cellStyle name="Percentatge 3" xfId="279" xr:uid="{00000000-0005-0000-0000-0000C8000000}"/>
    <cellStyle name="Resultat 2" xfId="270" xr:uid="{00000000-0005-0000-0000-0000C9000000}"/>
    <cellStyle name="Salida" xfId="101" xr:uid="{00000000-0005-0000-0000-0000CA000000}"/>
    <cellStyle name="SAPBEXaggData" xfId="102" xr:uid="{00000000-0005-0000-0000-0000CB000000}"/>
    <cellStyle name="SAPBEXaggDataEmph" xfId="103" xr:uid="{00000000-0005-0000-0000-0000CC000000}"/>
    <cellStyle name="SAPBEXaggItem" xfId="104" xr:uid="{00000000-0005-0000-0000-0000CD000000}"/>
    <cellStyle name="SAPBEXaggItemX" xfId="105" xr:uid="{00000000-0005-0000-0000-0000CE000000}"/>
    <cellStyle name="SAPBEXchaText" xfId="106" xr:uid="{00000000-0005-0000-0000-0000CF000000}"/>
    <cellStyle name="SAPBEXexcBad7" xfId="107" xr:uid="{00000000-0005-0000-0000-0000D0000000}"/>
    <cellStyle name="SAPBEXexcBad8" xfId="108" xr:uid="{00000000-0005-0000-0000-0000D1000000}"/>
    <cellStyle name="SAPBEXexcBad9" xfId="109" xr:uid="{00000000-0005-0000-0000-0000D2000000}"/>
    <cellStyle name="SAPBEXexcCritical4" xfId="110" xr:uid="{00000000-0005-0000-0000-0000D3000000}"/>
    <cellStyle name="SAPBEXexcCritical5" xfId="111" xr:uid="{00000000-0005-0000-0000-0000D4000000}"/>
    <cellStyle name="SAPBEXexcCritical6" xfId="112" xr:uid="{00000000-0005-0000-0000-0000D5000000}"/>
    <cellStyle name="SAPBEXexcGood1" xfId="113" xr:uid="{00000000-0005-0000-0000-0000D6000000}"/>
    <cellStyle name="SAPBEXexcGood2" xfId="114" xr:uid="{00000000-0005-0000-0000-0000D7000000}"/>
    <cellStyle name="SAPBEXexcGood3" xfId="115" xr:uid="{00000000-0005-0000-0000-0000D8000000}"/>
    <cellStyle name="SAPBEXfilterDrill" xfId="116" xr:uid="{00000000-0005-0000-0000-0000D9000000}"/>
    <cellStyle name="SAPBEXfilterItem" xfId="117" xr:uid="{00000000-0005-0000-0000-0000DA000000}"/>
    <cellStyle name="SAPBEXfilterText" xfId="118" xr:uid="{00000000-0005-0000-0000-0000DB000000}"/>
    <cellStyle name="SAPBEXformats" xfId="119" xr:uid="{00000000-0005-0000-0000-0000DC000000}"/>
    <cellStyle name="SAPBEXheaderItem" xfId="120" xr:uid="{00000000-0005-0000-0000-0000DD000000}"/>
    <cellStyle name="SAPBEXheaderText" xfId="121" xr:uid="{00000000-0005-0000-0000-0000DE000000}"/>
    <cellStyle name="SAPBEXHLevel0" xfId="122" xr:uid="{00000000-0005-0000-0000-0000DF000000}"/>
    <cellStyle name="SAPBEXHLevel0X" xfId="123" xr:uid="{00000000-0005-0000-0000-0000E0000000}"/>
    <cellStyle name="SAPBEXHLevel0X 2" xfId="182" xr:uid="{00000000-0005-0000-0000-0000E1000000}"/>
    <cellStyle name="SAPBEXHLevel0X 3" xfId="231" xr:uid="{00000000-0005-0000-0000-0000E2000000}"/>
    <cellStyle name="SAPBEXHLevel0X 3 2" xfId="283" xr:uid="{00000000-0005-0000-0000-0000E3000000}"/>
    <cellStyle name="SAPBEXHLevel0X 4" xfId="194" xr:uid="{00000000-0005-0000-0000-0000E4000000}"/>
    <cellStyle name="SAPBEXHLevel1" xfId="124" xr:uid="{00000000-0005-0000-0000-0000E5000000}"/>
    <cellStyle name="SAPBEXHLevel1X" xfId="125" xr:uid="{00000000-0005-0000-0000-0000E6000000}"/>
    <cellStyle name="SAPBEXHLevel1X 2" xfId="183" xr:uid="{00000000-0005-0000-0000-0000E7000000}"/>
    <cellStyle name="SAPBEXHLevel1X 3" xfId="232" xr:uid="{00000000-0005-0000-0000-0000E8000000}"/>
    <cellStyle name="SAPBEXHLevel1X 3 2" xfId="284" xr:uid="{00000000-0005-0000-0000-0000E9000000}"/>
    <cellStyle name="SAPBEXHLevel1X 4" xfId="195" xr:uid="{00000000-0005-0000-0000-0000EA000000}"/>
    <cellStyle name="SAPBEXHLevel2" xfId="126" xr:uid="{00000000-0005-0000-0000-0000EB000000}"/>
    <cellStyle name="SAPBEXHLevel2X" xfId="127" xr:uid="{00000000-0005-0000-0000-0000EC000000}"/>
    <cellStyle name="SAPBEXHLevel2X 2" xfId="184" xr:uid="{00000000-0005-0000-0000-0000ED000000}"/>
    <cellStyle name="SAPBEXHLevel2X 3" xfId="233" xr:uid="{00000000-0005-0000-0000-0000EE000000}"/>
    <cellStyle name="SAPBEXHLevel2X 3 2" xfId="285" xr:uid="{00000000-0005-0000-0000-0000EF000000}"/>
    <cellStyle name="SAPBEXHLevel2X 4" xfId="196" xr:uid="{00000000-0005-0000-0000-0000F0000000}"/>
    <cellStyle name="SAPBEXHLevel3" xfId="128" xr:uid="{00000000-0005-0000-0000-0000F1000000}"/>
    <cellStyle name="SAPBEXHLevel3X" xfId="129" xr:uid="{00000000-0005-0000-0000-0000F2000000}"/>
    <cellStyle name="SAPBEXHLevel3X 2" xfId="185" xr:uid="{00000000-0005-0000-0000-0000F3000000}"/>
    <cellStyle name="SAPBEXHLevel3X 3" xfId="234" xr:uid="{00000000-0005-0000-0000-0000F4000000}"/>
    <cellStyle name="SAPBEXHLevel3X 3 2" xfId="286" xr:uid="{00000000-0005-0000-0000-0000F5000000}"/>
    <cellStyle name="SAPBEXHLevel3X 4" xfId="197" xr:uid="{00000000-0005-0000-0000-0000F6000000}"/>
    <cellStyle name="SAPBEXinputData" xfId="130" xr:uid="{00000000-0005-0000-0000-0000F7000000}"/>
    <cellStyle name="SAPBEXinputData 2" xfId="186" xr:uid="{00000000-0005-0000-0000-0000F8000000}"/>
    <cellStyle name="SAPBEXinputData 3" xfId="235" xr:uid="{00000000-0005-0000-0000-0000F9000000}"/>
    <cellStyle name="SAPBEXinputData 3 2" xfId="287" xr:uid="{00000000-0005-0000-0000-0000FA000000}"/>
    <cellStyle name="SAPBEXinputData 4" xfId="198" xr:uid="{00000000-0005-0000-0000-0000FB000000}"/>
    <cellStyle name="SAPBEXItemHeader" xfId="131" xr:uid="{00000000-0005-0000-0000-0000FC000000}"/>
    <cellStyle name="SAPBEXresData" xfId="132" xr:uid="{00000000-0005-0000-0000-0000FD000000}"/>
    <cellStyle name="SAPBEXresDataEmph" xfId="133" xr:uid="{00000000-0005-0000-0000-0000FE000000}"/>
    <cellStyle name="SAPBEXresItem" xfId="134" xr:uid="{00000000-0005-0000-0000-0000FF000000}"/>
    <cellStyle name="SAPBEXresItemX" xfId="135" xr:uid="{00000000-0005-0000-0000-000000010000}"/>
    <cellStyle name="SAPBEXstdData" xfId="136" xr:uid="{00000000-0005-0000-0000-000001010000}"/>
    <cellStyle name="SAPBEXstdDataEmph" xfId="137" xr:uid="{00000000-0005-0000-0000-000002010000}"/>
    <cellStyle name="SAPBEXstdItem" xfId="138" xr:uid="{00000000-0005-0000-0000-000003010000}"/>
    <cellStyle name="SAPBEXstdItemX" xfId="139" xr:uid="{00000000-0005-0000-0000-000004010000}"/>
    <cellStyle name="SAPBEXtitle" xfId="140" xr:uid="{00000000-0005-0000-0000-000005010000}"/>
    <cellStyle name="SAPBEXunassignedItem" xfId="141" xr:uid="{00000000-0005-0000-0000-000006010000}"/>
    <cellStyle name="SAPBEXundefined" xfId="142" xr:uid="{00000000-0005-0000-0000-000007010000}"/>
    <cellStyle name="Sheet Title" xfId="143" xr:uid="{00000000-0005-0000-0000-000008010000}"/>
    <cellStyle name="Text d'advertiment 2" xfId="271" xr:uid="{00000000-0005-0000-0000-000009010000}"/>
    <cellStyle name="Text explicatiu 2" xfId="272" xr:uid="{00000000-0005-0000-0000-00000A010000}"/>
    <cellStyle name="Texto de advertencia" xfId="144" xr:uid="{00000000-0005-0000-0000-00000B010000}"/>
    <cellStyle name="Texto explicativo" xfId="145" xr:uid="{00000000-0005-0000-0000-00000C010000}"/>
    <cellStyle name="Title" xfId="146" xr:uid="{00000000-0005-0000-0000-00000D010000}"/>
    <cellStyle name="Títol 1 2" xfId="275" xr:uid="{00000000-0005-0000-0000-00000E010000}"/>
    <cellStyle name="Títol 2 2" xfId="276" xr:uid="{00000000-0005-0000-0000-00000F010000}"/>
    <cellStyle name="Títol 3 2" xfId="277" xr:uid="{00000000-0005-0000-0000-000010010000}"/>
    <cellStyle name="Títol 4 2" xfId="273" xr:uid="{00000000-0005-0000-0000-000011010000}"/>
    <cellStyle name="Títol 5" xfId="274" xr:uid="{00000000-0005-0000-0000-000012010000}"/>
    <cellStyle name="Título" xfId="147" xr:uid="{00000000-0005-0000-0000-000013010000}"/>
    <cellStyle name="Título 1" xfId="148" xr:uid="{00000000-0005-0000-0000-000014010000}"/>
    <cellStyle name="Título 1 2" xfId="179" xr:uid="{00000000-0005-0000-0000-000015010000}"/>
    <cellStyle name="Título 1 3" xfId="224" xr:uid="{00000000-0005-0000-0000-000016010000}"/>
    <cellStyle name="Título 2" xfId="149" xr:uid="{00000000-0005-0000-0000-000017010000}"/>
    <cellStyle name="Título 2 2" xfId="180" xr:uid="{00000000-0005-0000-0000-000018010000}"/>
    <cellStyle name="Título 2 3" xfId="225" xr:uid="{00000000-0005-0000-0000-000019010000}"/>
    <cellStyle name="Título 3" xfId="150" xr:uid="{00000000-0005-0000-0000-00001A010000}"/>
    <cellStyle name="Título 3 2" xfId="181" xr:uid="{00000000-0005-0000-0000-00001B010000}"/>
    <cellStyle name="Título 3 3" xfId="226" xr:uid="{00000000-0005-0000-0000-00001C010000}"/>
    <cellStyle name="Título 4" xfId="178" xr:uid="{00000000-0005-0000-0000-00001D010000}"/>
    <cellStyle name="Título 5" xfId="223" xr:uid="{00000000-0005-0000-0000-00001E010000}"/>
    <cellStyle name="Título_ABRIL" xfId="151" xr:uid="{00000000-0005-0000-0000-00001F010000}"/>
    <cellStyle name="Total 2" xfId="278" xr:uid="{00000000-0005-0000-0000-000020010000}"/>
    <cellStyle name="Warning Text" xfId="152" xr:uid="{00000000-0005-0000-0000-000021010000}"/>
  </cellStyles>
  <dxfs count="0"/>
  <tableStyles count="0" defaultTableStyle="TableStyleMedium2" defaultPivotStyle="PivotStyleLight16"/>
  <colors>
    <mruColors>
      <color rgb="FFF8AB6C"/>
      <color rgb="FFF6903C"/>
      <color rgb="FFF9B277"/>
      <color rgb="FFF79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90237</xdr:colOff>
      <xdr:row>0</xdr:row>
      <xdr:rowOff>0</xdr:rowOff>
    </xdr:from>
    <xdr:to>
      <xdr:col>2</xdr:col>
      <xdr:colOff>524958</xdr:colOff>
      <xdr:row>5</xdr:row>
      <xdr:rowOff>59524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6820D19-3EB2-431D-9F79-BE23B23B7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7" y="0"/>
          <a:ext cx="2134868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A299"/>
  <sheetViews>
    <sheetView showGridLines="0" tabSelected="1" topLeftCell="A238" zoomScale="73" zoomScaleNormal="73" workbookViewId="0">
      <selection activeCell="D247" sqref="D247"/>
    </sheetView>
  </sheetViews>
  <sheetFormatPr defaultRowHeight="15" x14ac:dyDescent="0.25"/>
  <cols>
    <col min="1" max="2" width="12.7109375" style="3" customWidth="1"/>
    <col min="3" max="3" width="15.28515625" style="3" customWidth="1"/>
    <col min="4" max="4" width="81.42578125" style="3" customWidth="1"/>
    <col min="5" max="5" width="44.28515625" style="3" customWidth="1"/>
    <col min="6" max="6" width="24.5703125" style="3" customWidth="1"/>
    <col min="7" max="7" width="21.85546875" style="3" customWidth="1"/>
    <col min="8" max="8" width="16.7109375" style="3" customWidth="1"/>
    <col min="9" max="9" width="11.28515625" style="3" customWidth="1"/>
    <col min="10" max="10" width="13.85546875" style="3" bestFit="1" customWidth="1"/>
    <col min="11" max="11" width="13.28515625" style="3" customWidth="1"/>
    <col min="12" max="12" width="17.28515625" style="3" customWidth="1"/>
    <col min="13" max="13" width="16" style="3" customWidth="1"/>
    <col min="14" max="14" width="17.42578125" style="3" customWidth="1"/>
    <col min="15" max="15" width="11" style="3" customWidth="1"/>
    <col min="16" max="16" width="13.5703125" style="3" customWidth="1"/>
    <col min="17" max="20" width="15.7109375" style="3" customWidth="1"/>
    <col min="21" max="16384" width="9.140625" style="3"/>
  </cols>
  <sheetData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6" s="7" customFormat="1" ht="60" customHeight="1" x14ac:dyDescent="0.25">
      <c r="A7" s="180" t="s">
        <v>21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54"/>
      <c r="M7" s="54"/>
      <c r="N7" s="44"/>
      <c r="O7" s="44"/>
      <c r="P7" s="44"/>
      <c r="Q7" s="44"/>
      <c r="R7" s="44"/>
      <c r="S7" s="44"/>
      <c r="T7" s="44"/>
    </row>
    <row r="8" spans="1:26" s="12" customFormat="1" ht="17.25" customHeight="1" x14ac:dyDescent="0.3">
      <c r="A8" s="10" t="s">
        <v>23</v>
      </c>
      <c r="B8" s="10"/>
      <c r="C8" s="10"/>
      <c r="D8" s="59" t="s">
        <v>416</v>
      </c>
      <c r="E8" s="11"/>
      <c r="F8" s="11"/>
      <c r="G8" s="11"/>
      <c r="H8" s="11"/>
      <c r="I8" s="11"/>
    </row>
    <row r="9" spans="1:26" s="12" customFormat="1" ht="17.100000000000001" customHeight="1" x14ac:dyDescent="0.3">
      <c r="A9" s="10" t="s">
        <v>22</v>
      </c>
      <c r="B9" s="10"/>
      <c r="C9" s="10"/>
      <c r="D9" s="60" t="s">
        <v>415</v>
      </c>
      <c r="E9" s="11"/>
      <c r="F9" s="11"/>
      <c r="G9" s="11"/>
      <c r="H9" s="11"/>
      <c r="I9" s="11"/>
    </row>
    <row r="10" spans="1:26" s="13" customFormat="1" ht="21.75" customHeight="1" x14ac:dyDescent="0.3">
      <c r="C10" s="181"/>
      <c r="D10" s="181"/>
      <c r="E10" s="181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4"/>
      <c r="U10" s="14"/>
      <c r="V10" s="14"/>
      <c r="W10" s="15"/>
      <c r="X10" s="15"/>
      <c r="Y10" s="15"/>
      <c r="Z10" s="15"/>
    </row>
    <row r="11" spans="1:26" s="13" customFormat="1" ht="21" customHeight="1" thickBot="1" x14ac:dyDescent="0.35">
      <c r="C11" s="181"/>
      <c r="D11" s="181"/>
      <c r="E11" s="181"/>
      <c r="F11" s="183"/>
      <c r="G11" s="183"/>
      <c r="H11" s="183"/>
      <c r="I11" s="183"/>
      <c r="J11" s="183"/>
      <c r="K11" s="183"/>
      <c r="L11" s="184"/>
      <c r="M11" s="184"/>
      <c r="N11" s="184"/>
      <c r="O11" s="184"/>
      <c r="P11" s="184"/>
      <c r="Q11" s="184"/>
      <c r="R11" s="184"/>
      <c r="S11" s="184"/>
      <c r="T11" s="16"/>
      <c r="U11" s="16"/>
      <c r="V11" s="16"/>
      <c r="W11" s="15"/>
      <c r="X11" s="15"/>
      <c r="Y11" s="15"/>
      <c r="Z11" s="15"/>
    </row>
    <row r="12" spans="1:26" s="17" customFormat="1" ht="21.75" customHeight="1" thickBot="1" x14ac:dyDescent="0.35">
      <c r="A12" s="174" t="s">
        <v>36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7" t="s">
        <v>4</v>
      </c>
      <c r="M12" s="178"/>
      <c r="N12" s="178"/>
      <c r="O12" s="178"/>
      <c r="P12" s="178"/>
      <c r="Q12" s="178"/>
      <c r="R12" s="178"/>
      <c r="S12" s="178"/>
      <c r="T12" s="179"/>
      <c r="Y12" s="55"/>
      <c r="Z12" s="55"/>
    </row>
    <row r="13" spans="1:26" s="19" customFormat="1" ht="21.75" customHeight="1" x14ac:dyDescent="0.3">
      <c r="A13" s="194" t="s">
        <v>38</v>
      </c>
      <c r="B13" s="195"/>
      <c r="C13" s="185"/>
      <c r="D13" s="186"/>
      <c r="E13" s="186"/>
      <c r="F13" s="187"/>
      <c r="G13" s="18" t="s">
        <v>39</v>
      </c>
      <c r="H13" s="185"/>
      <c r="I13" s="186"/>
      <c r="J13" s="186"/>
      <c r="K13" s="188"/>
      <c r="L13" s="189" t="s">
        <v>40</v>
      </c>
      <c r="M13" s="190"/>
      <c r="N13" s="191"/>
      <c r="O13" s="192"/>
      <c r="P13" s="192"/>
      <c r="Q13" s="192"/>
      <c r="R13" s="192"/>
      <c r="S13" s="192"/>
      <c r="T13" s="193"/>
      <c r="Y13" s="55"/>
    </row>
    <row r="14" spans="1:26" s="19" customFormat="1" ht="21.75" customHeight="1" x14ac:dyDescent="0.3">
      <c r="A14" s="202" t="s">
        <v>41</v>
      </c>
      <c r="B14" s="203"/>
      <c r="C14" s="210"/>
      <c r="D14" s="211"/>
      <c r="E14" s="211"/>
      <c r="F14" s="217"/>
      <c r="G14" s="56" t="s">
        <v>42</v>
      </c>
      <c r="H14" s="210"/>
      <c r="I14" s="211"/>
      <c r="J14" s="211"/>
      <c r="K14" s="212"/>
      <c r="L14" s="213" t="s">
        <v>43</v>
      </c>
      <c r="M14" s="214"/>
      <c r="N14" s="210"/>
      <c r="O14" s="211"/>
      <c r="P14" s="211"/>
      <c r="Q14" s="211"/>
      <c r="R14" s="211"/>
      <c r="S14" s="211"/>
      <c r="T14" s="212"/>
      <c r="Y14" s="55"/>
    </row>
    <row r="15" spans="1:26" s="19" customFormat="1" ht="39" customHeight="1" x14ac:dyDescent="0.3">
      <c r="A15" s="202" t="s">
        <v>44</v>
      </c>
      <c r="B15" s="203"/>
      <c r="C15" s="20"/>
      <c r="D15" s="21" t="s">
        <v>45</v>
      </c>
      <c r="E15" s="208"/>
      <c r="F15" s="209"/>
      <c r="G15" s="56" t="s">
        <v>46</v>
      </c>
      <c r="H15" s="210"/>
      <c r="I15" s="211"/>
      <c r="J15" s="211"/>
      <c r="K15" s="212"/>
      <c r="L15" s="213" t="s">
        <v>47</v>
      </c>
      <c r="M15" s="214"/>
      <c r="N15" s="215"/>
      <c r="O15" s="215"/>
      <c r="P15" s="215"/>
      <c r="Q15" s="215"/>
      <c r="R15" s="215"/>
      <c r="S15" s="215"/>
      <c r="T15" s="216"/>
      <c r="Y15" s="55"/>
    </row>
    <row r="16" spans="1:26" s="19" customFormat="1" ht="55.5" customHeight="1" x14ac:dyDescent="0.3">
      <c r="A16" s="202" t="s">
        <v>48</v>
      </c>
      <c r="B16" s="203"/>
      <c r="C16" s="210"/>
      <c r="D16" s="211"/>
      <c r="E16" s="211"/>
      <c r="F16" s="217"/>
      <c r="G16" s="56" t="s">
        <v>33</v>
      </c>
      <c r="H16" s="21" t="s">
        <v>31</v>
      </c>
      <c r="I16" s="22"/>
      <c r="J16" s="21" t="s">
        <v>5</v>
      </c>
      <c r="K16" s="22"/>
      <c r="L16" s="213" t="s">
        <v>49</v>
      </c>
      <c r="M16" s="214"/>
      <c r="N16" s="220"/>
      <c r="O16" s="220"/>
      <c r="P16" s="220"/>
      <c r="Q16" s="220"/>
      <c r="R16" s="220"/>
      <c r="S16" s="220"/>
      <c r="T16" s="221"/>
      <c r="Y16" s="55"/>
    </row>
    <row r="17" spans="1:26" s="23" customFormat="1" ht="39" customHeight="1" thickBot="1" x14ac:dyDescent="0.3">
      <c r="A17" s="204" t="s">
        <v>50</v>
      </c>
      <c r="B17" s="205"/>
      <c r="C17" s="224"/>
      <c r="D17" s="225"/>
      <c r="E17" s="225"/>
      <c r="F17" s="226"/>
      <c r="G17" s="57" t="s">
        <v>32</v>
      </c>
      <c r="H17" s="227"/>
      <c r="I17" s="228"/>
      <c r="J17" s="228"/>
      <c r="K17" s="229"/>
      <c r="L17" s="218"/>
      <c r="M17" s="219"/>
      <c r="N17" s="222"/>
      <c r="O17" s="222"/>
      <c r="P17" s="222"/>
      <c r="Q17" s="222"/>
      <c r="R17" s="222"/>
      <c r="S17" s="222"/>
      <c r="T17" s="223"/>
      <c r="Y17" s="55"/>
    </row>
    <row r="18" spans="1:26" s="1" customFormat="1" ht="43.5" customHeight="1" thickBot="1" x14ac:dyDescent="0.25">
      <c r="A18" s="8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68" t="s">
        <v>6</v>
      </c>
      <c r="Q18" s="169"/>
      <c r="R18" s="170" t="s">
        <v>7</v>
      </c>
      <c r="S18" s="171"/>
      <c r="T18" s="4"/>
      <c r="U18" s="4"/>
      <c r="V18" s="4"/>
      <c r="W18" s="4"/>
      <c r="X18" s="4"/>
      <c r="Y18" s="5"/>
      <c r="Z18" s="2"/>
    </row>
    <row r="19" spans="1:26" s="12" customFormat="1" ht="162.75" customHeight="1" thickBot="1" x14ac:dyDescent="0.35">
      <c r="A19" s="172" t="s">
        <v>8</v>
      </c>
      <c r="B19" s="173"/>
      <c r="C19" s="74" t="s">
        <v>0</v>
      </c>
      <c r="D19" s="64" t="s">
        <v>1</v>
      </c>
      <c r="E19" s="25" t="s">
        <v>3</v>
      </c>
      <c r="F19" s="25" t="s">
        <v>2</v>
      </c>
      <c r="G19" s="25" t="s">
        <v>9</v>
      </c>
      <c r="H19" s="25" t="s">
        <v>37</v>
      </c>
      <c r="I19" s="25" t="s">
        <v>10</v>
      </c>
      <c r="J19" s="25" t="s">
        <v>24</v>
      </c>
      <c r="K19" s="52" t="s">
        <v>11</v>
      </c>
      <c r="L19" s="25" t="s">
        <v>25</v>
      </c>
      <c r="M19" s="25" t="s">
        <v>12</v>
      </c>
      <c r="N19" s="25" t="s">
        <v>13</v>
      </c>
      <c r="O19" s="53" t="s">
        <v>14</v>
      </c>
      <c r="P19" s="26" t="s">
        <v>15</v>
      </c>
      <c r="Q19" s="27" t="s">
        <v>16</v>
      </c>
      <c r="R19" s="28" t="s">
        <v>17</v>
      </c>
      <c r="S19" s="29" t="s">
        <v>35</v>
      </c>
      <c r="T19" s="24"/>
      <c r="U19" s="24"/>
      <c r="V19" s="24"/>
      <c r="W19" s="24"/>
      <c r="X19" s="24"/>
      <c r="Y19" s="24"/>
      <c r="Z19" s="24"/>
    </row>
    <row r="20" spans="1:26" s="42" customFormat="1" ht="52.5" customHeight="1" x14ac:dyDescent="0.25">
      <c r="A20" s="79">
        <v>1</v>
      </c>
      <c r="B20" s="80" t="s">
        <v>55</v>
      </c>
      <c r="C20" s="30">
        <v>1001206</v>
      </c>
      <c r="D20" s="65" t="s">
        <v>417</v>
      </c>
      <c r="E20" s="31"/>
      <c r="F20" s="31"/>
      <c r="G20" s="32"/>
      <c r="H20" s="33">
        <v>11612</v>
      </c>
      <c r="I20" s="34" t="s">
        <v>18</v>
      </c>
      <c r="J20" s="58">
        <v>9.4E-2</v>
      </c>
      <c r="K20" s="35">
        <f>H20*J20</f>
        <v>1091.528</v>
      </c>
      <c r="L20" s="36"/>
      <c r="M20" s="51"/>
      <c r="N20" s="37"/>
      <c r="O20" s="98"/>
      <c r="P20" s="96">
        <f>M20*(1-O20)</f>
        <v>0</v>
      </c>
      <c r="Q20" s="38">
        <f>IF(ISERROR(P20/G20),0,(P20/G20)*H20)</f>
        <v>0</v>
      </c>
      <c r="R20" s="39" t="e">
        <f>ROUNDUP((H20/G20),0)</f>
        <v>#DIV/0!</v>
      </c>
      <c r="S20" s="40" t="e">
        <f>R20*P20</f>
        <v>#DIV/0!</v>
      </c>
      <c r="T20" s="41"/>
      <c r="U20" s="41"/>
      <c r="V20" s="41"/>
      <c r="W20" s="41"/>
      <c r="X20" s="41"/>
      <c r="Y20" s="41"/>
      <c r="Z20" s="41"/>
    </row>
    <row r="21" spans="1:26" s="42" customFormat="1" ht="52.5" customHeight="1" x14ac:dyDescent="0.25">
      <c r="A21" s="81">
        <v>2</v>
      </c>
      <c r="B21" s="75" t="s">
        <v>56</v>
      </c>
      <c r="C21" s="67">
        <v>1007244</v>
      </c>
      <c r="D21" s="66" t="s">
        <v>418</v>
      </c>
      <c r="E21" s="68"/>
      <c r="F21" s="69"/>
      <c r="G21" s="70"/>
      <c r="H21" s="61">
        <v>12245</v>
      </c>
      <c r="I21" s="62" t="s">
        <v>18</v>
      </c>
      <c r="J21" s="63">
        <v>6.5000000000000002E-2</v>
      </c>
      <c r="K21" s="76">
        <f t="shared" ref="K21:K84" si="0">H21*J21</f>
        <v>795.92500000000007</v>
      </c>
      <c r="L21" s="71"/>
      <c r="M21" s="72"/>
      <c r="N21" s="73"/>
      <c r="O21" s="99"/>
      <c r="P21" s="97">
        <f t="shared" ref="P21" si="1">M21*(1-O21)</f>
        <v>0</v>
      </c>
      <c r="Q21" s="77">
        <f t="shared" ref="Q21" si="2">IF(ISERROR(P21/G21),0,(P21/G21)*H21)</f>
        <v>0</v>
      </c>
      <c r="R21" s="78" t="e">
        <f t="shared" ref="R21" si="3">ROUNDUP((H21/G21),0)</f>
        <v>#DIV/0!</v>
      </c>
      <c r="S21" s="82" t="e">
        <f t="shared" ref="S21" si="4">R21*P21</f>
        <v>#DIV/0!</v>
      </c>
      <c r="T21" s="41"/>
      <c r="U21" s="41"/>
      <c r="V21" s="41"/>
      <c r="W21" s="41"/>
      <c r="X21" s="41"/>
      <c r="Y21" s="41"/>
      <c r="Z21" s="41"/>
    </row>
    <row r="22" spans="1:26" s="42" customFormat="1" ht="52.5" customHeight="1" x14ac:dyDescent="0.25">
      <c r="A22" s="81">
        <v>3</v>
      </c>
      <c r="B22" s="75" t="s">
        <v>57</v>
      </c>
      <c r="C22" s="67">
        <v>1005610</v>
      </c>
      <c r="D22" s="66" t="s">
        <v>419</v>
      </c>
      <c r="E22" s="68"/>
      <c r="F22" s="69"/>
      <c r="G22" s="70"/>
      <c r="H22" s="61">
        <v>6384</v>
      </c>
      <c r="I22" s="62" t="s">
        <v>18</v>
      </c>
      <c r="J22" s="63">
        <v>0.14399999999999999</v>
      </c>
      <c r="K22" s="76">
        <f t="shared" si="0"/>
        <v>919.29599999999994</v>
      </c>
      <c r="L22" s="71"/>
      <c r="M22" s="72"/>
      <c r="N22" s="73"/>
      <c r="O22" s="99"/>
      <c r="P22" s="97">
        <f t="shared" ref="P22:P85" si="5">M22*(1-O22)</f>
        <v>0</v>
      </c>
      <c r="Q22" s="77">
        <f t="shared" ref="Q22:Q85" si="6">IF(ISERROR(P22/G22),0,(P22/G22)*H22)</f>
        <v>0</v>
      </c>
      <c r="R22" s="78" t="e">
        <f t="shared" ref="R22:R85" si="7">ROUNDUP((H22/G22),0)</f>
        <v>#DIV/0!</v>
      </c>
      <c r="S22" s="82" t="e">
        <f t="shared" ref="S22:S85" si="8">R22*P22</f>
        <v>#DIV/0!</v>
      </c>
      <c r="T22" s="41"/>
      <c r="U22" s="41"/>
      <c r="V22" s="41"/>
      <c r="W22" s="41"/>
      <c r="X22" s="41"/>
      <c r="Y22" s="41"/>
      <c r="Z22" s="41"/>
    </row>
    <row r="23" spans="1:26" s="42" customFormat="1" ht="52.5" customHeight="1" x14ac:dyDescent="0.25">
      <c r="A23" s="81">
        <v>4</v>
      </c>
      <c r="B23" s="75" t="s">
        <v>58</v>
      </c>
      <c r="C23" s="67">
        <v>1005589</v>
      </c>
      <c r="D23" s="66" t="s">
        <v>420</v>
      </c>
      <c r="E23" s="68"/>
      <c r="F23" s="69"/>
      <c r="G23" s="70"/>
      <c r="H23" s="61">
        <v>3248</v>
      </c>
      <c r="I23" s="62" t="s">
        <v>18</v>
      </c>
      <c r="J23" s="63">
        <v>0.57399999999999995</v>
      </c>
      <c r="K23" s="76">
        <f t="shared" si="0"/>
        <v>1864.3519999999999</v>
      </c>
      <c r="L23" s="71"/>
      <c r="M23" s="72"/>
      <c r="N23" s="73"/>
      <c r="O23" s="99"/>
      <c r="P23" s="97">
        <f t="shared" si="5"/>
        <v>0</v>
      </c>
      <c r="Q23" s="77">
        <f t="shared" si="6"/>
        <v>0</v>
      </c>
      <c r="R23" s="78" t="e">
        <f t="shared" si="7"/>
        <v>#DIV/0!</v>
      </c>
      <c r="S23" s="82" t="e">
        <f t="shared" si="8"/>
        <v>#DIV/0!</v>
      </c>
      <c r="T23" s="41"/>
      <c r="U23" s="41"/>
      <c r="V23" s="41"/>
      <c r="W23" s="41"/>
      <c r="X23" s="41"/>
      <c r="Y23" s="41"/>
      <c r="Z23" s="41"/>
    </row>
    <row r="24" spans="1:26" s="42" customFormat="1" ht="52.5" customHeight="1" x14ac:dyDescent="0.25">
      <c r="A24" s="81">
        <v>5</v>
      </c>
      <c r="B24" s="75" t="s">
        <v>59</v>
      </c>
      <c r="C24" s="67">
        <v>1001245</v>
      </c>
      <c r="D24" s="66" t="s">
        <v>421</v>
      </c>
      <c r="E24" s="68"/>
      <c r="F24" s="69"/>
      <c r="G24" s="70"/>
      <c r="H24" s="61">
        <v>124928</v>
      </c>
      <c r="I24" s="62" t="s">
        <v>18</v>
      </c>
      <c r="J24" s="63">
        <v>3.7999999999999999E-2</v>
      </c>
      <c r="K24" s="76">
        <f t="shared" si="0"/>
        <v>4747.2640000000001</v>
      </c>
      <c r="L24" s="71"/>
      <c r="M24" s="72"/>
      <c r="N24" s="73"/>
      <c r="O24" s="99"/>
      <c r="P24" s="97">
        <f t="shared" si="5"/>
        <v>0</v>
      </c>
      <c r="Q24" s="77">
        <f t="shared" si="6"/>
        <v>0</v>
      </c>
      <c r="R24" s="78" t="e">
        <f t="shared" si="7"/>
        <v>#DIV/0!</v>
      </c>
      <c r="S24" s="82" t="e">
        <f t="shared" si="8"/>
        <v>#DIV/0!</v>
      </c>
      <c r="T24" s="41"/>
      <c r="U24" s="41"/>
      <c r="V24" s="41"/>
      <c r="W24" s="41"/>
      <c r="X24" s="41"/>
      <c r="Y24" s="41"/>
      <c r="Z24" s="41"/>
    </row>
    <row r="25" spans="1:26" s="42" customFormat="1" ht="52.5" customHeight="1" x14ac:dyDescent="0.25">
      <c r="A25" s="81">
        <v>6</v>
      </c>
      <c r="B25" s="75" t="s">
        <v>60</v>
      </c>
      <c r="C25" s="67">
        <v>1001246</v>
      </c>
      <c r="D25" s="66" t="s">
        <v>61</v>
      </c>
      <c r="E25" s="68"/>
      <c r="F25" s="69"/>
      <c r="G25" s="70"/>
      <c r="H25" s="61">
        <v>48050</v>
      </c>
      <c r="I25" s="62" t="s">
        <v>18</v>
      </c>
      <c r="J25" s="63">
        <v>0.625</v>
      </c>
      <c r="K25" s="76">
        <f t="shared" si="0"/>
        <v>30031.25</v>
      </c>
      <c r="L25" s="71"/>
      <c r="M25" s="72"/>
      <c r="N25" s="73"/>
      <c r="O25" s="99"/>
      <c r="P25" s="97">
        <f t="shared" si="5"/>
        <v>0</v>
      </c>
      <c r="Q25" s="77">
        <f t="shared" si="6"/>
        <v>0</v>
      </c>
      <c r="R25" s="78" t="e">
        <f t="shared" si="7"/>
        <v>#DIV/0!</v>
      </c>
      <c r="S25" s="82" t="e">
        <f t="shared" si="8"/>
        <v>#DIV/0!</v>
      </c>
      <c r="T25" s="41"/>
      <c r="U25" s="41"/>
      <c r="V25" s="41"/>
      <c r="W25" s="41"/>
      <c r="X25" s="41"/>
      <c r="Y25" s="41"/>
      <c r="Z25" s="41"/>
    </row>
    <row r="26" spans="1:26" s="42" customFormat="1" ht="52.5" customHeight="1" x14ac:dyDescent="0.25">
      <c r="A26" s="81">
        <v>7</v>
      </c>
      <c r="B26" s="75" t="s">
        <v>62</v>
      </c>
      <c r="C26" s="67">
        <v>1001235</v>
      </c>
      <c r="D26" s="66" t="s">
        <v>422</v>
      </c>
      <c r="E26" s="68"/>
      <c r="F26" s="69"/>
      <c r="G26" s="70"/>
      <c r="H26" s="61">
        <v>35328</v>
      </c>
      <c r="I26" s="62" t="s">
        <v>18</v>
      </c>
      <c r="J26" s="63">
        <v>0.13800000000000001</v>
      </c>
      <c r="K26" s="76">
        <f t="shared" si="0"/>
        <v>4875.2640000000001</v>
      </c>
      <c r="L26" s="71"/>
      <c r="M26" s="72"/>
      <c r="N26" s="73"/>
      <c r="O26" s="99"/>
      <c r="P26" s="97">
        <f t="shared" si="5"/>
        <v>0</v>
      </c>
      <c r="Q26" s="77">
        <f t="shared" si="6"/>
        <v>0</v>
      </c>
      <c r="R26" s="78" t="e">
        <f t="shared" si="7"/>
        <v>#DIV/0!</v>
      </c>
      <c r="S26" s="82" t="e">
        <f t="shared" si="8"/>
        <v>#DIV/0!</v>
      </c>
      <c r="T26" s="41"/>
      <c r="U26" s="41"/>
      <c r="V26" s="41"/>
      <c r="W26" s="41"/>
      <c r="X26" s="41"/>
      <c r="Y26" s="41"/>
      <c r="Z26" s="41"/>
    </row>
    <row r="27" spans="1:26" s="42" customFormat="1" ht="52.5" customHeight="1" x14ac:dyDescent="0.25">
      <c r="A27" s="81">
        <v>8</v>
      </c>
      <c r="B27" s="75" t="s">
        <v>63</v>
      </c>
      <c r="C27" s="67">
        <v>1001230</v>
      </c>
      <c r="D27" s="66" t="s">
        <v>423</v>
      </c>
      <c r="E27" s="68"/>
      <c r="F27" s="69"/>
      <c r="G27" s="70"/>
      <c r="H27" s="61">
        <v>720</v>
      </c>
      <c r="I27" s="62" t="s">
        <v>18</v>
      </c>
      <c r="J27" s="63">
        <v>3.0739999999999998</v>
      </c>
      <c r="K27" s="76">
        <f t="shared" si="0"/>
        <v>2213.2799999999997</v>
      </c>
      <c r="L27" s="71"/>
      <c r="M27" s="72"/>
      <c r="N27" s="73"/>
      <c r="O27" s="99"/>
      <c r="P27" s="97">
        <f t="shared" si="5"/>
        <v>0</v>
      </c>
      <c r="Q27" s="77">
        <f t="shared" si="6"/>
        <v>0</v>
      </c>
      <c r="R27" s="78" t="e">
        <f t="shared" si="7"/>
        <v>#DIV/0!</v>
      </c>
      <c r="S27" s="82" t="e">
        <f t="shared" si="8"/>
        <v>#DIV/0!</v>
      </c>
      <c r="T27" s="41"/>
      <c r="U27" s="41"/>
      <c r="V27" s="41"/>
      <c r="W27" s="41"/>
      <c r="X27" s="41"/>
      <c r="Y27" s="41"/>
      <c r="Z27" s="41"/>
    </row>
    <row r="28" spans="1:26" s="42" customFormat="1" ht="52.5" customHeight="1" x14ac:dyDescent="0.25">
      <c r="A28" s="81">
        <v>9</v>
      </c>
      <c r="B28" s="75" t="s">
        <v>64</v>
      </c>
      <c r="C28" s="67">
        <v>1003136</v>
      </c>
      <c r="D28" s="66" t="s">
        <v>65</v>
      </c>
      <c r="E28" s="68"/>
      <c r="F28" s="69"/>
      <c r="G28" s="70"/>
      <c r="H28" s="61">
        <v>26410</v>
      </c>
      <c r="I28" s="62" t="s">
        <v>18</v>
      </c>
      <c r="J28" s="63">
        <v>1.3460000000000001</v>
      </c>
      <c r="K28" s="76">
        <f t="shared" si="0"/>
        <v>35547.86</v>
      </c>
      <c r="L28" s="71"/>
      <c r="M28" s="72"/>
      <c r="N28" s="73"/>
      <c r="O28" s="99"/>
      <c r="P28" s="97">
        <f t="shared" si="5"/>
        <v>0</v>
      </c>
      <c r="Q28" s="77">
        <f t="shared" si="6"/>
        <v>0</v>
      </c>
      <c r="R28" s="78" t="e">
        <f t="shared" si="7"/>
        <v>#DIV/0!</v>
      </c>
      <c r="S28" s="82" t="e">
        <f t="shared" si="8"/>
        <v>#DIV/0!</v>
      </c>
      <c r="T28" s="41"/>
      <c r="U28" s="41"/>
      <c r="V28" s="41"/>
      <c r="W28" s="41"/>
      <c r="X28" s="41"/>
      <c r="Y28" s="41"/>
      <c r="Z28" s="41"/>
    </row>
    <row r="29" spans="1:26" s="42" customFormat="1" ht="52.5" customHeight="1" x14ac:dyDescent="0.25">
      <c r="A29" s="81">
        <v>10</v>
      </c>
      <c r="B29" s="75" t="s">
        <v>66</v>
      </c>
      <c r="C29" s="67">
        <v>1005448</v>
      </c>
      <c r="D29" s="66" t="s">
        <v>67</v>
      </c>
      <c r="E29" s="68"/>
      <c r="F29" s="69"/>
      <c r="G29" s="70"/>
      <c r="H29" s="61">
        <v>2353</v>
      </c>
      <c r="I29" s="62" t="s">
        <v>18</v>
      </c>
      <c r="J29" s="63">
        <v>25</v>
      </c>
      <c r="K29" s="76">
        <f t="shared" si="0"/>
        <v>58825</v>
      </c>
      <c r="L29" s="71"/>
      <c r="M29" s="72"/>
      <c r="N29" s="73"/>
      <c r="O29" s="99"/>
      <c r="P29" s="97">
        <f t="shared" si="5"/>
        <v>0</v>
      </c>
      <c r="Q29" s="77">
        <f t="shared" si="6"/>
        <v>0</v>
      </c>
      <c r="R29" s="78" t="e">
        <f t="shared" si="7"/>
        <v>#DIV/0!</v>
      </c>
      <c r="S29" s="82" t="e">
        <f t="shared" si="8"/>
        <v>#DIV/0!</v>
      </c>
      <c r="T29" s="41"/>
      <c r="U29" s="41"/>
      <c r="V29" s="41"/>
      <c r="W29" s="41"/>
      <c r="X29" s="41"/>
      <c r="Y29" s="41"/>
      <c r="Z29" s="41"/>
    </row>
    <row r="30" spans="1:26" s="42" customFormat="1" ht="52.5" customHeight="1" x14ac:dyDescent="0.25">
      <c r="A30" s="81">
        <v>11</v>
      </c>
      <c r="B30" s="75" t="s">
        <v>68</v>
      </c>
      <c r="C30" s="67">
        <v>1005038</v>
      </c>
      <c r="D30" s="66" t="s">
        <v>69</v>
      </c>
      <c r="E30" s="68"/>
      <c r="F30" s="69"/>
      <c r="G30" s="70"/>
      <c r="H30" s="61">
        <v>522</v>
      </c>
      <c r="I30" s="62" t="s">
        <v>18</v>
      </c>
      <c r="J30" s="63">
        <v>34.94</v>
      </c>
      <c r="K30" s="76">
        <f t="shared" si="0"/>
        <v>18238.68</v>
      </c>
      <c r="L30" s="71"/>
      <c r="M30" s="72"/>
      <c r="N30" s="73"/>
      <c r="O30" s="99"/>
      <c r="P30" s="97">
        <f t="shared" si="5"/>
        <v>0</v>
      </c>
      <c r="Q30" s="77">
        <f t="shared" si="6"/>
        <v>0</v>
      </c>
      <c r="R30" s="78" t="e">
        <f t="shared" si="7"/>
        <v>#DIV/0!</v>
      </c>
      <c r="S30" s="82" t="e">
        <f t="shared" si="8"/>
        <v>#DIV/0!</v>
      </c>
      <c r="T30" s="41"/>
      <c r="U30" s="41"/>
      <c r="V30" s="41"/>
      <c r="W30" s="41"/>
      <c r="X30" s="41"/>
      <c r="Y30" s="41"/>
      <c r="Z30" s="41"/>
    </row>
    <row r="31" spans="1:26" s="42" customFormat="1" ht="52.5" customHeight="1" x14ac:dyDescent="0.25">
      <c r="A31" s="81">
        <v>12</v>
      </c>
      <c r="B31" s="75" t="s">
        <v>70</v>
      </c>
      <c r="C31" s="67">
        <v>1006837</v>
      </c>
      <c r="D31" s="66" t="s">
        <v>71</v>
      </c>
      <c r="E31" s="68"/>
      <c r="F31" s="69"/>
      <c r="G31" s="70"/>
      <c r="H31" s="61">
        <v>6800</v>
      </c>
      <c r="I31" s="62" t="s">
        <v>18</v>
      </c>
      <c r="J31" s="63">
        <v>0.31</v>
      </c>
      <c r="K31" s="76">
        <f t="shared" si="0"/>
        <v>2108</v>
      </c>
      <c r="L31" s="71"/>
      <c r="M31" s="72"/>
      <c r="N31" s="73"/>
      <c r="O31" s="99"/>
      <c r="P31" s="97">
        <f t="shared" si="5"/>
        <v>0</v>
      </c>
      <c r="Q31" s="77">
        <f t="shared" si="6"/>
        <v>0</v>
      </c>
      <c r="R31" s="78" t="e">
        <f t="shared" si="7"/>
        <v>#DIV/0!</v>
      </c>
      <c r="S31" s="82" t="e">
        <f t="shared" si="8"/>
        <v>#DIV/0!</v>
      </c>
      <c r="T31" s="41"/>
      <c r="U31" s="41"/>
      <c r="V31" s="41"/>
      <c r="W31" s="41"/>
      <c r="X31" s="41"/>
      <c r="Y31" s="41"/>
      <c r="Z31" s="41"/>
    </row>
    <row r="32" spans="1:26" s="42" customFormat="1" ht="52.5" customHeight="1" x14ac:dyDescent="0.25">
      <c r="A32" s="81">
        <v>13</v>
      </c>
      <c r="B32" s="75" t="s">
        <v>72</v>
      </c>
      <c r="C32" s="67">
        <v>1001909</v>
      </c>
      <c r="D32" s="66" t="s">
        <v>424</v>
      </c>
      <c r="E32" s="68"/>
      <c r="F32" s="69"/>
      <c r="G32" s="70"/>
      <c r="H32" s="61">
        <v>3780</v>
      </c>
      <c r="I32" s="62" t="s">
        <v>18</v>
      </c>
      <c r="J32" s="63">
        <v>0.24</v>
      </c>
      <c r="K32" s="76">
        <f t="shared" si="0"/>
        <v>907.19999999999993</v>
      </c>
      <c r="L32" s="71"/>
      <c r="M32" s="72"/>
      <c r="N32" s="73"/>
      <c r="O32" s="99"/>
      <c r="P32" s="97">
        <f t="shared" si="5"/>
        <v>0</v>
      </c>
      <c r="Q32" s="77">
        <f t="shared" si="6"/>
        <v>0</v>
      </c>
      <c r="R32" s="78" t="e">
        <f t="shared" si="7"/>
        <v>#DIV/0!</v>
      </c>
      <c r="S32" s="82" t="e">
        <f t="shared" si="8"/>
        <v>#DIV/0!</v>
      </c>
      <c r="T32" s="41"/>
      <c r="U32" s="41"/>
      <c r="V32" s="41"/>
      <c r="W32" s="41"/>
      <c r="X32" s="41"/>
      <c r="Y32" s="41"/>
      <c r="Z32" s="41"/>
    </row>
    <row r="33" spans="1:26" s="42" customFormat="1" ht="52.5" customHeight="1" x14ac:dyDescent="0.25">
      <c r="A33" s="81">
        <v>14</v>
      </c>
      <c r="B33" s="75" t="s">
        <v>73</v>
      </c>
      <c r="C33" s="67">
        <v>1001216</v>
      </c>
      <c r="D33" s="66" t="s">
        <v>74</v>
      </c>
      <c r="E33" s="68"/>
      <c r="F33" s="69"/>
      <c r="G33" s="70"/>
      <c r="H33" s="61">
        <v>26784</v>
      </c>
      <c r="I33" s="62" t="s">
        <v>18</v>
      </c>
      <c r="J33" s="63">
        <v>0.18099999999999999</v>
      </c>
      <c r="K33" s="76">
        <f t="shared" si="0"/>
        <v>4847.9039999999995</v>
      </c>
      <c r="L33" s="71"/>
      <c r="M33" s="72"/>
      <c r="N33" s="73"/>
      <c r="O33" s="99"/>
      <c r="P33" s="97">
        <f t="shared" si="5"/>
        <v>0</v>
      </c>
      <c r="Q33" s="77">
        <f t="shared" si="6"/>
        <v>0</v>
      </c>
      <c r="R33" s="78" t="e">
        <f t="shared" si="7"/>
        <v>#DIV/0!</v>
      </c>
      <c r="S33" s="82" t="e">
        <f t="shared" si="8"/>
        <v>#DIV/0!</v>
      </c>
      <c r="T33" s="41"/>
      <c r="U33" s="41"/>
      <c r="V33" s="41"/>
      <c r="W33" s="41"/>
      <c r="X33" s="41"/>
      <c r="Y33" s="41"/>
      <c r="Z33" s="41"/>
    </row>
    <row r="34" spans="1:26" s="42" customFormat="1" ht="52.5" customHeight="1" x14ac:dyDescent="0.25">
      <c r="A34" s="81">
        <v>15</v>
      </c>
      <c r="B34" s="75" t="s">
        <v>75</v>
      </c>
      <c r="C34" s="67">
        <v>1004809</v>
      </c>
      <c r="D34" s="66" t="s">
        <v>76</v>
      </c>
      <c r="E34" s="68"/>
      <c r="F34" s="69"/>
      <c r="G34" s="70"/>
      <c r="H34" s="61">
        <v>27733</v>
      </c>
      <c r="I34" s="62" t="s">
        <v>18</v>
      </c>
      <c r="J34" s="63">
        <v>0.108</v>
      </c>
      <c r="K34" s="76">
        <f t="shared" si="0"/>
        <v>2995.1639999999998</v>
      </c>
      <c r="L34" s="71"/>
      <c r="M34" s="72"/>
      <c r="N34" s="73"/>
      <c r="O34" s="99"/>
      <c r="P34" s="97">
        <f t="shared" si="5"/>
        <v>0</v>
      </c>
      <c r="Q34" s="77">
        <f t="shared" si="6"/>
        <v>0</v>
      </c>
      <c r="R34" s="78" t="e">
        <f t="shared" si="7"/>
        <v>#DIV/0!</v>
      </c>
      <c r="S34" s="82" t="e">
        <f t="shared" si="8"/>
        <v>#DIV/0!</v>
      </c>
      <c r="T34" s="41"/>
      <c r="U34" s="41"/>
      <c r="V34" s="41"/>
      <c r="W34" s="41"/>
      <c r="X34" s="41"/>
      <c r="Y34" s="41"/>
      <c r="Z34" s="41"/>
    </row>
    <row r="35" spans="1:26" s="42" customFormat="1" ht="52.5" customHeight="1" x14ac:dyDescent="0.25">
      <c r="A35" s="81">
        <v>16</v>
      </c>
      <c r="B35" s="75" t="s">
        <v>77</v>
      </c>
      <c r="C35" s="67">
        <v>6000318</v>
      </c>
      <c r="D35" s="66" t="s">
        <v>78</v>
      </c>
      <c r="E35" s="68"/>
      <c r="F35" s="69"/>
      <c r="G35" s="70"/>
      <c r="H35" s="61">
        <v>2053.3333333333335</v>
      </c>
      <c r="I35" s="62" t="s">
        <v>18</v>
      </c>
      <c r="J35" s="63">
        <v>0.30099999999999999</v>
      </c>
      <c r="K35" s="76">
        <f t="shared" si="0"/>
        <v>618.0533333333334</v>
      </c>
      <c r="L35" s="71"/>
      <c r="M35" s="72"/>
      <c r="N35" s="73"/>
      <c r="O35" s="99"/>
      <c r="P35" s="97">
        <f t="shared" si="5"/>
        <v>0</v>
      </c>
      <c r="Q35" s="77">
        <f t="shared" si="6"/>
        <v>0</v>
      </c>
      <c r="R35" s="78" t="e">
        <f t="shared" si="7"/>
        <v>#DIV/0!</v>
      </c>
      <c r="S35" s="82" t="e">
        <f t="shared" si="8"/>
        <v>#DIV/0!</v>
      </c>
      <c r="T35" s="41"/>
      <c r="U35" s="41"/>
      <c r="V35" s="41"/>
      <c r="W35" s="41"/>
      <c r="X35" s="41"/>
      <c r="Y35" s="41"/>
      <c r="Z35" s="41"/>
    </row>
    <row r="36" spans="1:26" s="42" customFormat="1" ht="52.5" customHeight="1" x14ac:dyDescent="0.25">
      <c r="A36" s="81">
        <v>17</v>
      </c>
      <c r="B36" s="75" t="s">
        <v>79</v>
      </c>
      <c r="C36" s="67">
        <v>1001218</v>
      </c>
      <c r="D36" s="66" t="s">
        <v>80</v>
      </c>
      <c r="E36" s="68"/>
      <c r="F36" s="69"/>
      <c r="G36" s="70"/>
      <c r="H36" s="61">
        <v>17600</v>
      </c>
      <c r="I36" s="62" t="s">
        <v>18</v>
      </c>
      <c r="J36" s="63">
        <v>0.45</v>
      </c>
      <c r="K36" s="76">
        <f t="shared" si="0"/>
        <v>7920</v>
      </c>
      <c r="L36" s="71"/>
      <c r="M36" s="72"/>
      <c r="N36" s="73"/>
      <c r="O36" s="99"/>
      <c r="P36" s="97">
        <f t="shared" si="5"/>
        <v>0</v>
      </c>
      <c r="Q36" s="77">
        <f t="shared" si="6"/>
        <v>0</v>
      </c>
      <c r="R36" s="78" t="e">
        <f t="shared" si="7"/>
        <v>#DIV/0!</v>
      </c>
      <c r="S36" s="82" t="e">
        <f t="shared" si="8"/>
        <v>#DIV/0!</v>
      </c>
      <c r="T36" s="41"/>
      <c r="U36" s="41"/>
      <c r="V36" s="41"/>
      <c r="W36" s="41"/>
      <c r="X36" s="41"/>
      <c r="Y36" s="41"/>
      <c r="Z36" s="41"/>
    </row>
    <row r="37" spans="1:26" s="42" customFormat="1" ht="52.5" customHeight="1" x14ac:dyDescent="0.25">
      <c r="A37" s="81">
        <v>18</v>
      </c>
      <c r="B37" s="75" t="s">
        <v>81</v>
      </c>
      <c r="C37" s="67">
        <v>1001214</v>
      </c>
      <c r="D37" s="66" t="s">
        <v>82</v>
      </c>
      <c r="E37" s="68"/>
      <c r="F37" s="69"/>
      <c r="G37" s="70"/>
      <c r="H37" s="61">
        <v>6264</v>
      </c>
      <c r="I37" s="62" t="s">
        <v>18</v>
      </c>
      <c r="J37" s="63">
        <v>1.53</v>
      </c>
      <c r="K37" s="76">
        <f t="shared" si="0"/>
        <v>9583.92</v>
      </c>
      <c r="L37" s="71"/>
      <c r="M37" s="72"/>
      <c r="N37" s="73"/>
      <c r="O37" s="99"/>
      <c r="P37" s="97">
        <f t="shared" si="5"/>
        <v>0</v>
      </c>
      <c r="Q37" s="77">
        <f t="shared" si="6"/>
        <v>0</v>
      </c>
      <c r="R37" s="78" t="e">
        <f t="shared" si="7"/>
        <v>#DIV/0!</v>
      </c>
      <c r="S37" s="82" t="e">
        <f t="shared" si="8"/>
        <v>#DIV/0!</v>
      </c>
      <c r="T37" s="41"/>
      <c r="U37" s="41"/>
      <c r="V37" s="41"/>
      <c r="W37" s="41"/>
      <c r="X37" s="41"/>
      <c r="Y37" s="41"/>
      <c r="Z37" s="41"/>
    </row>
    <row r="38" spans="1:26" s="42" customFormat="1" ht="52.5" customHeight="1" x14ac:dyDescent="0.25">
      <c r="A38" s="81">
        <v>19</v>
      </c>
      <c r="B38" s="75" t="s">
        <v>83</v>
      </c>
      <c r="C38" s="67">
        <v>1001215</v>
      </c>
      <c r="D38" s="66" t="s">
        <v>84</v>
      </c>
      <c r="E38" s="68"/>
      <c r="F38" s="69"/>
      <c r="G38" s="70"/>
      <c r="H38" s="61">
        <v>720</v>
      </c>
      <c r="I38" s="62" t="s">
        <v>18</v>
      </c>
      <c r="J38" s="63">
        <v>1.65</v>
      </c>
      <c r="K38" s="76">
        <f t="shared" si="0"/>
        <v>1188</v>
      </c>
      <c r="L38" s="71"/>
      <c r="M38" s="72"/>
      <c r="N38" s="73"/>
      <c r="O38" s="99"/>
      <c r="P38" s="97">
        <f t="shared" si="5"/>
        <v>0</v>
      </c>
      <c r="Q38" s="77">
        <f t="shared" si="6"/>
        <v>0</v>
      </c>
      <c r="R38" s="78" t="e">
        <f t="shared" si="7"/>
        <v>#DIV/0!</v>
      </c>
      <c r="S38" s="82" t="e">
        <f t="shared" si="8"/>
        <v>#DIV/0!</v>
      </c>
      <c r="T38" s="41"/>
      <c r="U38" s="41"/>
      <c r="V38" s="41"/>
      <c r="W38" s="41"/>
      <c r="X38" s="41"/>
      <c r="Y38" s="41"/>
      <c r="Z38" s="41"/>
    </row>
    <row r="39" spans="1:26" s="42" customFormat="1" ht="52.5" customHeight="1" x14ac:dyDescent="0.25">
      <c r="A39" s="81">
        <v>20</v>
      </c>
      <c r="B39" s="75" t="s">
        <v>85</v>
      </c>
      <c r="C39" s="67">
        <v>1000078</v>
      </c>
      <c r="D39" s="66" t="s">
        <v>425</v>
      </c>
      <c r="E39" s="68"/>
      <c r="F39" s="69"/>
      <c r="G39" s="70"/>
      <c r="H39" s="61">
        <v>2460</v>
      </c>
      <c r="I39" s="62" t="s">
        <v>18</v>
      </c>
      <c r="J39" s="63">
        <v>0.18</v>
      </c>
      <c r="K39" s="76">
        <f t="shared" si="0"/>
        <v>442.8</v>
      </c>
      <c r="L39" s="71"/>
      <c r="M39" s="72"/>
      <c r="N39" s="73"/>
      <c r="O39" s="99"/>
      <c r="P39" s="97">
        <f t="shared" si="5"/>
        <v>0</v>
      </c>
      <c r="Q39" s="77">
        <f t="shared" si="6"/>
        <v>0</v>
      </c>
      <c r="R39" s="78" t="e">
        <f t="shared" si="7"/>
        <v>#DIV/0!</v>
      </c>
      <c r="S39" s="82" t="e">
        <f t="shared" si="8"/>
        <v>#DIV/0!</v>
      </c>
      <c r="T39" s="41"/>
      <c r="U39" s="41"/>
      <c r="V39" s="41"/>
      <c r="W39" s="41"/>
      <c r="X39" s="41"/>
      <c r="Y39" s="41"/>
      <c r="Z39" s="41"/>
    </row>
    <row r="40" spans="1:26" s="42" customFormat="1" ht="52.5" customHeight="1" x14ac:dyDescent="0.25">
      <c r="A40" s="81">
        <v>21</v>
      </c>
      <c r="B40" s="75" t="s">
        <v>86</v>
      </c>
      <c r="C40" s="67">
        <v>1002106</v>
      </c>
      <c r="D40" s="66" t="s">
        <v>87</v>
      </c>
      <c r="E40" s="68"/>
      <c r="F40" s="69"/>
      <c r="G40" s="70"/>
      <c r="H40" s="61">
        <v>426.66666666666669</v>
      </c>
      <c r="I40" s="62" t="s">
        <v>18</v>
      </c>
      <c r="J40" s="63">
        <v>4.8600000000000003</v>
      </c>
      <c r="K40" s="76">
        <f t="shared" si="0"/>
        <v>2073.6000000000004</v>
      </c>
      <c r="L40" s="71"/>
      <c r="M40" s="72"/>
      <c r="N40" s="73"/>
      <c r="O40" s="99"/>
      <c r="P40" s="97">
        <f t="shared" si="5"/>
        <v>0</v>
      </c>
      <c r="Q40" s="77">
        <f t="shared" si="6"/>
        <v>0</v>
      </c>
      <c r="R40" s="78" t="e">
        <f t="shared" si="7"/>
        <v>#DIV/0!</v>
      </c>
      <c r="S40" s="82" t="e">
        <f t="shared" si="8"/>
        <v>#DIV/0!</v>
      </c>
      <c r="T40" s="41"/>
      <c r="U40" s="41"/>
      <c r="V40" s="41"/>
      <c r="W40" s="41"/>
      <c r="X40" s="41"/>
      <c r="Y40" s="41"/>
      <c r="Z40" s="41"/>
    </row>
    <row r="41" spans="1:26" s="42" customFormat="1" ht="52.5" customHeight="1" x14ac:dyDescent="0.25">
      <c r="A41" s="81">
        <v>22</v>
      </c>
      <c r="B41" s="75" t="s">
        <v>88</v>
      </c>
      <c r="C41" s="67">
        <v>1001208</v>
      </c>
      <c r="D41" s="66" t="s">
        <v>426</v>
      </c>
      <c r="E41" s="68"/>
      <c r="F41" s="69"/>
      <c r="G41" s="70"/>
      <c r="H41" s="61">
        <v>6320</v>
      </c>
      <c r="I41" s="62" t="s">
        <v>18</v>
      </c>
      <c r="J41" s="63">
        <v>0.29299999999999998</v>
      </c>
      <c r="K41" s="76">
        <f t="shared" si="0"/>
        <v>1851.76</v>
      </c>
      <c r="L41" s="71"/>
      <c r="M41" s="72"/>
      <c r="N41" s="73"/>
      <c r="O41" s="99"/>
      <c r="P41" s="97">
        <f t="shared" si="5"/>
        <v>0</v>
      </c>
      <c r="Q41" s="77">
        <f t="shared" si="6"/>
        <v>0</v>
      </c>
      <c r="R41" s="78" t="e">
        <f t="shared" si="7"/>
        <v>#DIV/0!</v>
      </c>
      <c r="S41" s="82" t="e">
        <f t="shared" si="8"/>
        <v>#DIV/0!</v>
      </c>
      <c r="T41" s="41"/>
      <c r="U41" s="41"/>
      <c r="V41" s="41"/>
      <c r="W41" s="41"/>
      <c r="X41" s="41"/>
      <c r="Y41" s="41"/>
      <c r="Z41" s="41"/>
    </row>
    <row r="42" spans="1:26" s="42" customFormat="1" ht="52.5" customHeight="1" x14ac:dyDescent="0.25">
      <c r="A42" s="81">
        <v>23</v>
      </c>
      <c r="B42" s="75" t="s">
        <v>89</v>
      </c>
      <c r="C42" s="67">
        <v>1002412</v>
      </c>
      <c r="D42" s="66" t="s">
        <v>90</v>
      </c>
      <c r="E42" s="68"/>
      <c r="F42" s="69"/>
      <c r="G42" s="70"/>
      <c r="H42" s="61">
        <v>160</v>
      </c>
      <c r="I42" s="62" t="s">
        <v>18</v>
      </c>
      <c r="J42" s="63">
        <v>4.3840000000000003</v>
      </c>
      <c r="K42" s="76">
        <f t="shared" si="0"/>
        <v>701.44</v>
      </c>
      <c r="L42" s="71"/>
      <c r="M42" s="72"/>
      <c r="N42" s="73"/>
      <c r="O42" s="99"/>
      <c r="P42" s="97">
        <f t="shared" si="5"/>
        <v>0</v>
      </c>
      <c r="Q42" s="77">
        <f t="shared" si="6"/>
        <v>0</v>
      </c>
      <c r="R42" s="78" t="e">
        <f t="shared" si="7"/>
        <v>#DIV/0!</v>
      </c>
      <c r="S42" s="82" t="e">
        <f t="shared" si="8"/>
        <v>#DIV/0!</v>
      </c>
      <c r="T42" s="41"/>
      <c r="U42" s="41"/>
      <c r="V42" s="41"/>
      <c r="W42" s="41"/>
      <c r="X42" s="41"/>
      <c r="Y42" s="41"/>
      <c r="Z42" s="41"/>
    </row>
    <row r="43" spans="1:26" s="42" customFormat="1" ht="52.5" customHeight="1" x14ac:dyDescent="0.25">
      <c r="A43" s="81">
        <v>24</v>
      </c>
      <c r="B43" s="75" t="s">
        <v>91</v>
      </c>
      <c r="C43" s="67">
        <v>1001361</v>
      </c>
      <c r="D43" s="66" t="s">
        <v>92</v>
      </c>
      <c r="E43" s="68"/>
      <c r="F43" s="69"/>
      <c r="G43" s="70"/>
      <c r="H43" s="61">
        <v>128</v>
      </c>
      <c r="I43" s="62" t="s">
        <v>18</v>
      </c>
      <c r="J43" s="63">
        <v>8.61</v>
      </c>
      <c r="K43" s="76">
        <f t="shared" si="0"/>
        <v>1102.08</v>
      </c>
      <c r="L43" s="71"/>
      <c r="M43" s="72"/>
      <c r="N43" s="73"/>
      <c r="O43" s="99"/>
      <c r="P43" s="97">
        <f t="shared" si="5"/>
        <v>0</v>
      </c>
      <c r="Q43" s="77">
        <f t="shared" si="6"/>
        <v>0</v>
      </c>
      <c r="R43" s="78" t="e">
        <f t="shared" si="7"/>
        <v>#DIV/0!</v>
      </c>
      <c r="S43" s="82" t="e">
        <f t="shared" si="8"/>
        <v>#DIV/0!</v>
      </c>
      <c r="T43" s="41"/>
      <c r="U43" s="41"/>
      <c r="V43" s="41"/>
      <c r="W43" s="41"/>
      <c r="X43" s="41"/>
      <c r="Y43" s="41"/>
      <c r="Z43" s="41"/>
    </row>
    <row r="44" spans="1:26" s="42" customFormat="1" ht="52.5" customHeight="1" x14ac:dyDescent="0.25">
      <c r="A44" s="81">
        <v>25</v>
      </c>
      <c r="B44" s="75" t="s">
        <v>93</v>
      </c>
      <c r="C44" s="67">
        <v>1001572</v>
      </c>
      <c r="D44" s="66" t="s">
        <v>427</v>
      </c>
      <c r="E44" s="68"/>
      <c r="F44" s="69"/>
      <c r="G44" s="70"/>
      <c r="H44" s="61">
        <v>34.666666666666664</v>
      </c>
      <c r="I44" s="62" t="s">
        <v>18</v>
      </c>
      <c r="J44" s="63">
        <v>6.31</v>
      </c>
      <c r="K44" s="76">
        <f t="shared" si="0"/>
        <v>218.74666666666664</v>
      </c>
      <c r="L44" s="71"/>
      <c r="M44" s="72"/>
      <c r="N44" s="73"/>
      <c r="O44" s="99"/>
      <c r="P44" s="97">
        <f t="shared" si="5"/>
        <v>0</v>
      </c>
      <c r="Q44" s="77">
        <f t="shared" si="6"/>
        <v>0</v>
      </c>
      <c r="R44" s="78" t="e">
        <f t="shared" si="7"/>
        <v>#DIV/0!</v>
      </c>
      <c r="S44" s="82" t="e">
        <f t="shared" si="8"/>
        <v>#DIV/0!</v>
      </c>
      <c r="T44" s="41"/>
      <c r="U44" s="41"/>
      <c r="V44" s="41"/>
      <c r="W44" s="41"/>
      <c r="X44" s="41"/>
      <c r="Y44" s="41"/>
      <c r="Z44" s="41"/>
    </row>
    <row r="45" spans="1:26" s="42" customFormat="1" ht="52.5" customHeight="1" x14ac:dyDescent="0.25">
      <c r="A45" s="81">
        <v>26</v>
      </c>
      <c r="B45" s="75" t="s">
        <v>94</v>
      </c>
      <c r="C45" s="67">
        <v>1006200</v>
      </c>
      <c r="D45" s="66" t="s">
        <v>428</v>
      </c>
      <c r="E45" s="68"/>
      <c r="F45" s="69"/>
      <c r="G45" s="70"/>
      <c r="H45" s="61">
        <v>257</v>
      </c>
      <c r="I45" s="62" t="s">
        <v>18</v>
      </c>
      <c r="J45" s="63">
        <v>2.5</v>
      </c>
      <c r="K45" s="76">
        <f t="shared" si="0"/>
        <v>642.5</v>
      </c>
      <c r="L45" s="71"/>
      <c r="M45" s="72"/>
      <c r="N45" s="73"/>
      <c r="O45" s="99"/>
      <c r="P45" s="97">
        <f t="shared" si="5"/>
        <v>0</v>
      </c>
      <c r="Q45" s="77">
        <f t="shared" si="6"/>
        <v>0</v>
      </c>
      <c r="R45" s="78" t="e">
        <f t="shared" si="7"/>
        <v>#DIV/0!</v>
      </c>
      <c r="S45" s="82" t="e">
        <f t="shared" si="8"/>
        <v>#DIV/0!</v>
      </c>
      <c r="T45" s="41"/>
      <c r="U45" s="41"/>
      <c r="V45" s="41"/>
      <c r="W45" s="41"/>
      <c r="X45" s="41"/>
      <c r="Y45" s="41"/>
      <c r="Z45" s="41"/>
    </row>
    <row r="46" spans="1:26" s="42" customFormat="1" ht="52.5" customHeight="1" x14ac:dyDescent="0.25">
      <c r="A46" s="81">
        <v>27</v>
      </c>
      <c r="B46" s="75" t="s">
        <v>95</v>
      </c>
      <c r="C46" s="67">
        <v>1004439</v>
      </c>
      <c r="D46" s="66" t="s">
        <v>429</v>
      </c>
      <c r="E46" s="68"/>
      <c r="F46" s="69"/>
      <c r="G46" s="70"/>
      <c r="H46" s="61">
        <v>280</v>
      </c>
      <c r="I46" s="62" t="s">
        <v>18</v>
      </c>
      <c r="J46" s="63">
        <v>1.833</v>
      </c>
      <c r="K46" s="76">
        <f t="shared" si="0"/>
        <v>513.24</v>
      </c>
      <c r="L46" s="71"/>
      <c r="M46" s="72"/>
      <c r="N46" s="73"/>
      <c r="O46" s="99"/>
      <c r="P46" s="97">
        <f t="shared" si="5"/>
        <v>0</v>
      </c>
      <c r="Q46" s="77">
        <f t="shared" si="6"/>
        <v>0</v>
      </c>
      <c r="R46" s="78" t="e">
        <f t="shared" si="7"/>
        <v>#DIV/0!</v>
      </c>
      <c r="S46" s="82" t="e">
        <f t="shared" si="8"/>
        <v>#DIV/0!</v>
      </c>
      <c r="T46" s="41"/>
      <c r="U46" s="41"/>
      <c r="V46" s="41"/>
      <c r="W46" s="41"/>
      <c r="X46" s="41"/>
      <c r="Y46" s="41"/>
      <c r="Z46" s="41"/>
    </row>
    <row r="47" spans="1:26" s="42" customFormat="1" ht="52.5" customHeight="1" x14ac:dyDescent="0.25">
      <c r="A47" s="81">
        <v>28</v>
      </c>
      <c r="B47" s="75" t="s">
        <v>96</v>
      </c>
      <c r="C47" s="67">
        <v>1001559</v>
      </c>
      <c r="D47" s="66" t="s">
        <v>430</v>
      </c>
      <c r="E47" s="68"/>
      <c r="F47" s="69"/>
      <c r="G47" s="70"/>
      <c r="H47" s="61">
        <v>7176</v>
      </c>
      <c r="I47" s="62" t="s">
        <v>18</v>
      </c>
      <c r="J47" s="63">
        <v>0.57699999999999996</v>
      </c>
      <c r="K47" s="76">
        <f t="shared" si="0"/>
        <v>4140.5519999999997</v>
      </c>
      <c r="L47" s="71"/>
      <c r="M47" s="72"/>
      <c r="N47" s="73"/>
      <c r="O47" s="99"/>
      <c r="P47" s="97">
        <f t="shared" si="5"/>
        <v>0</v>
      </c>
      <c r="Q47" s="77">
        <f t="shared" si="6"/>
        <v>0</v>
      </c>
      <c r="R47" s="78" t="e">
        <f t="shared" si="7"/>
        <v>#DIV/0!</v>
      </c>
      <c r="S47" s="82" t="e">
        <f t="shared" si="8"/>
        <v>#DIV/0!</v>
      </c>
      <c r="T47" s="41"/>
      <c r="U47" s="41"/>
      <c r="V47" s="41"/>
      <c r="W47" s="41"/>
      <c r="X47" s="41"/>
      <c r="Y47" s="41"/>
      <c r="Z47" s="41"/>
    </row>
    <row r="48" spans="1:26" s="42" customFormat="1" ht="52.5" customHeight="1" x14ac:dyDescent="0.25">
      <c r="A48" s="81">
        <v>29</v>
      </c>
      <c r="B48" s="75" t="s">
        <v>97</v>
      </c>
      <c r="C48" s="67">
        <v>1001561</v>
      </c>
      <c r="D48" s="66" t="s">
        <v>431</v>
      </c>
      <c r="E48" s="68"/>
      <c r="F48" s="69"/>
      <c r="G48" s="70"/>
      <c r="H48" s="61">
        <v>3810</v>
      </c>
      <c r="I48" s="62" t="s">
        <v>18</v>
      </c>
      <c r="J48" s="63">
        <v>0.29299999999999998</v>
      </c>
      <c r="K48" s="76">
        <f t="shared" si="0"/>
        <v>1116.33</v>
      </c>
      <c r="L48" s="71"/>
      <c r="M48" s="72"/>
      <c r="N48" s="73"/>
      <c r="O48" s="99"/>
      <c r="P48" s="97">
        <f t="shared" si="5"/>
        <v>0</v>
      </c>
      <c r="Q48" s="77">
        <f t="shared" si="6"/>
        <v>0</v>
      </c>
      <c r="R48" s="78" t="e">
        <f t="shared" si="7"/>
        <v>#DIV/0!</v>
      </c>
      <c r="S48" s="82" t="e">
        <f t="shared" si="8"/>
        <v>#DIV/0!</v>
      </c>
      <c r="T48" s="41"/>
      <c r="U48" s="41"/>
      <c r="V48" s="41"/>
      <c r="W48" s="41"/>
      <c r="X48" s="41"/>
      <c r="Y48" s="41"/>
      <c r="Z48" s="41"/>
    </row>
    <row r="49" spans="1:26" s="42" customFormat="1" ht="52.5" customHeight="1" x14ac:dyDescent="0.25">
      <c r="A49" s="108">
        <v>30</v>
      </c>
      <c r="B49" s="102" t="s">
        <v>98</v>
      </c>
      <c r="C49" s="103">
        <v>1002498</v>
      </c>
      <c r="D49" s="105" t="s">
        <v>99</v>
      </c>
      <c r="E49" s="68"/>
      <c r="F49" s="69"/>
      <c r="G49" s="70"/>
      <c r="H49" s="61">
        <v>52133.333333333328</v>
      </c>
      <c r="I49" s="62" t="s">
        <v>18</v>
      </c>
      <c r="J49" s="63">
        <v>0.17</v>
      </c>
      <c r="K49" s="76">
        <f t="shared" si="0"/>
        <v>8862.6666666666661</v>
      </c>
      <c r="L49" s="71"/>
      <c r="M49" s="72"/>
      <c r="N49" s="73"/>
      <c r="O49" s="99"/>
      <c r="P49" s="97">
        <f t="shared" si="5"/>
        <v>0</v>
      </c>
      <c r="Q49" s="77">
        <f t="shared" si="6"/>
        <v>0</v>
      </c>
      <c r="R49" s="78" t="e">
        <f t="shared" si="7"/>
        <v>#DIV/0!</v>
      </c>
      <c r="S49" s="82" t="e">
        <f t="shared" si="8"/>
        <v>#DIV/0!</v>
      </c>
      <c r="T49" s="41"/>
      <c r="U49" s="41"/>
      <c r="V49" s="41"/>
      <c r="W49" s="41"/>
      <c r="X49" s="41"/>
      <c r="Y49" s="41"/>
      <c r="Z49" s="41"/>
    </row>
    <row r="50" spans="1:26" s="42" customFormat="1" ht="52.5" customHeight="1" x14ac:dyDescent="0.25">
      <c r="A50" s="108">
        <v>31</v>
      </c>
      <c r="B50" s="102" t="s">
        <v>100</v>
      </c>
      <c r="C50" s="104">
        <v>1000838</v>
      </c>
      <c r="D50" s="105" t="s">
        <v>432</v>
      </c>
      <c r="E50" s="68"/>
      <c r="F50" s="69"/>
      <c r="G50" s="70"/>
      <c r="H50" s="61">
        <v>3870</v>
      </c>
      <c r="I50" s="62" t="s">
        <v>18</v>
      </c>
      <c r="J50" s="63">
        <v>3.5000000000000003E-2</v>
      </c>
      <c r="K50" s="76">
        <f t="shared" si="0"/>
        <v>135.45000000000002</v>
      </c>
      <c r="L50" s="71"/>
      <c r="M50" s="72"/>
      <c r="N50" s="73"/>
      <c r="O50" s="99"/>
      <c r="P50" s="97">
        <f t="shared" si="5"/>
        <v>0</v>
      </c>
      <c r="Q50" s="77">
        <f t="shared" si="6"/>
        <v>0</v>
      </c>
      <c r="R50" s="78" t="e">
        <f t="shared" si="7"/>
        <v>#DIV/0!</v>
      </c>
      <c r="S50" s="82" t="e">
        <f t="shared" si="8"/>
        <v>#DIV/0!</v>
      </c>
      <c r="T50" s="41"/>
      <c r="U50" s="41"/>
      <c r="V50" s="41"/>
      <c r="W50" s="41"/>
      <c r="X50" s="41"/>
      <c r="Y50" s="41"/>
      <c r="Z50" s="41"/>
    </row>
    <row r="51" spans="1:26" s="42" customFormat="1" ht="52.5" customHeight="1" x14ac:dyDescent="0.25">
      <c r="A51" s="108">
        <v>32</v>
      </c>
      <c r="B51" s="102" t="s">
        <v>101</v>
      </c>
      <c r="C51" s="104">
        <v>1000839</v>
      </c>
      <c r="D51" s="105" t="s">
        <v>433</v>
      </c>
      <c r="E51" s="68"/>
      <c r="F51" s="69"/>
      <c r="G51" s="70"/>
      <c r="H51" s="61">
        <v>139900</v>
      </c>
      <c r="I51" s="62" t="s">
        <v>18</v>
      </c>
      <c r="J51" s="63">
        <v>2.5999999999999999E-2</v>
      </c>
      <c r="K51" s="76">
        <f t="shared" si="0"/>
        <v>3637.3999999999996</v>
      </c>
      <c r="L51" s="71"/>
      <c r="M51" s="72"/>
      <c r="N51" s="73"/>
      <c r="O51" s="99"/>
      <c r="P51" s="97">
        <f t="shared" si="5"/>
        <v>0</v>
      </c>
      <c r="Q51" s="77">
        <f t="shared" si="6"/>
        <v>0</v>
      </c>
      <c r="R51" s="78" t="e">
        <f t="shared" si="7"/>
        <v>#DIV/0!</v>
      </c>
      <c r="S51" s="82" t="e">
        <f t="shared" si="8"/>
        <v>#DIV/0!</v>
      </c>
      <c r="T51" s="41"/>
      <c r="U51" s="41"/>
      <c r="V51" s="41"/>
      <c r="W51" s="41"/>
      <c r="X51" s="41"/>
      <c r="Y51" s="41"/>
      <c r="Z51" s="41"/>
    </row>
    <row r="52" spans="1:26" s="42" customFormat="1" ht="52.5" customHeight="1" x14ac:dyDescent="0.25">
      <c r="A52" s="108">
        <v>33</v>
      </c>
      <c r="B52" s="102" t="s">
        <v>102</v>
      </c>
      <c r="C52" s="104">
        <v>1001543</v>
      </c>
      <c r="D52" s="105" t="s">
        <v>103</v>
      </c>
      <c r="E52" s="68"/>
      <c r="F52" s="69"/>
      <c r="G52" s="70"/>
      <c r="H52" s="61">
        <v>14</v>
      </c>
      <c r="I52" s="62" t="s">
        <v>18</v>
      </c>
      <c r="J52" s="63">
        <v>8.9700000000000006</v>
      </c>
      <c r="K52" s="76">
        <f t="shared" si="0"/>
        <v>125.58000000000001</v>
      </c>
      <c r="L52" s="71"/>
      <c r="M52" s="72"/>
      <c r="N52" s="73"/>
      <c r="O52" s="99"/>
      <c r="P52" s="97">
        <f t="shared" si="5"/>
        <v>0</v>
      </c>
      <c r="Q52" s="77">
        <f t="shared" si="6"/>
        <v>0</v>
      </c>
      <c r="R52" s="78" t="e">
        <f t="shared" si="7"/>
        <v>#DIV/0!</v>
      </c>
      <c r="S52" s="82" t="e">
        <f t="shared" si="8"/>
        <v>#DIV/0!</v>
      </c>
      <c r="T52" s="41"/>
      <c r="U52" s="41"/>
      <c r="V52" s="41"/>
      <c r="W52" s="41"/>
      <c r="X52" s="41"/>
      <c r="Y52" s="41"/>
      <c r="Z52" s="41"/>
    </row>
    <row r="53" spans="1:26" s="42" customFormat="1" ht="52.5" customHeight="1" x14ac:dyDescent="0.25">
      <c r="A53" s="108">
        <v>34</v>
      </c>
      <c r="B53" s="102" t="s">
        <v>104</v>
      </c>
      <c r="C53" s="104">
        <v>1000441</v>
      </c>
      <c r="D53" s="105" t="s">
        <v>105</v>
      </c>
      <c r="E53" s="68"/>
      <c r="F53" s="69"/>
      <c r="G53" s="70"/>
      <c r="H53" s="61">
        <v>5000</v>
      </c>
      <c r="I53" s="62" t="s">
        <v>18</v>
      </c>
      <c r="J53" s="63">
        <v>0.189</v>
      </c>
      <c r="K53" s="76">
        <f t="shared" si="0"/>
        <v>945</v>
      </c>
      <c r="L53" s="71"/>
      <c r="M53" s="72"/>
      <c r="N53" s="73"/>
      <c r="O53" s="99"/>
      <c r="P53" s="97">
        <f t="shared" si="5"/>
        <v>0</v>
      </c>
      <c r="Q53" s="77">
        <f t="shared" si="6"/>
        <v>0</v>
      </c>
      <c r="R53" s="78" t="e">
        <f t="shared" si="7"/>
        <v>#DIV/0!</v>
      </c>
      <c r="S53" s="82" t="e">
        <f t="shared" si="8"/>
        <v>#DIV/0!</v>
      </c>
      <c r="T53" s="41"/>
      <c r="U53" s="41"/>
      <c r="V53" s="41"/>
      <c r="W53" s="41"/>
      <c r="X53" s="41"/>
      <c r="Y53" s="41"/>
      <c r="Z53" s="41"/>
    </row>
    <row r="54" spans="1:26" s="42" customFormat="1" ht="52.5" customHeight="1" x14ac:dyDescent="0.25">
      <c r="A54" s="238">
        <v>35</v>
      </c>
      <c r="B54" s="239" t="s">
        <v>106</v>
      </c>
      <c r="C54" s="104">
        <v>1000443</v>
      </c>
      <c r="D54" s="105" t="s">
        <v>107</v>
      </c>
      <c r="E54" s="68"/>
      <c r="F54" s="69"/>
      <c r="G54" s="70"/>
      <c r="H54" s="61">
        <v>18735</v>
      </c>
      <c r="I54" s="62" t="s">
        <v>18</v>
      </c>
      <c r="J54" s="63">
        <v>1.3080000000000001</v>
      </c>
      <c r="K54" s="76">
        <f t="shared" si="0"/>
        <v>24505.38</v>
      </c>
      <c r="L54" s="71"/>
      <c r="M54" s="72"/>
      <c r="N54" s="73"/>
      <c r="O54" s="99"/>
      <c r="P54" s="97">
        <f t="shared" si="5"/>
        <v>0</v>
      </c>
      <c r="Q54" s="77">
        <f t="shared" si="6"/>
        <v>0</v>
      </c>
      <c r="R54" s="78" t="e">
        <f t="shared" si="7"/>
        <v>#DIV/0!</v>
      </c>
      <c r="S54" s="82" t="e">
        <f t="shared" si="8"/>
        <v>#DIV/0!</v>
      </c>
      <c r="T54" s="41"/>
      <c r="U54" s="41"/>
      <c r="V54" s="41"/>
      <c r="W54" s="41"/>
      <c r="X54" s="41"/>
      <c r="Y54" s="41"/>
      <c r="Z54" s="41"/>
    </row>
    <row r="55" spans="1:26" s="42" customFormat="1" ht="52.5" customHeight="1" x14ac:dyDescent="0.25">
      <c r="A55" s="238"/>
      <c r="B55" s="240"/>
      <c r="C55" s="104">
        <v>1000444</v>
      </c>
      <c r="D55" s="105" t="s">
        <v>108</v>
      </c>
      <c r="E55" s="68"/>
      <c r="F55" s="69"/>
      <c r="G55" s="70"/>
      <c r="H55" s="61">
        <v>495</v>
      </c>
      <c r="I55" s="62" t="s">
        <v>18</v>
      </c>
      <c r="J55" s="63">
        <v>0.70399999999999996</v>
      </c>
      <c r="K55" s="76">
        <f t="shared" si="0"/>
        <v>348.47999999999996</v>
      </c>
      <c r="L55" s="71"/>
      <c r="M55" s="72"/>
      <c r="N55" s="73"/>
      <c r="O55" s="99"/>
      <c r="P55" s="97">
        <f t="shared" si="5"/>
        <v>0</v>
      </c>
      <c r="Q55" s="77">
        <f t="shared" si="6"/>
        <v>0</v>
      </c>
      <c r="R55" s="78" t="e">
        <f t="shared" si="7"/>
        <v>#DIV/0!</v>
      </c>
      <c r="S55" s="82" t="e">
        <f t="shared" si="8"/>
        <v>#DIV/0!</v>
      </c>
      <c r="T55" s="41"/>
      <c r="U55" s="41"/>
      <c r="V55" s="41"/>
      <c r="W55" s="41"/>
      <c r="X55" s="41"/>
      <c r="Y55" s="41"/>
      <c r="Z55" s="41"/>
    </row>
    <row r="56" spans="1:26" s="42" customFormat="1" ht="52.5" customHeight="1" x14ac:dyDescent="0.25">
      <c r="A56" s="108">
        <v>36</v>
      </c>
      <c r="B56" s="106" t="s">
        <v>109</v>
      </c>
      <c r="C56" s="104">
        <v>1000447</v>
      </c>
      <c r="D56" s="105" t="s">
        <v>110</v>
      </c>
      <c r="E56" s="68"/>
      <c r="F56" s="69"/>
      <c r="G56" s="70"/>
      <c r="H56" s="61">
        <v>56490</v>
      </c>
      <c r="I56" s="62" t="s">
        <v>18</v>
      </c>
      <c r="J56" s="63">
        <v>1.35</v>
      </c>
      <c r="K56" s="76">
        <f t="shared" si="0"/>
        <v>76261.5</v>
      </c>
      <c r="L56" s="71"/>
      <c r="M56" s="72"/>
      <c r="N56" s="73"/>
      <c r="O56" s="99"/>
      <c r="P56" s="97">
        <f t="shared" si="5"/>
        <v>0</v>
      </c>
      <c r="Q56" s="77">
        <f t="shared" si="6"/>
        <v>0</v>
      </c>
      <c r="R56" s="78" t="e">
        <f t="shared" si="7"/>
        <v>#DIV/0!</v>
      </c>
      <c r="S56" s="82" t="e">
        <f t="shared" si="8"/>
        <v>#DIV/0!</v>
      </c>
      <c r="T56" s="41"/>
      <c r="U56" s="41"/>
      <c r="V56" s="41"/>
      <c r="W56" s="41"/>
      <c r="X56" s="41"/>
      <c r="Y56" s="41"/>
      <c r="Z56" s="41"/>
    </row>
    <row r="57" spans="1:26" s="42" customFormat="1" ht="52.5" customHeight="1" x14ac:dyDescent="0.25">
      <c r="A57" s="108">
        <v>37</v>
      </c>
      <c r="B57" s="102" t="s">
        <v>111</v>
      </c>
      <c r="C57" s="104">
        <v>1005218</v>
      </c>
      <c r="D57" s="105" t="s">
        <v>112</v>
      </c>
      <c r="E57" s="68"/>
      <c r="F57" s="69"/>
      <c r="G57" s="70"/>
      <c r="H57" s="61">
        <v>694.66666666666663</v>
      </c>
      <c r="I57" s="62" t="s">
        <v>18</v>
      </c>
      <c r="J57" s="63">
        <v>12.01</v>
      </c>
      <c r="K57" s="76">
        <f t="shared" si="0"/>
        <v>8342.9466666666667</v>
      </c>
      <c r="L57" s="71"/>
      <c r="M57" s="72"/>
      <c r="N57" s="73"/>
      <c r="O57" s="99"/>
      <c r="P57" s="97">
        <f t="shared" si="5"/>
        <v>0</v>
      </c>
      <c r="Q57" s="77">
        <f t="shared" si="6"/>
        <v>0</v>
      </c>
      <c r="R57" s="78" t="e">
        <f t="shared" si="7"/>
        <v>#DIV/0!</v>
      </c>
      <c r="S57" s="82" t="e">
        <f t="shared" si="8"/>
        <v>#DIV/0!</v>
      </c>
      <c r="T57" s="41"/>
      <c r="U57" s="41"/>
      <c r="V57" s="41"/>
      <c r="W57" s="41"/>
      <c r="X57" s="41"/>
      <c r="Y57" s="41"/>
      <c r="Z57" s="41"/>
    </row>
    <row r="58" spans="1:26" s="42" customFormat="1" ht="52.5" customHeight="1" x14ac:dyDescent="0.25">
      <c r="A58" s="145">
        <v>38</v>
      </c>
      <c r="B58" s="152" t="s">
        <v>113</v>
      </c>
      <c r="C58" s="123">
        <v>1003408</v>
      </c>
      <c r="D58" s="150" t="s">
        <v>114</v>
      </c>
      <c r="E58" s="68"/>
      <c r="F58" s="69"/>
      <c r="G58" s="70"/>
      <c r="H58" s="61">
        <v>228</v>
      </c>
      <c r="I58" s="62" t="s">
        <v>18</v>
      </c>
      <c r="J58" s="63">
        <v>18.75</v>
      </c>
      <c r="K58" s="76">
        <f t="shared" si="0"/>
        <v>4275</v>
      </c>
      <c r="L58" s="71"/>
      <c r="M58" s="72"/>
      <c r="N58" s="73"/>
      <c r="O58" s="99"/>
      <c r="P58" s="97">
        <f t="shared" si="5"/>
        <v>0</v>
      </c>
      <c r="Q58" s="77">
        <f t="shared" si="6"/>
        <v>0</v>
      </c>
      <c r="R58" s="78" t="e">
        <f t="shared" si="7"/>
        <v>#DIV/0!</v>
      </c>
      <c r="S58" s="82" t="e">
        <f t="shared" si="8"/>
        <v>#DIV/0!</v>
      </c>
      <c r="T58" s="41"/>
      <c r="U58" s="41"/>
      <c r="V58" s="41"/>
      <c r="W58" s="41"/>
      <c r="X58" s="41"/>
      <c r="Y58" s="41"/>
      <c r="Z58" s="41"/>
    </row>
    <row r="59" spans="1:26" s="42" customFormat="1" ht="52.5" customHeight="1" x14ac:dyDescent="0.25">
      <c r="A59" s="121">
        <v>39</v>
      </c>
      <c r="B59" s="107" t="s">
        <v>115</v>
      </c>
      <c r="C59" s="104">
        <v>1006199</v>
      </c>
      <c r="D59" s="105" t="s">
        <v>434</v>
      </c>
      <c r="E59" s="68"/>
      <c r="F59" s="69"/>
      <c r="G59" s="70"/>
      <c r="H59" s="61">
        <v>486</v>
      </c>
      <c r="I59" s="62" t="s">
        <v>18</v>
      </c>
      <c r="J59" s="63">
        <v>2.8980000000000001</v>
      </c>
      <c r="K59" s="76">
        <f t="shared" si="0"/>
        <v>1408.4280000000001</v>
      </c>
      <c r="L59" s="71"/>
      <c r="M59" s="72"/>
      <c r="N59" s="73"/>
      <c r="O59" s="99"/>
      <c r="P59" s="97">
        <f t="shared" si="5"/>
        <v>0</v>
      </c>
      <c r="Q59" s="77">
        <f t="shared" si="6"/>
        <v>0</v>
      </c>
      <c r="R59" s="78" t="e">
        <f t="shared" si="7"/>
        <v>#DIV/0!</v>
      </c>
      <c r="S59" s="82" t="e">
        <f t="shared" si="8"/>
        <v>#DIV/0!</v>
      </c>
      <c r="T59" s="41"/>
      <c r="U59" s="41"/>
      <c r="V59" s="41"/>
      <c r="W59" s="41"/>
      <c r="X59" s="41"/>
      <c r="Y59" s="41"/>
      <c r="Z59" s="41"/>
    </row>
    <row r="60" spans="1:26" s="42" customFormat="1" ht="52.5" customHeight="1" x14ac:dyDescent="0.25">
      <c r="A60" s="108">
        <v>40</v>
      </c>
      <c r="B60" s="107" t="s">
        <v>116</v>
      </c>
      <c r="C60" s="104">
        <v>1001110</v>
      </c>
      <c r="D60" s="105" t="s">
        <v>117</v>
      </c>
      <c r="E60" s="68"/>
      <c r="F60" s="69"/>
      <c r="G60" s="70"/>
      <c r="H60" s="61">
        <v>10050</v>
      </c>
      <c r="I60" s="62" t="s">
        <v>18</v>
      </c>
      <c r="J60" s="63">
        <v>0.2</v>
      </c>
      <c r="K60" s="76">
        <f t="shared" si="0"/>
        <v>2010</v>
      </c>
      <c r="L60" s="71"/>
      <c r="M60" s="72"/>
      <c r="N60" s="73"/>
      <c r="O60" s="99"/>
      <c r="P60" s="97">
        <f t="shared" si="5"/>
        <v>0</v>
      </c>
      <c r="Q60" s="77">
        <f t="shared" si="6"/>
        <v>0</v>
      </c>
      <c r="R60" s="78" t="e">
        <f t="shared" si="7"/>
        <v>#DIV/0!</v>
      </c>
      <c r="S60" s="82" t="e">
        <f t="shared" si="8"/>
        <v>#DIV/0!</v>
      </c>
      <c r="T60" s="41"/>
      <c r="U60" s="41"/>
      <c r="V60" s="41"/>
      <c r="W60" s="41"/>
      <c r="X60" s="41"/>
      <c r="Y60" s="41"/>
      <c r="Z60" s="41"/>
    </row>
    <row r="61" spans="1:26" s="42" customFormat="1" ht="52.5" customHeight="1" x14ac:dyDescent="0.25">
      <c r="A61" s="108">
        <v>41</v>
      </c>
      <c r="B61" s="107" t="s">
        <v>118</v>
      </c>
      <c r="C61" s="104">
        <v>1001291</v>
      </c>
      <c r="D61" s="105" t="s">
        <v>119</v>
      </c>
      <c r="E61" s="68"/>
      <c r="F61" s="69"/>
      <c r="G61" s="70"/>
      <c r="H61" s="61">
        <v>1916</v>
      </c>
      <c r="I61" s="62" t="s">
        <v>18</v>
      </c>
      <c r="J61" s="63">
        <v>3.8</v>
      </c>
      <c r="K61" s="76">
        <f t="shared" si="0"/>
        <v>7280.7999999999993</v>
      </c>
      <c r="L61" s="71"/>
      <c r="M61" s="72"/>
      <c r="N61" s="73"/>
      <c r="O61" s="99"/>
      <c r="P61" s="97">
        <f t="shared" si="5"/>
        <v>0</v>
      </c>
      <c r="Q61" s="77">
        <f t="shared" si="6"/>
        <v>0</v>
      </c>
      <c r="R61" s="78" t="e">
        <f t="shared" si="7"/>
        <v>#DIV/0!</v>
      </c>
      <c r="S61" s="82" t="e">
        <f t="shared" si="8"/>
        <v>#DIV/0!</v>
      </c>
      <c r="T61" s="41"/>
      <c r="U61" s="41"/>
      <c r="V61" s="41"/>
      <c r="W61" s="41"/>
      <c r="X61" s="41"/>
      <c r="Y61" s="41"/>
      <c r="Z61" s="41"/>
    </row>
    <row r="62" spans="1:26" s="42" customFormat="1" ht="52.5" customHeight="1" x14ac:dyDescent="0.25">
      <c r="A62" s="108">
        <v>42</v>
      </c>
      <c r="B62" s="107" t="s">
        <v>120</v>
      </c>
      <c r="C62" s="104">
        <v>1001302</v>
      </c>
      <c r="D62" s="105" t="s">
        <v>121</v>
      </c>
      <c r="E62" s="68"/>
      <c r="F62" s="69"/>
      <c r="G62" s="70"/>
      <c r="H62" s="61">
        <v>4346.666666666667</v>
      </c>
      <c r="I62" s="62" t="s">
        <v>18</v>
      </c>
      <c r="J62" s="63">
        <v>0.19700000000000001</v>
      </c>
      <c r="K62" s="76">
        <f t="shared" si="0"/>
        <v>856.29333333333341</v>
      </c>
      <c r="L62" s="71"/>
      <c r="M62" s="72"/>
      <c r="N62" s="73"/>
      <c r="O62" s="99"/>
      <c r="P62" s="97">
        <f t="shared" si="5"/>
        <v>0</v>
      </c>
      <c r="Q62" s="77">
        <f t="shared" si="6"/>
        <v>0</v>
      </c>
      <c r="R62" s="78" t="e">
        <f t="shared" si="7"/>
        <v>#DIV/0!</v>
      </c>
      <c r="S62" s="82" t="e">
        <f t="shared" si="8"/>
        <v>#DIV/0!</v>
      </c>
      <c r="T62" s="41"/>
      <c r="U62" s="41"/>
      <c r="V62" s="41"/>
      <c r="W62" s="41"/>
      <c r="X62" s="41"/>
      <c r="Y62" s="41"/>
      <c r="Z62" s="41"/>
    </row>
    <row r="63" spans="1:26" s="42" customFormat="1" ht="52.5" customHeight="1" x14ac:dyDescent="0.25">
      <c r="A63" s="108">
        <v>43</v>
      </c>
      <c r="B63" s="107" t="s">
        <v>122</v>
      </c>
      <c r="C63" s="104">
        <v>1001303</v>
      </c>
      <c r="D63" s="105" t="s">
        <v>123</v>
      </c>
      <c r="E63" s="68"/>
      <c r="F63" s="69"/>
      <c r="G63" s="70"/>
      <c r="H63" s="61">
        <v>11200</v>
      </c>
      <c r="I63" s="62" t="s">
        <v>18</v>
      </c>
      <c r="J63" s="63">
        <v>0.39400000000000002</v>
      </c>
      <c r="K63" s="76">
        <f t="shared" si="0"/>
        <v>4412.8</v>
      </c>
      <c r="L63" s="71"/>
      <c r="M63" s="72"/>
      <c r="N63" s="73"/>
      <c r="O63" s="99"/>
      <c r="P63" s="97">
        <f t="shared" si="5"/>
        <v>0</v>
      </c>
      <c r="Q63" s="77">
        <f t="shared" si="6"/>
        <v>0</v>
      </c>
      <c r="R63" s="78" t="e">
        <f t="shared" si="7"/>
        <v>#DIV/0!</v>
      </c>
      <c r="S63" s="82" t="e">
        <f t="shared" si="8"/>
        <v>#DIV/0!</v>
      </c>
      <c r="T63" s="41"/>
      <c r="U63" s="41"/>
      <c r="V63" s="41"/>
      <c r="W63" s="41"/>
      <c r="X63" s="41"/>
      <c r="Y63" s="41"/>
      <c r="Z63" s="41"/>
    </row>
    <row r="64" spans="1:26" s="42" customFormat="1" ht="52.5" customHeight="1" x14ac:dyDescent="0.25">
      <c r="A64" s="108">
        <v>44</v>
      </c>
      <c r="B64" s="107" t="s">
        <v>124</v>
      </c>
      <c r="C64" s="104">
        <v>1001104</v>
      </c>
      <c r="D64" s="105" t="s">
        <v>125</v>
      </c>
      <c r="E64" s="68"/>
      <c r="F64" s="69"/>
      <c r="G64" s="70"/>
      <c r="H64" s="61">
        <v>6484</v>
      </c>
      <c r="I64" s="62" t="s">
        <v>18</v>
      </c>
      <c r="J64" s="63">
        <v>1.73</v>
      </c>
      <c r="K64" s="76">
        <f t="shared" si="0"/>
        <v>11217.32</v>
      </c>
      <c r="L64" s="71"/>
      <c r="M64" s="72"/>
      <c r="N64" s="73"/>
      <c r="O64" s="99"/>
      <c r="P64" s="97">
        <f t="shared" si="5"/>
        <v>0</v>
      </c>
      <c r="Q64" s="77">
        <f t="shared" si="6"/>
        <v>0</v>
      </c>
      <c r="R64" s="78" t="e">
        <f t="shared" si="7"/>
        <v>#DIV/0!</v>
      </c>
      <c r="S64" s="82" t="e">
        <f t="shared" si="8"/>
        <v>#DIV/0!</v>
      </c>
      <c r="T64" s="41"/>
      <c r="U64" s="41"/>
      <c r="V64" s="41"/>
      <c r="W64" s="41"/>
      <c r="X64" s="41"/>
      <c r="Y64" s="41"/>
      <c r="Z64" s="41"/>
    </row>
    <row r="65" spans="1:26" s="42" customFormat="1" ht="52.5" customHeight="1" x14ac:dyDescent="0.25">
      <c r="A65" s="108">
        <v>45</v>
      </c>
      <c r="B65" s="107" t="s">
        <v>126</v>
      </c>
      <c r="C65" s="104">
        <v>1006198</v>
      </c>
      <c r="D65" s="105" t="s">
        <v>127</v>
      </c>
      <c r="E65" s="68"/>
      <c r="F65" s="69"/>
      <c r="G65" s="70"/>
      <c r="H65" s="61">
        <v>2300</v>
      </c>
      <c r="I65" s="62" t="s">
        <v>18</v>
      </c>
      <c r="J65" s="63">
        <v>0.19</v>
      </c>
      <c r="K65" s="76">
        <f t="shared" si="0"/>
        <v>437</v>
      </c>
      <c r="L65" s="71"/>
      <c r="M65" s="72"/>
      <c r="N65" s="73"/>
      <c r="O65" s="99"/>
      <c r="P65" s="97">
        <f t="shared" si="5"/>
        <v>0</v>
      </c>
      <c r="Q65" s="77">
        <f t="shared" si="6"/>
        <v>0</v>
      </c>
      <c r="R65" s="78" t="e">
        <f t="shared" si="7"/>
        <v>#DIV/0!</v>
      </c>
      <c r="S65" s="82" t="e">
        <f t="shared" si="8"/>
        <v>#DIV/0!</v>
      </c>
      <c r="T65" s="41"/>
      <c r="U65" s="41"/>
      <c r="V65" s="41"/>
      <c r="W65" s="41"/>
      <c r="X65" s="41"/>
      <c r="Y65" s="41"/>
      <c r="Z65" s="41"/>
    </row>
    <row r="66" spans="1:26" s="42" customFormat="1" ht="52.5" customHeight="1" x14ac:dyDescent="0.25">
      <c r="A66" s="108">
        <v>46</v>
      </c>
      <c r="B66" s="107" t="s">
        <v>128</v>
      </c>
      <c r="C66" s="104">
        <v>1001119</v>
      </c>
      <c r="D66" s="105" t="s">
        <v>129</v>
      </c>
      <c r="E66" s="68"/>
      <c r="F66" s="69"/>
      <c r="G66" s="70"/>
      <c r="H66" s="61">
        <v>118700</v>
      </c>
      <c r="I66" s="62" t="s">
        <v>18</v>
      </c>
      <c r="J66" s="63">
        <v>0.1</v>
      </c>
      <c r="K66" s="76">
        <f t="shared" si="0"/>
        <v>11870</v>
      </c>
      <c r="L66" s="71"/>
      <c r="M66" s="72"/>
      <c r="N66" s="73"/>
      <c r="O66" s="99"/>
      <c r="P66" s="97">
        <f t="shared" si="5"/>
        <v>0</v>
      </c>
      <c r="Q66" s="77">
        <f t="shared" si="6"/>
        <v>0</v>
      </c>
      <c r="R66" s="78" t="e">
        <f t="shared" si="7"/>
        <v>#DIV/0!</v>
      </c>
      <c r="S66" s="82" t="e">
        <f t="shared" si="8"/>
        <v>#DIV/0!</v>
      </c>
      <c r="T66" s="41"/>
      <c r="U66" s="41"/>
      <c r="V66" s="41"/>
      <c r="W66" s="41"/>
      <c r="X66" s="41"/>
      <c r="Y66" s="41"/>
      <c r="Z66" s="41"/>
    </row>
    <row r="67" spans="1:26" s="42" customFormat="1" ht="52.5" customHeight="1" x14ac:dyDescent="0.25">
      <c r="A67" s="108">
        <v>47</v>
      </c>
      <c r="B67" s="107" t="s">
        <v>130</v>
      </c>
      <c r="C67" s="104">
        <v>1001133</v>
      </c>
      <c r="D67" s="105" t="s">
        <v>435</v>
      </c>
      <c r="E67" s="68"/>
      <c r="F67" s="69"/>
      <c r="G67" s="70"/>
      <c r="H67" s="61">
        <v>6785</v>
      </c>
      <c r="I67" s="62" t="s">
        <v>18</v>
      </c>
      <c r="J67" s="63">
        <v>1.68</v>
      </c>
      <c r="K67" s="76">
        <f t="shared" si="0"/>
        <v>11398.8</v>
      </c>
      <c r="L67" s="71"/>
      <c r="M67" s="72"/>
      <c r="N67" s="73"/>
      <c r="O67" s="99"/>
      <c r="P67" s="97">
        <f t="shared" si="5"/>
        <v>0</v>
      </c>
      <c r="Q67" s="77">
        <f t="shared" si="6"/>
        <v>0</v>
      </c>
      <c r="R67" s="78" t="e">
        <f t="shared" si="7"/>
        <v>#DIV/0!</v>
      </c>
      <c r="S67" s="82" t="e">
        <f t="shared" si="8"/>
        <v>#DIV/0!</v>
      </c>
      <c r="T67" s="41"/>
      <c r="U67" s="41"/>
      <c r="V67" s="41"/>
      <c r="W67" s="41"/>
      <c r="X67" s="41"/>
      <c r="Y67" s="41"/>
      <c r="Z67" s="41"/>
    </row>
    <row r="68" spans="1:26" s="42" customFormat="1" ht="52.5" customHeight="1" x14ac:dyDescent="0.25">
      <c r="A68" s="108">
        <v>48</v>
      </c>
      <c r="B68" s="107" t="s">
        <v>131</v>
      </c>
      <c r="C68" s="104">
        <v>1001137</v>
      </c>
      <c r="D68" s="105" t="s">
        <v>132</v>
      </c>
      <c r="E68" s="68"/>
      <c r="F68" s="69"/>
      <c r="G68" s="70"/>
      <c r="H68" s="61">
        <v>8190</v>
      </c>
      <c r="I68" s="62" t="s">
        <v>18</v>
      </c>
      <c r="J68" s="63">
        <v>0.106</v>
      </c>
      <c r="K68" s="76">
        <f t="shared" si="0"/>
        <v>868.14</v>
      </c>
      <c r="L68" s="71"/>
      <c r="M68" s="72"/>
      <c r="N68" s="73"/>
      <c r="O68" s="99"/>
      <c r="P68" s="97">
        <f t="shared" si="5"/>
        <v>0</v>
      </c>
      <c r="Q68" s="77">
        <f t="shared" si="6"/>
        <v>0</v>
      </c>
      <c r="R68" s="78" t="e">
        <f t="shared" si="7"/>
        <v>#DIV/0!</v>
      </c>
      <c r="S68" s="82" t="e">
        <f t="shared" si="8"/>
        <v>#DIV/0!</v>
      </c>
      <c r="T68" s="41"/>
      <c r="U68" s="41"/>
      <c r="V68" s="41"/>
      <c r="W68" s="41"/>
      <c r="X68" s="41"/>
      <c r="Y68" s="41"/>
      <c r="Z68" s="41"/>
    </row>
    <row r="69" spans="1:26" s="42" customFormat="1" ht="52.5" customHeight="1" x14ac:dyDescent="0.25">
      <c r="A69" s="108">
        <v>49</v>
      </c>
      <c r="B69" s="107" t="s">
        <v>133</v>
      </c>
      <c r="C69" s="104">
        <v>1001136</v>
      </c>
      <c r="D69" s="105" t="s">
        <v>436</v>
      </c>
      <c r="E69" s="68"/>
      <c r="F69" s="69"/>
      <c r="G69" s="70"/>
      <c r="H69" s="61">
        <v>7614</v>
      </c>
      <c r="I69" s="62" t="s">
        <v>18</v>
      </c>
      <c r="J69" s="63">
        <v>1.02</v>
      </c>
      <c r="K69" s="76">
        <f t="shared" si="0"/>
        <v>7766.28</v>
      </c>
      <c r="L69" s="71"/>
      <c r="M69" s="72"/>
      <c r="N69" s="73"/>
      <c r="O69" s="99"/>
      <c r="P69" s="97">
        <f t="shared" si="5"/>
        <v>0</v>
      </c>
      <c r="Q69" s="77">
        <f t="shared" si="6"/>
        <v>0</v>
      </c>
      <c r="R69" s="78" t="e">
        <f t="shared" si="7"/>
        <v>#DIV/0!</v>
      </c>
      <c r="S69" s="82" t="e">
        <f t="shared" si="8"/>
        <v>#DIV/0!</v>
      </c>
      <c r="T69" s="41"/>
      <c r="U69" s="41"/>
      <c r="V69" s="41"/>
      <c r="W69" s="41"/>
      <c r="X69" s="41"/>
      <c r="Y69" s="41"/>
      <c r="Z69" s="41"/>
    </row>
    <row r="70" spans="1:26" s="42" customFormat="1" ht="52.5" customHeight="1" x14ac:dyDescent="0.25">
      <c r="A70" s="108">
        <v>50</v>
      </c>
      <c r="B70" s="107" t="s">
        <v>134</v>
      </c>
      <c r="C70" s="104">
        <v>1001130</v>
      </c>
      <c r="D70" s="105" t="s">
        <v>135</v>
      </c>
      <c r="E70" s="68"/>
      <c r="F70" s="69"/>
      <c r="G70" s="70"/>
      <c r="H70" s="61">
        <v>102</v>
      </c>
      <c r="I70" s="62" t="s">
        <v>18</v>
      </c>
      <c r="J70" s="63">
        <v>5.0599999999999996</v>
      </c>
      <c r="K70" s="76">
        <f t="shared" si="0"/>
        <v>516.12</v>
      </c>
      <c r="L70" s="71"/>
      <c r="M70" s="72"/>
      <c r="N70" s="73"/>
      <c r="O70" s="99"/>
      <c r="P70" s="97">
        <f t="shared" si="5"/>
        <v>0</v>
      </c>
      <c r="Q70" s="77">
        <f t="shared" si="6"/>
        <v>0</v>
      </c>
      <c r="R70" s="78" t="e">
        <f t="shared" si="7"/>
        <v>#DIV/0!</v>
      </c>
      <c r="S70" s="82" t="e">
        <f t="shared" si="8"/>
        <v>#DIV/0!</v>
      </c>
      <c r="T70" s="41"/>
      <c r="U70" s="41"/>
      <c r="V70" s="41"/>
      <c r="W70" s="41"/>
      <c r="X70" s="41"/>
      <c r="Y70" s="41"/>
      <c r="Z70" s="41"/>
    </row>
    <row r="71" spans="1:26" s="42" customFormat="1" ht="52.5" customHeight="1" x14ac:dyDescent="0.25">
      <c r="A71" s="108">
        <v>51</v>
      </c>
      <c r="B71" s="107" t="s">
        <v>136</v>
      </c>
      <c r="C71" s="104">
        <v>1001227</v>
      </c>
      <c r="D71" s="105" t="s">
        <v>437</v>
      </c>
      <c r="E71" s="68"/>
      <c r="F71" s="69"/>
      <c r="G71" s="70"/>
      <c r="H71" s="61">
        <v>1344</v>
      </c>
      <c r="I71" s="62" t="s">
        <v>18</v>
      </c>
      <c r="J71" s="63">
        <v>0.29099999999999998</v>
      </c>
      <c r="K71" s="76">
        <f t="shared" si="0"/>
        <v>391.10399999999998</v>
      </c>
      <c r="L71" s="71"/>
      <c r="M71" s="72"/>
      <c r="N71" s="73"/>
      <c r="O71" s="99"/>
      <c r="P71" s="97">
        <f t="shared" si="5"/>
        <v>0</v>
      </c>
      <c r="Q71" s="77">
        <f t="shared" si="6"/>
        <v>0</v>
      </c>
      <c r="R71" s="78" t="e">
        <f t="shared" si="7"/>
        <v>#DIV/0!</v>
      </c>
      <c r="S71" s="82" t="e">
        <f t="shared" si="8"/>
        <v>#DIV/0!</v>
      </c>
      <c r="T71" s="41"/>
      <c r="U71" s="41"/>
      <c r="V71" s="41"/>
      <c r="W71" s="41"/>
      <c r="X71" s="41"/>
      <c r="Y71" s="41"/>
      <c r="Z71" s="41"/>
    </row>
    <row r="72" spans="1:26" s="42" customFormat="1" ht="52.5" customHeight="1" x14ac:dyDescent="0.25">
      <c r="A72" s="108">
        <v>52</v>
      </c>
      <c r="B72" s="107" t="s">
        <v>137</v>
      </c>
      <c r="C72" s="104">
        <v>1000006</v>
      </c>
      <c r="D72" s="105" t="s">
        <v>438</v>
      </c>
      <c r="E72" s="68"/>
      <c r="F72" s="69"/>
      <c r="G72" s="70"/>
      <c r="H72" s="61">
        <v>3900</v>
      </c>
      <c r="I72" s="62" t="s">
        <v>18</v>
      </c>
      <c r="J72" s="63">
        <v>9.1499999999999998E-2</v>
      </c>
      <c r="K72" s="76">
        <f t="shared" si="0"/>
        <v>356.84999999999997</v>
      </c>
      <c r="L72" s="71"/>
      <c r="M72" s="72"/>
      <c r="N72" s="73"/>
      <c r="O72" s="99"/>
      <c r="P72" s="97">
        <f t="shared" si="5"/>
        <v>0</v>
      </c>
      <c r="Q72" s="77">
        <f t="shared" si="6"/>
        <v>0</v>
      </c>
      <c r="R72" s="78" t="e">
        <f t="shared" si="7"/>
        <v>#DIV/0!</v>
      </c>
      <c r="S72" s="82" t="e">
        <f t="shared" si="8"/>
        <v>#DIV/0!</v>
      </c>
      <c r="T72" s="41"/>
      <c r="U72" s="41"/>
      <c r="V72" s="41"/>
      <c r="W72" s="41"/>
      <c r="X72" s="41"/>
      <c r="Y72" s="41"/>
      <c r="Z72" s="41"/>
    </row>
    <row r="73" spans="1:26" s="42" customFormat="1" ht="52.5" customHeight="1" x14ac:dyDescent="0.25">
      <c r="A73" s="108">
        <v>53</v>
      </c>
      <c r="B73" s="151" t="s">
        <v>137</v>
      </c>
      <c r="C73" s="123">
        <v>1004744</v>
      </c>
      <c r="D73" s="150" t="s">
        <v>439</v>
      </c>
      <c r="E73" s="68"/>
      <c r="F73" s="69"/>
      <c r="G73" s="70"/>
      <c r="H73" s="61">
        <v>15713.333333333332</v>
      </c>
      <c r="I73" s="62" t="s">
        <v>18</v>
      </c>
      <c r="J73" s="63">
        <v>0.51</v>
      </c>
      <c r="K73" s="76">
        <f t="shared" si="0"/>
        <v>8013.7999999999993</v>
      </c>
      <c r="L73" s="71"/>
      <c r="M73" s="72"/>
      <c r="N73" s="73"/>
      <c r="O73" s="99"/>
      <c r="P73" s="97">
        <f t="shared" si="5"/>
        <v>0</v>
      </c>
      <c r="Q73" s="77">
        <f t="shared" si="6"/>
        <v>0</v>
      </c>
      <c r="R73" s="78" t="e">
        <f t="shared" si="7"/>
        <v>#DIV/0!</v>
      </c>
      <c r="S73" s="82" t="e">
        <f t="shared" si="8"/>
        <v>#DIV/0!</v>
      </c>
      <c r="T73" s="41"/>
      <c r="U73" s="41"/>
      <c r="V73" s="41"/>
      <c r="W73" s="41"/>
      <c r="X73" s="41"/>
      <c r="Y73" s="41"/>
      <c r="Z73" s="41"/>
    </row>
    <row r="74" spans="1:26" s="42" customFormat="1" ht="52.5" customHeight="1" x14ac:dyDescent="0.25">
      <c r="A74" s="108">
        <v>54</v>
      </c>
      <c r="B74" s="109" t="s">
        <v>138</v>
      </c>
      <c r="C74" s="104">
        <v>1001641</v>
      </c>
      <c r="D74" s="110" t="s">
        <v>139</v>
      </c>
      <c r="E74" s="68"/>
      <c r="F74" s="69"/>
      <c r="G74" s="70"/>
      <c r="H74" s="61">
        <v>214</v>
      </c>
      <c r="I74" s="62" t="s">
        <v>18</v>
      </c>
      <c r="J74" s="63">
        <v>71.36</v>
      </c>
      <c r="K74" s="76">
        <f t="shared" si="0"/>
        <v>15271.039999999999</v>
      </c>
      <c r="L74" s="71"/>
      <c r="M74" s="72"/>
      <c r="N74" s="73"/>
      <c r="O74" s="99"/>
      <c r="P74" s="97">
        <f t="shared" si="5"/>
        <v>0</v>
      </c>
      <c r="Q74" s="77">
        <f t="shared" si="6"/>
        <v>0</v>
      </c>
      <c r="R74" s="78" t="e">
        <f t="shared" si="7"/>
        <v>#DIV/0!</v>
      </c>
      <c r="S74" s="82" t="e">
        <f t="shared" si="8"/>
        <v>#DIV/0!</v>
      </c>
      <c r="T74" s="41"/>
      <c r="U74" s="41"/>
      <c r="V74" s="41"/>
      <c r="W74" s="41"/>
      <c r="X74" s="41"/>
      <c r="Y74" s="41"/>
      <c r="Z74" s="41"/>
    </row>
    <row r="75" spans="1:26" s="42" customFormat="1" ht="52.5" customHeight="1" x14ac:dyDescent="0.25">
      <c r="A75" s="108">
        <v>55</v>
      </c>
      <c r="B75" s="109" t="s">
        <v>140</v>
      </c>
      <c r="C75" s="104">
        <v>1002951</v>
      </c>
      <c r="D75" s="110" t="s">
        <v>141</v>
      </c>
      <c r="E75" s="68"/>
      <c r="F75" s="69"/>
      <c r="G75" s="70"/>
      <c r="H75" s="61">
        <v>384</v>
      </c>
      <c r="I75" s="62" t="s">
        <v>18</v>
      </c>
      <c r="J75" s="63">
        <v>1.323</v>
      </c>
      <c r="K75" s="76">
        <f t="shared" si="0"/>
        <v>508.03199999999998</v>
      </c>
      <c r="L75" s="71"/>
      <c r="M75" s="72"/>
      <c r="N75" s="73"/>
      <c r="O75" s="99"/>
      <c r="P75" s="97">
        <f t="shared" si="5"/>
        <v>0</v>
      </c>
      <c r="Q75" s="77">
        <f t="shared" si="6"/>
        <v>0</v>
      </c>
      <c r="R75" s="78" t="e">
        <f t="shared" si="7"/>
        <v>#DIV/0!</v>
      </c>
      <c r="S75" s="82" t="e">
        <f t="shared" si="8"/>
        <v>#DIV/0!</v>
      </c>
      <c r="T75" s="41"/>
      <c r="U75" s="41"/>
      <c r="V75" s="41"/>
      <c r="W75" s="41"/>
      <c r="X75" s="41"/>
      <c r="Y75" s="41"/>
      <c r="Z75" s="41"/>
    </row>
    <row r="76" spans="1:26" s="42" customFormat="1" ht="52.5" customHeight="1" x14ac:dyDescent="0.25">
      <c r="A76" s="238">
        <v>56</v>
      </c>
      <c r="B76" s="241" t="s">
        <v>142</v>
      </c>
      <c r="C76" s="104">
        <v>1002122</v>
      </c>
      <c r="D76" s="110" t="s">
        <v>143</v>
      </c>
      <c r="E76" s="68"/>
      <c r="F76" s="69"/>
      <c r="G76" s="70"/>
      <c r="H76" s="61">
        <v>96</v>
      </c>
      <c r="I76" s="62" t="s">
        <v>18</v>
      </c>
      <c r="J76" s="63">
        <v>5.5</v>
      </c>
      <c r="K76" s="76">
        <f t="shared" si="0"/>
        <v>528</v>
      </c>
      <c r="L76" s="71"/>
      <c r="M76" s="72"/>
      <c r="N76" s="73"/>
      <c r="O76" s="99"/>
      <c r="P76" s="97">
        <f t="shared" si="5"/>
        <v>0</v>
      </c>
      <c r="Q76" s="77">
        <f t="shared" si="6"/>
        <v>0</v>
      </c>
      <c r="R76" s="78" t="e">
        <f t="shared" si="7"/>
        <v>#DIV/0!</v>
      </c>
      <c r="S76" s="82" t="e">
        <f t="shared" si="8"/>
        <v>#DIV/0!</v>
      </c>
      <c r="T76" s="41"/>
      <c r="U76" s="41"/>
      <c r="V76" s="41"/>
      <c r="W76" s="41"/>
      <c r="X76" s="41"/>
      <c r="Y76" s="41"/>
      <c r="Z76" s="41"/>
    </row>
    <row r="77" spans="1:26" s="42" customFormat="1" ht="52.5" customHeight="1" x14ac:dyDescent="0.25">
      <c r="A77" s="238"/>
      <c r="B77" s="242"/>
      <c r="C77" s="104">
        <v>1002123</v>
      </c>
      <c r="D77" s="110" t="s">
        <v>144</v>
      </c>
      <c r="E77" s="68"/>
      <c r="F77" s="69"/>
      <c r="G77" s="70"/>
      <c r="H77" s="61">
        <v>2500</v>
      </c>
      <c r="I77" s="62" t="s">
        <v>18</v>
      </c>
      <c r="J77" s="63">
        <v>20</v>
      </c>
      <c r="K77" s="76">
        <f t="shared" si="0"/>
        <v>50000</v>
      </c>
      <c r="L77" s="71"/>
      <c r="M77" s="72"/>
      <c r="N77" s="73"/>
      <c r="O77" s="99"/>
      <c r="P77" s="97">
        <f t="shared" si="5"/>
        <v>0</v>
      </c>
      <c r="Q77" s="77">
        <f t="shared" si="6"/>
        <v>0</v>
      </c>
      <c r="R77" s="78" t="e">
        <f t="shared" si="7"/>
        <v>#DIV/0!</v>
      </c>
      <c r="S77" s="82" t="e">
        <f t="shared" si="8"/>
        <v>#DIV/0!</v>
      </c>
      <c r="T77" s="41"/>
      <c r="U77" s="41"/>
      <c r="V77" s="41"/>
      <c r="W77" s="41"/>
      <c r="X77" s="41"/>
      <c r="Y77" s="41"/>
      <c r="Z77" s="41"/>
    </row>
    <row r="78" spans="1:26" s="42" customFormat="1" ht="52.5" customHeight="1" x14ac:dyDescent="0.25">
      <c r="A78" s="108">
        <v>57</v>
      </c>
      <c r="B78" s="109" t="s">
        <v>145</v>
      </c>
      <c r="C78" s="104">
        <v>1006299</v>
      </c>
      <c r="D78" s="111" t="s">
        <v>440</v>
      </c>
      <c r="E78" s="68"/>
      <c r="F78" s="69"/>
      <c r="G78" s="70"/>
      <c r="H78" s="61">
        <v>2313.333333333333</v>
      </c>
      <c r="I78" s="62" t="s">
        <v>18</v>
      </c>
      <c r="J78" s="63">
        <v>5.45</v>
      </c>
      <c r="K78" s="76">
        <f t="shared" si="0"/>
        <v>12607.666666666666</v>
      </c>
      <c r="L78" s="71"/>
      <c r="M78" s="72"/>
      <c r="N78" s="73"/>
      <c r="O78" s="99"/>
      <c r="P78" s="97">
        <f t="shared" si="5"/>
        <v>0</v>
      </c>
      <c r="Q78" s="77">
        <f t="shared" si="6"/>
        <v>0</v>
      </c>
      <c r="R78" s="78" t="e">
        <f t="shared" si="7"/>
        <v>#DIV/0!</v>
      </c>
      <c r="S78" s="82" t="e">
        <f t="shared" si="8"/>
        <v>#DIV/0!</v>
      </c>
      <c r="T78" s="41"/>
      <c r="U78" s="41"/>
      <c r="V78" s="41"/>
      <c r="W78" s="41"/>
      <c r="X78" s="41"/>
      <c r="Y78" s="41"/>
      <c r="Z78" s="41"/>
    </row>
    <row r="79" spans="1:26" s="42" customFormat="1" ht="52.5" customHeight="1" x14ac:dyDescent="0.25">
      <c r="A79" s="108">
        <v>58</v>
      </c>
      <c r="B79" s="109" t="s">
        <v>146</v>
      </c>
      <c r="C79" s="104">
        <v>1001389</v>
      </c>
      <c r="D79" s="111" t="s">
        <v>441</v>
      </c>
      <c r="E79" s="68"/>
      <c r="F79" s="69"/>
      <c r="G79" s="70"/>
      <c r="H79" s="61">
        <v>1329</v>
      </c>
      <c r="I79" s="62" t="s">
        <v>18</v>
      </c>
      <c r="J79" s="63">
        <v>13.287000000000001</v>
      </c>
      <c r="K79" s="76">
        <f t="shared" si="0"/>
        <v>17658.423000000003</v>
      </c>
      <c r="L79" s="71"/>
      <c r="M79" s="72"/>
      <c r="N79" s="73"/>
      <c r="O79" s="99"/>
      <c r="P79" s="97">
        <f t="shared" si="5"/>
        <v>0</v>
      </c>
      <c r="Q79" s="77">
        <f t="shared" si="6"/>
        <v>0</v>
      </c>
      <c r="R79" s="78" t="e">
        <f t="shared" si="7"/>
        <v>#DIV/0!</v>
      </c>
      <c r="S79" s="82" t="e">
        <f t="shared" si="8"/>
        <v>#DIV/0!</v>
      </c>
      <c r="T79" s="41"/>
      <c r="U79" s="41"/>
      <c r="V79" s="41"/>
      <c r="W79" s="41"/>
      <c r="X79" s="41"/>
      <c r="Y79" s="41"/>
      <c r="Z79" s="41"/>
    </row>
    <row r="80" spans="1:26" s="42" customFormat="1" ht="52.5" customHeight="1" x14ac:dyDescent="0.25">
      <c r="A80" s="108">
        <v>59</v>
      </c>
      <c r="B80" s="109" t="s">
        <v>147</v>
      </c>
      <c r="C80" s="104">
        <v>1005602</v>
      </c>
      <c r="D80" s="111" t="s">
        <v>442</v>
      </c>
      <c r="E80" s="68"/>
      <c r="F80" s="69"/>
      <c r="G80" s="70"/>
      <c r="H80" s="61">
        <v>970.66666666666663</v>
      </c>
      <c r="I80" s="62" t="s">
        <v>18</v>
      </c>
      <c r="J80" s="63">
        <v>0.32700000000000001</v>
      </c>
      <c r="K80" s="76">
        <f t="shared" si="0"/>
        <v>317.40800000000002</v>
      </c>
      <c r="L80" s="71"/>
      <c r="M80" s="72"/>
      <c r="N80" s="73"/>
      <c r="O80" s="99"/>
      <c r="P80" s="97">
        <f t="shared" si="5"/>
        <v>0</v>
      </c>
      <c r="Q80" s="77">
        <f t="shared" si="6"/>
        <v>0</v>
      </c>
      <c r="R80" s="78" t="e">
        <f t="shared" si="7"/>
        <v>#DIV/0!</v>
      </c>
      <c r="S80" s="82" t="e">
        <f t="shared" si="8"/>
        <v>#DIV/0!</v>
      </c>
      <c r="T80" s="41"/>
      <c r="U80" s="41"/>
      <c r="V80" s="41"/>
      <c r="W80" s="41"/>
      <c r="X80" s="41"/>
      <c r="Y80" s="41"/>
      <c r="Z80" s="41"/>
    </row>
    <row r="81" spans="1:26" s="42" customFormat="1" ht="52.5" customHeight="1" x14ac:dyDescent="0.25">
      <c r="A81" s="108">
        <v>60</v>
      </c>
      <c r="B81" s="109" t="s">
        <v>148</v>
      </c>
      <c r="C81" s="104">
        <v>1003208</v>
      </c>
      <c r="D81" s="111" t="s">
        <v>443</v>
      </c>
      <c r="E81" s="68"/>
      <c r="F81" s="69"/>
      <c r="G81" s="70"/>
      <c r="H81" s="61">
        <v>43380</v>
      </c>
      <c r="I81" s="62" t="s">
        <v>18</v>
      </c>
      <c r="J81" s="63">
        <v>0.17799999999999999</v>
      </c>
      <c r="K81" s="76">
        <f t="shared" si="0"/>
        <v>7721.6399999999994</v>
      </c>
      <c r="L81" s="71"/>
      <c r="M81" s="72"/>
      <c r="N81" s="73"/>
      <c r="O81" s="99"/>
      <c r="P81" s="97">
        <f t="shared" si="5"/>
        <v>0</v>
      </c>
      <c r="Q81" s="77">
        <f t="shared" si="6"/>
        <v>0</v>
      </c>
      <c r="R81" s="78" t="e">
        <f t="shared" si="7"/>
        <v>#DIV/0!</v>
      </c>
      <c r="S81" s="82" t="e">
        <f t="shared" si="8"/>
        <v>#DIV/0!</v>
      </c>
      <c r="T81" s="41"/>
      <c r="U81" s="41"/>
      <c r="V81" s="41"/>
      <c r="W81" s="41"/>
      <c r="X81" s="41"/>
      <c r="Y81" s="41"/>
      <c r="Z81" s="41"/>
    </row>
    <row r="82" spans="1:26" s="42" customFormat="1" ht="52.5" customHeight="1" x14ac:dyDescent="0.25">
      <c r="A82" s="108">
        <v>61</v>
      </c>
      <c r="B82" s="109" t="s">
        <v>149</v>
      </c>
      <c r="C82" s="104">
        <v>1006248</v>
      </c>
      <c r="D82" s="110" t="s">
        <v>444</v>
      </c>
      <c r="E82" s="68"/>
      <c r="F82" s="69"/>
      <c r="G82" s="70"/>
      <c r="H82" s="61">
        <v>3584</v>
      </c>
      <c r="I82" s="62" t="s">
        <v>18</v>
      </c>
      <c r="J82" s="63">
        <v>5.5709999999999997</v>
      </c>
      <c r="K82" s="76">
        <f t="shared" si="0"/>
        <v>19966.464</v>
      </c>
      <c r="L82" s="71"/>
      <c r="M82" s="72"/>
      <c r="N82" s="73"/>
      <c r="O82" s="99"/>
      <c r="P82" s="97">
        <f t="shared" si="5"/>
        <v>0</v>
      </c>
      <c r="Q82" s="77">
        <f t="shared" si="6"/>
        <v>0</v>
      </c>
      <c r="R82" s="78" t="e">
        <f t="shared" si="7"/>
        <v>#DIV/0!</v>
      </c>
      <c r="S82" s="82" t="e">
        <f t="shared" si="8"/>
        <v>#DIV/0!</v>
      </c>
      <c r="T82" s="41"/>
      <c r="U82" s="41"/>
      <c r="V82" s="41"/>
      <c r="W82" s="41"/>
      <c r="X82" s="41"/>
      <c r="Y82" s="41"/>
      <c r="Z82" s="41"/>
    </row>
    <row r="83" spans="1:26" s="42" customFormat="1" ht="52.5" customHeight="1" x14ac:dyDescent="0.25">
      <c r="A83" s="108">
        <v>62</v>
      </c>
      <c r="B83" s="109" t="s">
        <v>150</v>
      </c>
      <c r="C83" s="104">
        <v>1005445</v>
      </c>
      <c r="D83" s="111" t="s">
        <v>445</v>
      </c>
      <c r="E83" s="68"/>
      <c r="F83" s="69"/>
      <c r="G83" s="70"/>
      <c r="H83" s="61">
        <v>10950</v>
      </c>
      <c r="I83" s="62" t="s">
        <v>18</v>
      </c>
      <c r="J83" s="63">
        <v>0.19</v>
      </c>
      <c r="K83" s="76">
        <f t="shared" si="0"/>
        <v>2080.5</v>
      </c>
      <c r="L83" s="71"/>
      <c r="M83" s="72"/>
      <c r="N83" s="73"/>
      <c r="O83" s="99"/>
      <c r="P83" s="97">
        <f t="shared" si="5"/>
        <v>0</v>
      </c>
      <c r="Q83" s="77">
        <f t="shared" si="6"/>
        <v>0</v>
      </c>
      <c r="R83" s="78" t="e">
        <f t="shared" si="7"/>
        <v>#DIV/0!</v>
      </c>
      <c r="S83" s="82" t="e">
        <f t="shared" si="8"/>
        <v>#DIV/0!</v>
      </c>
      <c r="T83" s="41"/>
      <c r="U83" s="41"/>
      <c r="V83" s="41"/>
      <c r="W83" s="41"/>
      <c r="X83" s="41"/>
      <c r="Y83" s="41"/>
      <c r="Z83" s="41"/>
    </row>
    <row r="84" spans="1:26" s="42" customFormat="1" ht="52.5" customHeight="1" x14ac:dyDescent="0.25">
      <c r="A84" s="108">
        <v>63</v>
      </c>
      <c r="B84" s="109" t="s">
        <v>151</v>
      </c>
      <c r="C84" s="104">
        <v>1001627</v>
      </c>
      <c r="D84" s="111" t="s">
        <v>446</v>
      </c>
      <c r="E84" s="68"/>
      <c r="F84" s="69"/>
      <c r="G84" s="70"/>
      <c r="H84" s="61">
        <v>4144</v>
      </c>
      <c r="I84" s="62" t="s">
        <v>18</v>
      </c>
      <c r="J84" s="63">
        <v>0.124</v>
      </c>
      <c r="K84" s="76">
        <f t="shared" si="0"/>
        <v>513.85599999999999</v>
      </c>
      <c r="L84" s="71"/>
      <c r="M84" s="72"/>
      <c r="N84" s="73"/>
      <c r="O84" s="99"/>
      <c r="P84" s="97">
        <f t="shared" si="5"/>
        <v>0</v>
      </c>
      <c r="Q84" s="77">
        <f t="shared" si="6"/>
        <v>0</v>
      </c>
      <c r="R84" s="78" t="e">
        <f t="shared" si="7"/>
        <v>#DIV/0!</v>
      </c>
      <c r="S84" s="82" t="e">
        <f t="shared" si="8"/>
        <v>#DIV/0!</v>
      </c>
      <c r="T84" s="41"/>
      <c r="U84" s="41"/>
      <c r="V84" s="41"/>
      <c r="W84" s="41"/>
      <c r="X84" s="41"/>
      <c r="Y84" s="41"/>
      <c r="Z84" s="41"/>
    </row>
    <row r="85" spans="1:26" s="42" customFormat="1" ht="52.5" customHeight="1" x14ac:dyDescent="0.25">
      <c r="A85" s="108">
        <v>64</v>
      </c>
      <c r="B85" s="109" t="s">
        <v>152</v>
      </c>
      <c r="C85" s="112">
        <v>1000410</v>
      </c>
      <c r="D85" s="107" t="s">
        <v>153</v>
      </c>
      <c r="E85" s="68"/>
      <c r="F85" s="69"/>
      <c r="G85" s="70"/>
      <c r="H85" s="61">
        <v>20700</v>
      </c>
      <c r="I85" s="62" t="s">
        <v>18</v>
      </c>
      <c r="J85" s="63">
        <v>0.26100000000000001</v>
      </c>
      <c r="K85" s="76">
        <f t="shared" ref="K85:K148" si="9">H85*J85</f>
        <v>5402.7</v>
      </c>
      <c r="L85" s="71"/>
      <c r="M85" s="72"/>
      <c r="N85" s="73"/>
      <c r="O85" s="99"/>
      <c r="P85" s="97">
        <f t="shared" si="5"/>
        <v>0</v>
      </c>
      <c r="Q85" s="77">
        <f t="shared" si="6"/>
        <v>0</v>
      </c>
      <c r="R85" s="78" t="e">
        <f t="shared" si="7"/>
        <v>#DIV/0!</v>
      </c>
      <c r="S85" s="82" t="e">
        <f t="shared" si="8"/>
        <v>#DIV/0!</v>
      </c>
      <c r="T85" s="41"/>
      <c r="U85" s="41"/>
      <c r="V85" s="41"/>
      <c r="W85" s="41"/>
      <c r="X85" s="41"/>
      <c r="Y85" s="41"/>
      <c r="Z85" s="41"/>
    </row>
    <row r="86" spans="1:26" s="42" customFormat="1" ht="52.5" customHeight="1" x14ac:dyDescent="0.25">
      <c r="A86" s="108">
        <v>65</v>
      </c>
      <c r="B86" s="109" t="s">
        <v>154</v>
      </c>
      <c r="C86" s="113">
        <v>1000419</v>
      </c>
      <c r="D86" s="114" t="s">
        <v>447</v>
      </c>
      <c r="E86" s="68"/>
      <c r="F86" s="69"/>
      <c r="G86" s="70"/>
      <c r="H86" s="61">
        <v>26970</v>
      </c>
      <c r="I86" s="62" t="s">
        <v>18</v>
      </c>
      <c r="J86" s="63">
        <v>1.25</v>
      </c>
      <c r="K86" s="76">
        <f t="shared" si="9"/>
        <v>33712.5</v>
      </c>
      <c r="L86" s="71"/>
      <c r="M86" s="72"/>
      <c r="N86" s="73"/>
      <c r="O86" s="99"/>
      <c r="P86" s="97">
        <f t="shared" ref="P86:P149" si="10">M86*(1-O86)</f>
        <v>0</v>
      </c>
      <c r="Q86" s="77">
        <f t="shared" ref="Q86:Q149" si="11">IF(ISERROR(P86/G86),0,(P86/G86)*H86)</f>
        <v>0</v>
      </c>
      <c r="R86" s="78" t="e">
        <f t="shared" ref="R86:R149" si="12">ROUNDUP((H86/G86),0)</f>
        <v>#DIV/0!</v>
      </c>
      <c r="S86" s="82" t="e">
        <f t="shared" ref="S86:S149" si="13">R86*P86</f>
        <v>#DIV/0!</v>
      </c>
      <c r="T86" s="41"/>
      <c r="U86" s="41"/>
      <c r="V86" s="41"/>
      <c r="W86" s="41"/>
      <c r="X86" s="41"/>
      <c r="Y86" s="41"/>
      <c r="Z86" s="41"/>
    </row>
    <row r="87" spans="1:26" s="42" customFormat="1" ht="52.5" customHeight="1" x14ac:dyDescent="0.25">
      <c r="A87" s="108">
        <v>66</v>
      </c>
      <c r="B87" s="109" t="s">
        <v>155</v>
      </c>
      <c r="C87" s="112">
        <v>1000564</v>
      </c>
      <c r="D87" s="115" t="s">
        <v>448</v>
      </c>
      <c r="E87" s="68"/>
      <c r="F87" s="69"/>
      <c r="G87" s="70"/>
      <c r="H87" s="61">
        <v>1920</v>
      </c>
      <c r="I87" s="62" t="s">
        <v>18</v>
      </c>
      <c r="J87" s="63">
        <v>1.7150000000000001</v>
      </c>
      <c r="K87" s="76">
        <f t="shared" si="9"/>
        <v>3292.8</v>
      </c>
      <c r="L87" s="71"/>
      <c r="M87" s="72"/>
      <c r="N87" s="73"/>
      <c r="O87" s="99"/>
      <c r="P87" s="97">
        <f t="shared" si="10"/>
        <v>0</v>
      </c>
      <c r="Q87" s="77">
        <f t="shared" si="11"/>
        <v>0</v>
      </c>
      <c r="R87" s="78" t="e">
        <f t="shared" si="12"/>
        <v>#DIV/0!</v>
      </c>
      <c r="S87" s="82" t="e">
        <f t="shared" si="13"/>
        <v>#DIV/0!</v>
      </c>
      <c r="T87" s="41"/>
      <c r="U87" s="41"/>
      <c r="V87" s="41"/>
      <c r="W87" s="41"/>
      <c r="X87" s="41"/>
      <c r="Y87" s="41"/>
      <c r="Z87" s="41"/>
    </row>
    <row r="88" spans="1:26" s="42" customFormat="1" ht="52.5" customHeight="1" x14ac:dyDescent="0.25">
      <c r="A88" s="108">
        <v>67</v>
      </c>
      <c r="B88" s="109" t="s">
        <v>156</v>
      </c>
      <c r="C88" s="112">
        <v>1000566</v>
      </c>
      <c r="D88" s="115" t="s">
        <v>157</v>
      </c>
      <c r="E88" s="68"/>
      <c r="F88" s="69"/>
      <c r="G88" s="70"/>
      <c r="H88" s="61">
        <v>426</v>
      </c>
      <c r="I88" s="62" t="s">
        <v>18</v>
      </c>
      <c r="J88" s="63">
        <v>8.5749999999999993</v>
      </c>
      <c r="K88" s="76">
        <f t="shared" si="9"/>
        <v>3652.95</v>
      </c>
      <c r="L88" s="71"/>
      <c r="M88" s="72"/>
      <c r="N88" s="73"/>
      <c r="O88" s="99"/>
      <c r="P88" s="97">
        <f t="shared" si="10"/>
        <v>0</v>
      </c>
      <c r="Q88" s="77">
        <f t="shared" si="11"/>
        <v>0</v>
      </c>
      <c r="R88" s="78" t="e">
        <f t="shared" si="12"/>
        <v>#DIV/0!</v>
      </c>
      <c r="S88" s="82" t="e">
        <f t="shared" si="13"/>
        <v>#DIV/0!</v>
      </c>
      <c r="T88" s="41"/>
      <c r="U88" s="41"/>
      <c r="V88" s="41"/>
      <c r="W88" s="41"/>
      <c r="X88" s="41"/>
      <c r="Y88" s="41"/>
      <c r="Z88" s="41"/>
    </row>
    <row r="89" spans="1:26" s="42" customFormat="1" ht="52.5" customHeight="1" x14ac:dyDescent="0.25">
      <c r="A89" s="108">
        <v>68</v>
      </c>
      <c r="B89" s="109" t="s">
        <v>158</v>
      </c>
      <c r="C89" s="112">
        <v>1000569</v>
      </c>
      <c r="D89" s="115" t="s">
        <v>449</v>
      </c>
      <c r="E89" s="68"/>
      <c r="F89" s="69"/>
      <c r="G89" s="70"/>
      <c r="H89" s="61">
        <v>8010</v>
      </c>
      <c r="I89" s="62" t="s">
        <v>18</v>
      </c>
      <c r="J89" s="63">
        <v>7.3999999999999996E-2</v>
      </c>
      <c r="K89" s="76">
        <f t="shared" si="9"/>
        <v>592.74</v>
      </c>
      <c r="L89" s="71"/>
      <c r="M89" s="72"/>
      <c r="N89" s="73"/>
      <c r="O89" s="99"/>
      <c r="P89" s="97">
        <f t="shared" si="10"/>
        <v>0</v>
      </c>
      <c r="Q89" s="77">
        <f t="shared" si="11"/>
        <v>0</v>
      </c>
      <c r="R89" s="78" t="e">
        <f t="shared" si="12"/>
        <v>#DIV/0!</v>
      </c>
      <c r="S89" s="82" t="e">
        <f t="shared" si="13"/>
        <v>#DIV/0!</v>
      </c>
      <c r="T89" s="41"/>
      <c r="U89" s="41"/>
      <c r="V89" s="41"/>
      <c r="W89" s="41"/>
      <c r="X89" s="41"/>
      <c r="Y89" s="41"/>
      <c r="Z89" s="41"/>
    </row>
    <row r="90" spans="1:26" s="42" customFormat="1" ht="52.5" customHeight="1" x14ac:dyDescent="0.25">
      <c r="A90" s="108">
        <v>69</v>
      </c>
      <c r="B90" s="109" t="s">
        <v>159</v>
      </c>
      <c r="C90" s="112">
        <v>1000589</v>
      </c>
      <c r="D90" s="116" t="s">
        <v>450</v>
      </c>
      <c r="E90" s="68"/>
      <c r="F90" s="69"/>
      <c r="G90" s="70"/>
      <c r="H90" s="61">
        <v>18500</v>
      </c>
      <c r="I90" s="62" t="s">
        <v>18</v>
      </c>
      <c r="J90" s="63">
        <v>0.125</v>
      </c>
      <c r="K90" s="76">
        <f t="shared" si="9"/>
        <v>2312.5</v>
      </c>
      <c r="L90" s="71"/>
      <c r="M90" s="72"/>
      <c r="N90" s="73"/>
      <c r="O90" s="99"/>
      <c r="P90" s="97">
        <f t="shared" si="10"/>
        <v>0</v>
      </c>
      <c r="Q90" s="77">
        <f t="shared" si="11"/>
        <v>0</v>
      </c>
      <c r="R90" s="78" t="e">
        <f t="shared" si="12"/>
        <v>#DIV/0!</v>
      </c>
      <c r="S90" s="82" t="e">
        <f t="shared" si="13"/>
        <v>#DIV/0!</v>
      </c>
      <c r="T90" s="41"/>
      <c r="U90" s="41"/>
      <c r="V90" s="41"/>
      <c r="W90" s="41"/>
      <c r="X90" s="41"/>
      <c r="Y90" s="41"/>
      <c r="Z90" s="41"/>
    </row>
    <row r="91" spans="1:26" s="42" customFormat="1" ht="52.5" customHeight="1" x14ac:dyDescent="0.25">
      <c r="A91" s="108">
        <v>70</v>
      </c>
      <c r="B91" s="109" t="s">
        <v>160</v>
      </c>
      <c r="C91" s="112">
        <v>1000590</v>
      </c>
      <c r="D91" s="117" t="s">
        <v>451</v>
      </c>
      <c r="E91" s="68"/>
      <c r="F91" s="69"/>
      <c r="G91" s="70"/>
      <c r="H91" s="61">
        <v>3127</v>
      </c>
      <c r="I91" s="62" t="s">
        <v>18</v>
      </c>
      <c r="J91" s="63">
        <v>0.18</v>
      </c>
      <c r="K91" s="76">
        <f t="shared" si="9"/>
        <v>562.86</v>
      </c>
      <c r="L91" s="71"/>
      <c r="M91" s="72"/>
      <c r="N91" s="73"/>
      <c r="O91" s="99"/>
      <c r="P91" s="97">
        <f t="shared" si="10"/>
        <v>0</v>
      </c>
      <c r="Q91" s="77">
        <f t="shared" si="11"/>
        <v>0</v>
      </c>
      <c r="R91" s="78" t="e">
        <f t="shared" si="12"/>
        <v>#DIV/0!</v>
      </c>
      <c r="S91" s="82" t="e">
        <f t="shared" si="13"/>
        <v>#DIV/0!</v>
      </c>
      <c r="T91" s="41"/>
      <c r="U91" s="41"/>
      <c r="V91" s="41"/>
      <c r="W91" s="41"/>
      <c r="X91" s="41"/>
      <c r="Y91" s="41"/>
      <c r="Z91" s="41"/>
    </row>
    <row r="92" spans="1:26" s="42" customFormat="1" ht="52.5" customHeight="1" x14ac:dyDescent="0.25">
      <c r="A92" s="108">
        <v>71</v>
      </c>
      <c r="B92" s="109" t="s">
        <v>161</v>
      </c>
      <c r="C92" s="112">
        <v>1000592</v>
      </c>
      <c r="D92" s="114" t="s">
        <v>452</v>
      </c>
      <c r="E92" s="68"/>
      <c r="F92" s="69"/>
      <c r="G92" s="70"/>
      <c r="H92" s="61">
        <v>6000</v>
      </c>
      <c r="I92" s="62" t="s">
        <v>18</v>
      </c>
      <c r="J92" s="63">
        <v>0.17100000000000001</v>
      </c>
      <c r="K92" s="76">
        <f t="shared" si="9"/>
        <v>1026</v>
      </c>
      <c r="L92" s="71"/>
      <c r="M92" s="72"/>
      <c r="N92" s="73"/>
      <c r="O92" s="99"/>
      <c r="P92" s="97">
        <f t="shared" si="10"/>
        <v>0</v>
      </c>
      <c r="Q92" s="77">
        <f t="shared" si="11"/>
        <v>0</v>
      </c>
      <c r="R92" s="78" t="e">
        <f t="shared" si="12"/>
        <v>#DIV/0!</v>
      </c>
      <c r="S92" s="82" t="e">
        <f t="shared" si="13"/>
        <v>#DIV/0!</v>
      </c>
      <c r="T92" s="41"/>
      <c r="U92" s="41"/>
      <c r="V92" s="41"/>
      <c r="W92" s="41"/>
      <c r="X92" s="41"/>
      <c r="Y92" s="41"/>
      <c r="Z92" s="41"/>
    </row>
    <row r="93" spans="1:26" s="42" customFormat="1" ht="52.5" customHeight="1" x14ac:dyDescent="0.25">
      <c r="A93" s="108">
        <v>72</v>
      </c>
      <c r="B93" s="109" t="s">
        <v>162</v>
      </c>
      <c r="C93" s="112">
        <v>1000596</v>
      </c>
      <c r="D93" s="116" t="s">
        <v>453</v>
      </c>
      <c r="E93" s="68"/>
      <c r="F93" s="69"/>
      <c r="G93" s="70"/>
      <c r="H93" s="61">
        <v>19040</v>
      </c>
      <c r="I93" s="62" t="s">
        <v>18</v>
      </c>
      <c r="J93" s="63">
        <v>3.5999999999999997E-2</v>
      </c>
      <c r="K93" s="76">
        <f t="shared" si="9"/>
        <v>685.43999999999994</v>
      </c>
      <c r="L93" s="71"/>
      <c r="M93" s="72"/>
      <c r="N93" s="73"/>
      <c r="O93" s="99"/>
      <c r="P93" s="97">
        <f t="shared" si="10"/>
        <v>0</v>
      </c>
      <c r="Q93" s="77">
        <f t="shared" si="11"/>
        <v>0</v>
      </c>
      <c r="R93" s="78" t="e">
        <f t="shared" si="12"/>
        <v>#DIV/0!</v>
      </c>
      <c r="S93" s="82" t="e">
        <f t="shared" si="13"/>
        <v>#DIV/0!</v>
      </c>
      <c r="T93" s="41"/>
      <c r="U93" s="41"/>
      <c r="V93" s="41"/>
      <c r="W93" s="41"/>
      <c r="X93" s="41"/>
      <c r="Y93" s="41"/>
      <c r="Z93" s="41"/>
    </row>
    <row r="94" spans="1:26" s="42" customFormat="1" ht="52.5" customHeight="1" x14ac:dyDescent="0.25">
      <c r="A94" s="108">
        <v>73</v>
      </c>
      <c r="B94" s="109" t="s">
        <v>163</v>
      </c>
      <c r="C94" s="112">
        <v>1000603</v>
      </c>
      <c r="D94" s="115" t="s">
        <v>164</v>
      </c>
      <c r="E94" s="68"/>
      <c r="F94" s="69"/>
      <c r="G94" s="70"/>
      <c r="H94" s="61">
        <v>2490</v>
      </c>
      <c r="I94" s="62" t="s">
        <v>18</v>
      </c>
      <c r="J94" s="63">
        <v>8.2000000000000003E-2</v>
      </c>
      <c r="K94" s="76">
        <f t="shared" si="9"/>
        <v>204.18</v>
      </c>
      <c r="L94" s="71"/>
      <c r="M94" s="72"/>
      <c r="N94" s="73"/>
      <c r="O94" s="99"/>
      <c r="P94" s="97">
        <f t="shared" si="10"/>
        <v>0</v>
      </c>
      <c r="Q94" s="77">
        <f t="shared" si="11"/>
        <v>0</v>
      </c>
      <c r="R94" s="78" t="e">
        <f t="shared" si="12"/>
        <v>#DIV/0!</v>
      </c>
      <c r="S94" s="82" t="e">
        <f t="shared" si="13"/>
        <v>#DIV/0!</v>
      </c>
      <c r="T94" s="41"/>
      <c r="U94" s="41"/>
      <c r="V94" s="41"/>
      <c r="W94" s="41"/>
      <c r="X94" s="41"/>
      <c r="Y94" s="41"/>
      <c r="Z94" s="41"/>
    </row>
    <row r="95" spans="1:26" s="42" customFormat="1" ht="52.5" customHeight="1" x14ac:dyDescent="0.25">
      <c r="A95" s="108">
        <v>74</v>
      </c>
      <c r="B95" s="109" t="s">
        <v>165</v>
      </c>
      <c r="C95" s="112">
        <v>1000610</v>
      </c>
      <c r="D95" s="118" t="s">
        <v>454</v>
      </c>
      <c r="E95" s="68"/>
      <c r="F95" s="69"/>
      <c r="G95" s="70"/>
      <c r="H95" s="61">
        <v>19973.333333333332</v>
      </c>
      <c r="I95" s="62" t="s">
        <v>18</v>
      </c>
      <c r="J95" s="63">
        <v>2.9000000000000001E-2</v>
      </c>
      <c r="K95" s="76">
        <f t="shared" si="9"/>
        <v>579.22666666666669</v>
      </c>
      <c r="L95" s="71"/>
      <c r="M95" s="72"/>
      <c r="N95" s="73"/>
      <c r="O95" s="99"/>
      <c r="P95" s="97">
        <f t="shared" si="10"/>
        <v>0</v>
      </c>
      <c r="Q95" s="77">
        <f t="shared" si="11"/>
        <v>0</v>
      </c>
      <c r="R95" s="78" t="e">
        <f t="shared" si="12"/>
        <v>#DIV/0!</v>
      </c>
      <c r="S95" s="82" t="e">
        <f t="shared" si="13"/>
        <v>#DIV/0!</v>
      </c>
      <c r="T95" s="41"/>
      <c r="U95" s="41"/>
      <c r="V95" s="41"/>
      <c r="W95" s="41"/>
      <c r="X95" s="41"/>
      <c r="Y95" s="41"/>
      <c r="Z95" s="41"/>
    </row>
    <row r="96" spans="1:26" s="42" customFormat="1" ht="52.5" customHeight="1" x14ac:dyDescent="0.25">
      <c r="A96" s="108">
        <v>75</v>
      </c>
      <c r="B96" s="109" t="s">
        <v>166</v>
      </c>
      <c r="C96" s="112">
        <v>1000611</v>
      </c>
      <c r="D96" s="118" t="s">
        <v>455</v>
      </c>
      <c r="E96" s="68"/>
      <c r="F96" s="69"/>
      <c r="G96" s="70"/>
      <c r="H96" s="61">
        <v>11500</v>
      </c>
      <c r="I96" s="62" t="s">
        <v>18</v>
      </c>
      <c r="J96" s="63">
        <v>5.8000000000000003E-2</v>
      </c>
      <c r="K96" s="76">
        <f t="shared" si="9"/>
        <v>667</v>
      </c>
      <c r="L96" s="71"/>
      <c r="M96" s="72"/>
      <c r="N96" s="73"/>
      <c r="O96" s="99"/>
      <c r="P96" s="97">
        <f t="shared" si="10"/>
        <v>0</v>
      </c>
      <c r="Q96" s="77">
        <f t="shared" si="11"/>
        <v>0</v>
      </c>
      <c r="R96" s="78" t="e">
        <f t="shared" si="12"/>
        <v>#DIV/0!</v>
      </c>
      <c r="S96" s="82" t="e">
        <f t="shared" si="13"/>
        <v>#DIV/0!</v>
      </c>
      <c r="T96" s="41"/>
      <c r="U96" s="41"/>
      <c r="V96" s="41"/>
      <c r="W96" s="41"/>
      <c r="X96" s="41"/>
      <c r="Y96" s="41"/>
      <c r="Z96" s="41"/>
    </row>
    <row r="97" spans="1:26" s="42" customFormat="1" ht="52.5" customHeight="1" x14ac:dyDescent="0.25">
      <c r="A97" s="108">
        <v>76</v>
      </c>
      <c r="B97" s="109" t="s">
        <v>167</v>
      </c>
      <c r="C97" s="112">
        <v>1000612</v>
      </c>
      <c r="D97" s="118" t="s">
        <v>456</v>
      </c>
      <c r="E97" s="68"/>
      <c r="F97" s="69"/>
      <c r="G97" s="70"/>
      <c r="H97" s="61">
        <v>1000</v>
      </c>
      <c r="I97" s="62" t="s">
        <v>18</v>
      </c>
      <c r="J97" s="63">
        <v>0.309</v>
      </c>
      <c r="K97" s="76">
        <f t="shared" si="9"/>
        <v>309</v>
      </c>
      <c r="L97" s="71"/>
      <c r="M97" s="72"/>
      <c r="N97" s="73"/>
      <c r="O97" s="99"/>
      <c r="P97" s="97">
        <f t="shared" si="10"/>
        <v>0</v>
      </c>
      <c r="Q97" s="77">
        <f t="shared" si="11"/>
        <v>0</v>
      </c>
      <c r="R97" s="78" t="e">
        <f t="shared" si="12"/>
        <v>#DIV/0!</v>
      </c>
      <c r="S97" s="82" t="e">
        <f t="shared" si="13"/>
        <v>#DIV/0!</v>
      </c>
      <c r="T97" s="41"/>
      <c r="U97" s="41"/>
      <c r="V97" s="41"/>
      <c r="W97" s="41"/>
      <c r="X97" s="41"/>
      <c r="Y97" s="41"/>
      <c r="Z97" s="41"/>
    </row>
    <row r="98" spans="1:26" s="42" customFormat="1" ht="52.5" customHeight="1" x14ac:dyDescent="0.25">
      <c r="A98" s="108">
        <v>77</v>
      </c>
      <c r="B98" s="109" t="s">
        <v>168</v>
      </c>
      <c r="C98" s="112">
        <v>1000631</v>
      </c>
      <c r="D98" s="116" t="s">
        <v>169</v>
      </c>
      <c r="E98" s="68"/>
      <c r="F98" s="69"/>
      <c r="G98" s="70"/>
      <c r="H98" s="61">
        <v>1040</v>
      </c>
      <c r="I98" s="62" t="s">
        <v>18</v>
      </c>
      <c r="J98" s="63">
        <v>4.883</v>
      </c>
      <c r="K98" s="76">
        <f t="shared" si="9"/>
        <v>5078.32</v>
      </c>
      <c r="L98" s="71"/>
      <c r="M98" s="72"/>
      <c r="N98" s="73"/>
      <c r="O98" s="99"/>
      <c r="P98" s="97">
        <f t="shared" si="10"/>
        <v>0</v>
      </c>
      <c r="Q98" s="77">
        <f t="shared" si="11"/>
        <v>0</v>
      </c>
      <c r="R98" s="78" t="e">
        <f t="shared" si="12"/>
        <v>#DIV/0!</v>
      </c>
      <c r="S98" s="82" t="e">
        <f t="shared" si="13"/>
        <v>#DIV/0!</v>
      </c>
      <c r="T98" s="41"/>
      <c r="U98" s="41"/>
      <c r="V98" s="41"/>
      <c r="W98" s="41"/>
      <c r="X98" s="41"/>
      <c r="Y98" s="41"/>
      <c r="Z98" s="41"/>
    </row>
    <row r="99" spans="1:26" s="42" customFormat="1" ht="52.5" customHeight="1" x14ac:dyDescent="0.25">
      <c r="A99" s="108">
        <v>78</v>
      </c>
      <c r="B99" s="109" t="s">
        <v>170</v>
      </c>
      <c r="C99" s="112">
        <v>1000897</v>
      </c>
      <c r="D99" s="107" t="s">
        <v>171</v>
      </c>
      <c r="E99" s="68"/>
      <c r="F99" s="69"/>
      <c r="G99" s="70"/>
      <c r="H99" s="61">
        <v>67100</v>
      </c>
      <c r="I99" s="62" t="s">
        <v>18</v>
      </c>
      <c r="J99" s="63">
        <v>0.109</v>
      </c>
      <c r="K99" s="76">
        <f t="shared" si="9"/>
        <v>7313.9</v>
      </c>
      <c r="L99" s="71"/>
      <c r="M99" s="72"/>
      <c r="N99" s="73"/>
      <c r="O99" s="99"/>
      <c r="P99" s="97">
        <f t="shared" si="10"/>
        <v>0</v>
      </c>
      <c r="Q99" s="77">
        <f t="shared" si="11"/>
        <v>0</v>
      </c>
      <c r="R99" s="78" t="e">
        <f t="shared" si="12"/>
        <v>#DIV/0!</v>
      </c>
      <c r="S99" s="82" t="e">
        <f t="shared" si="13"/>
        <v>#DIV/0!</v>
      </c>
      <c r="T99" s="41"/>
      <c r="U99" s="41"/>
      <c r="V99" s="41"/>
      <c r="W99" s="41"/>
      <c r="X99" s="41"/>
      <c r="Y99" s="41"/>
      <c r="Z99" s="41"/>
    </row>
    <row r="100" spans="1:26" s="42" customFormat="1" ht="52.5" customHeight="1" x14ac:dyDescent="0.25">
      <c r="A100" s="108">
        <v>79</v>
      </c>
      <c r="B100" s="109" t="s">
        <v>172</v>
      </c>
      <c r="C100" s="112">
        <v>1000898</v>
      </c>
      <c r="D100" s="107" t="s">
        <v>457</v>
      </c>
      <c r="E100" s="68"/>
      <c r="F100" s="69"/>
      <c r="G100" s="70"/>
      <c r="H100" s="61">
        <v>40410</v>
      </c>
      <c r="I100" s="62" t="s">
        <v>18</v>
      </c>
      <c r="J100" s="63">
        <v>2.4E-2</v>
      </c>
      <c r="K100" s="76">
        <f t="shared" si="9"/>
        <v>969.84</v>
      </c>
      <c r="L100" s="71"/>
      <c r="M100" s="72"/>
      <c r="N100" s="73"/>
      <c r="O100" s="99"/>
      <c r="P100" s="97">
        <f t="shared" si="10"/>
        <v>0</v>
      </c>
      <c r="Q100" s="77">
        <f t="shared" si="11"/>
        <v>0</v>
      </c>
      <c r="R100" s="78" t="e">
        <f t="shared" si="12"/>
        <v>#DIV/0!</v>
      </c>
      <c r="S100" s="82" t="e">
        <f t="shared" si="13"/>
        <v>#DIV/0!</v>
      </c>
      <c r="T100" s="41"/>
      <c r="U100" s="41"/>
      <c r="V100" s="41"/>
      <c r="W100" s="41"/>
      <c r="X100" s="41"/>
      <c r="Y100" s="41"/>
      <c r="Z100" s="41"/>
    </row>
    <row r="101" spans="1:26" s="42" customFormat="1" ht="52.5" customHeight="1" x14ac:dyDescent="0.25">
      <c r="A101" s="108">
        <v>80</v>
      </c>
      <c r="B101" s="109" t="s">
        <v>173</v>
      </c>
      <c r="C101" s="112">
        <v>1000899</v>
      </c>
      <c r="D101" s="119" t="s">
        <v>174</v>
      </c>
      <c r="E101" s="68"/>
      <c r="F101" s="69"/>
      <c r="G101" s="70"/>
      <c r="H101" s="61">
        <v>4554</v>
      </c>
      <c r="I101" s="62" t="s">
        <v>18</v>
      </c>
      <c r="J101" s="63">
        <v>0.625</v>
      </c>
      <c r="K101" s="76">
        <f t="shared" si="9"/>
        <v>2846.25</v>
      </c>
      <c r="L101" s="71"/>
      <c r="M101" s="72"/>
      <c r="N101" s="73"/>
      <c r="O101" s="99"/>
      <c r="P101" s="97">
        <f t="shared" si="10"/>
        <v>0</v>
      </c>
      <c r="Q101" s="77">
        <f t="shared" si="11"/>
        <v>0</v>
      </c>
      <c r="R101" s="78" t="e">
        <f t="shared" si="12"/>
        <v>#DIV/0!</v>
      </c>
      <c r="S101" s="82" t="e">
        <f t="shared" si="13"/>
        <v>#DIV/0!</v>
      </c>
      <c r="T101" s="41"/>
      <c r="U101" s="41"/>
      <c r="V101" s="41"/>
      <c r="W101" s="41"/>
      <c r="X101" s="41"/>
      <c r="Y101" s="41"/>
      <c r="Z101" s="41"/>
    </row>
    <row r="102" spans="1:26" s="42" customFormat="1" ht="52.5" customHeight="1" x14ac:dyDescent="0.25">
      <c r="A102" s="108">
        <v>81</v>
      </c>
      <c r="B102" s="109" t="s">
        <v>175</v>
      </c>
      <c r="C102" s="112">
        <v>1002205</v>
      </c>
      <c r="D102" s="115" t="s">
        <v>458</v>
      </c>
      <c r="E102" s="68"/>
      <c r="F102" s="69"/>
      <c r="G102" s="70"/>
      <c r="H102" s="61">
        <v>2408</v>
      </c>
      <c r="I102" s="62" t="s">
        <v>18</v>
      </c>
      <c r="J102" s="63">
        <v>0.80400000000000005</v>
      </c>
      <c r="K102" s="76">
        <f t="shared" si="9"/>
        <v>1936.0320000000002</v>
      </c>
      <c r="L102" s="71"/>
      <c r="M102" s="72"/>
      <c r="N102" s="73"/>
      <c r="O102" s="99"/>
      <c r="P102" s="97">
        <f t="shared" si="10"/>
        <v>0</v>
      </c>
      <c r="Q102" s="77">
        <f t="shared" si="11"/>
        <v>0</v>
      </c>
      <c r="R102" s="78" t="e">
        <f t="shared" si="12"/>
        <v>#DIV/0!</v>
      </c>
      <c r="S102" s="82" t="e">
        <f t="shared" si="13"/>
        <v>#DIV/0!</v>
      </c>
      <c r="T102" s="41"/>
      <c r="U102" s="41"/>
      <c r="V102" s="41"/>
      <c r="W102" s="41"/>
      <c r="X102" s="41"/>
      <c r="Y102" s="41"/>
      <c r="Z102" s="41"/>
    </row>
    <row r="103" spans="1:26" s="42" customFormat="1" ht="52.5" customHeight="1" x14ac:dyDescent="0.25">
      <c r="A103" s="108">
        <v>82</v>
      </c>
      <c r="B103" s="109" t="s">
        <v>176</v>
      </c>
      <c r="C103" s="112">
        <v>1002227</v>
      </c>
      <c r="D103" s="119" t="s">
        <v>459</v>
      </c>
      <c r="E103" s="68"/>
      <c r="F103" s="69"/>
      <c r="G103" s="70"/>
      <c r="H103" s="61">
        <v>3136</v>
      </c>
      <c r="I103" s="62" t="s">
        <v>18</v>
      </c>
      <c r="J103" s="63">
        <v>1.607</v>
      </c>
      <c r="K103" s="76">
        <f t="shared" si="9"/>
        <v>5039.5519999999997</v>
      </c>
      <c r="L103" s="71"/>
      <c r="M103" s="72"/>
      <c r="N103" s="73"/>
      <c r="O103" s="99"/>
      <c r="P103" s="97">
        <f t="shared" si="10"/>
        <v>0</v>
      </c>
      <c r="Q103" s="77">
        <f t="shared" si="11"/>
        <v>0</v>
      </c>
      <c r="R103" s="78" t="e">
        <f t="shared" si="12"/>
        <v>#DIV/0!</v>
      </c>
      <c r="S103" s="82" t="e">
        <f t="shared" si="13"/>
        <v>#DIV/0!</v>
      </c>
      <c r="T103" s="41"/>
      <c r="U103" s="41"/>
      <c r="V103" s="41"/>
      <c r="W103" s="41"/>
      <c r="X103" s="41"/>
      <c r="Y103" s="41"/>
      <c r="Z103" s="41"/>
    </row>
    <row r="104" spans="1:26" s="42" customFormat="1" ht="52.5" customHeight="1" x14ac:dyDescent="0.25">
      <c r="A104" s="108">
        <v>83</v>
      </c>
      <c r="B104" s="109" t="s">
        <v>177</v>
      </c>
      <c r="C104" s="112">
        <v>1002278</v>
      </c>
      <c r="D104" s="120" t="s">
        <v>460</v>
      </c>
      <c r="E104" s="68"/>
      <c r="F104" s="69"/>
      <c r="G104" s="70"/>
      <c r="H104" s="61">
        <v>15642.666666666668</v>
      </c>
      <c r="I104" s="62" t="s">
        <v>18</v>
      </c>
      <c r="J104" s="63">
        <v>0.16900000000000001</v>
      </c>
      <c r="K104" s="76">
        <f t="shared" si="9"/>
        <v>2643.6106666666669</v>
      </c>
      <c r="L104" s="71"/>
      <c r="M104" s="72"/>
      <c r="N104" s="73"/>
      <c r="O104" s="99"/>
      <c r="P104" s="97">
        <f t="shared" si="10"/>
        <v>0</v>
      </c>
      <c r="Q104" s="77">
        <f t="shared" si="11"/>
        <v>0</v>
      </c>
      <c r="R104" s="78" t="e">
        <f t="shared" si="12"/>
        <v>#DIV/0!</v>
      </c>
      <c r="S104" s="82" t="e">
        <f t="shared" si="13"/>
        <v>#DIV/0!</v>
      </c>
      <c r="T104" s="41"/>
      <c r="U104" s="41"/>
      <c r="V104" s="41"/>
      <c r="W104" s="41"/>
      <c r="X104" s="41"/>
      <c r="Y104" s="41"/>
      <c r="Z104" s="41"/>
    </row>
    <row r="105" spans="1:26" s="42" customFormat="1" ht="52.5" customHeight="1" x14ac:dyDescent="0.25">
      <c r="A105" s="108">
        <v>84</v>
      </c>
      <c r="B105" s="109" t="s">
        <v>178</v>
      </c>
      <c r="C105" s="112">
        <v>1002288</v>
      </c>
      <c r="D105" s="118" t="s">
        <v>461</v>
      </c>
      <c r="E105" s="68"/>
      <c r="F105" s="69"/>
      <c r="G105" s="70"/>
      <c r="H105" s="61">
        <v>14298.666666666668</v>
      </c>
      <c r="I105" s="62" t="s">
        <v>18</v>
      </c>
      <c r="J105" s="63">
        <v>0.748</v>
      </c>
      <c r="K105" s="76">
        <f t="shared" si="9"/>
        <v>10695.402666666667</v>
      </c>
      <c r="L105" s="71"/>
      <c r="M105" s="72"/>
      <c r="N105" s="73"/>
      <c r="O105" s="99"/>
      <c r="P105" s="97">
        <f t="shared" si="10"/>
        <v>0</v>
      </c>
      <c r="Q105" s="77">
        <f t="shared" si="11"/>
        <v>0</v>
      </c>
      <c r="R105" s="78" t="e">
        <f t="shared" si="12"/>
        <v>#DIV/0!</v>
      </c>
      <c r="S105" s="82" t="e">
        <f t="shared" si="13"/>
        <v>#DIV/0!</v>
      </c>
      <c r="T105" s="41"/>
      <c r="U105" s="41"/>
      <c r="V105" s="41"/>
      <c r="W105" s="41"/>
      <c r="X105" s="41"/>
      <c r="Y105" s="41"/>
      <c r="Z105" s="41"/>
    </row>
    <row r="106" spans="1:26" s="42" customFormat="1" ht="52.5" customHeight="1" x14ac:dyDescent="0.25">
      <c r="A106" s="108">
        <v>85</v>
      </c>
      <c r="B106" s="109" t="s">
        <v>179</v>
      </c>
      <c r="C106" s="112">
        <v>1002688</v>
      </c>
      <c r="D106" s="118" t="s">
        <v>180</v>
      </c>
      <c r="E106" s="68"/>
      <c r="F106" s="69"/>
      <c r="G106" s="70"/>
      <c r="H106" s="61">
        <v>20</v>
      </c>
      <c r="I106" s="62" t="s">
        <v>18</v>
      </c>
      <c r="J106" s="63">
        <v>80.962999999999994</v>
      </c>
      <c r="K106" s="76">
        <f t="shared" si="9"/>
        <v>1619.2599999999998</v>
      </c>
      <c r="L106" s="71"/>
      <c r="M106" s="72"/>
      <c r="N106" s="73"/>
      <c r="O106" s="99"/>
      <c r="P106" s="97">
        <f t="shared" si="10"/>
        <v>0</v>
      </c>
      <c r="Q106" s="77">
        <f t="shared" si="11"/>
        <v>0</v>
      </c>
      <c r="R106" s="78" t="e">
        <f t="shared" si="12"/>
        <v>#DIV/0!</v>
      </c>
      <c r="S106" s="82" t="e">
        <f t="shared" si="13"/>
        <v>#DIV/0!</v>
      </c>
      <c r="T106" s="41"/>
      <c r="U106" s="41"/>
      <c r="V106" s="41"/>
      <c r="W106" s="41"/>
      <c r="X106" s="41"/>
      <c r="Y106" s="41"/>
      <c r="Z106" s="41"/>
    </row>
    <row r="107" spans="1:26" s="42" customFormat="1" ht="52.5" customHeight="1" x14ac:dyDescent="0.25">
      <c r="A107" s="108">
        <v>86</v>
      </c>
      <c r="B107" s="109" t="s">
        <v>181</v>
      </c>
      <c r="C107" s="112">
        <v>1003747</v>
      </c>
      <c r="D107" s="120" t="s">
        <v>182</v>
      </c>
      <c r="E107" s="68"/>
      <c r="F107" s="69"/>
      <c r="G107" s="70"/>
      <c r="H107" s="61">
        <v>369.33333333333337</v>
      </c>
      <c r="I107" s="62" t="s">
        <v>18</v>
      </c>
      <c r="J107" s="63">
        <v>7.75</v>
      </c>
      <c r="K107" s="76">
        <f t="shared" si="9"/>
        <v>2862.3333333333335</v>
      </c>
      <c r="L107" s="71"/>
      <c r="M107" s="72"/>
      <c r="N107" s="73"/>
      <c r="O107" s="99"/>
      <c r="P107" s="97">
        <f t="shared" si="10"/>
        <v>0</v>
      </c>
      <c r="Q107" s="77">
        <f t="shared" si="11"/>
        <v>0</v>
      </c>
      <c r="R107" s="78" t="e">
        <f t="shared" si="12"/>
        <v>#DIV/0!</v>
      </c>
      <c r="S107" s="82" t="e">
        <f t="shared" si="13"/>
        <v>#DIV/0!</v>
      </c>
      <c r="T107" s="41"/>
      <c r="U107" s="41"/>
      <c r="V107" s="41"/>
      <c r="W107" s="41"/>
      <c r="X107" s="41"/>
      <c r="Y107" s="41"/>
      <c r="Z107" s="41"/>
    </row>
    <row r="108" spans="1:26" s="42" customFormat="1" ht="52.5" customHeight="1" x14ac:dyDescent="0.25">
      <c r="A108" s="108">
        <v>87</v>
      </c>
      <c r="B108" s="109" t="s">
        <v>183</v>
      </c>
      <c r="C108" s="112">
        <v>1003921</v>
      </c>
      <c r="D108" s="115" t="s">
        <v>462</v>
      </c>
      <c r="E108" s="68"/>
      <c r="F108" s="69"/>
      <c r="G108" s="70"/>
      <c r="H108" s="61">
        <v>4293.333333333333</v>
      </c>
      <c r="I108" s="62" t="s">
        <v>18</v>
      </c>
      <c r="J108" s="63">
        <v>0.70599999999999996</v>
      </c>
      <c r="K108" s="76">
        <f t="shared" si="9"/>
        <v>3031.0933333333328</v>
      </c>
      <c r="L108" s="71"/>
      <c r="M108" s="72"/>
      <c r="N108" s="73"/>
      <c r="O108" s="99"/>
      <c r="P108" s="97">
        <f t="shared" si="10"/>
        <v>0</v>
      </c>
      <c r="Q108" s="77">
        <f t="shared" si="11"/>
        <v>0</v>
      </c>
      <c r="R108" s="78" t="e">
        <f t="shared" si="12"/>
        <v>#DIV/0!</v>
      </c>
      <c r="S108" s="82" t="e">
        <f t="shared" si="13"/>
        <v>#DIV/0!</v>
      </c>
      <c r="T108" s="41"/>
      <c r="U108" s="41"/>
      <c r="V108" s="41"/>
      <c r="W108" s="41"/>
      <c r="X108" s="41"/>
      <c r="Y108" s="41"/>
      <c r="Z108" s="41"/>
    </row>
    <row r="109" spans="1:26" s="42" customFormat="1" ht="52.5" customHeight="1" x14ac:dyDescent="0.25">
      <c r="A109" s="108">
        <v>88</v>
      </c>
      <c r="B109" s="109" t="s">
        <v>184</v>
      </c>
      <c r="C109" s="112">
        <v>1004068</v>
      </c>
      <c r="D109" s="117" t="s">
        <v>463</v>
      </c>
      <c r="E109" s="68"/>
      <c r="F109" s="69"/>
      <c r="G109" s="70"/>
      <c r="H109" s="61">
        <v>5240</v>
      </c>
      <c r="I109" s="62" t="s">
        <v>18</v>
      </c>
      <c r="J109" s="63">
        <v>0.56999999999999995</v>
      </c>
      <c r="K109" s="76">
        <f t="shared" si="9"/>
        <v>2986.7999999999997</v>
      </c>
      <c r="L109" s="71"/>
      <c r="M109" s="72"/>
      <c r="N109" s="73"/>
      <c r="O109" s="99"/>
      <c r="P109" s="97">
        <f t="shared" si="10"/>
        <v>0</v>
      </c>
      <c r="Q109" s="77">
        <f t="shared" si="11"/>
        <v>0</v>
      </c>
      <c r="R109" s="78" t="e">
        <f t="shared" si="12"/>
        <v>#DIV/0!</v>
      </c>
      <c r="S109" s="82" t="e">
        <f t="shared" si="13"/>
        <v>#DIV/0!</v>
      </c>
      <c r="T109" s="41"/>
      <c r="U109" s="41"/>
      <c r="V109" s="41"/>
      <c r="W109" s="41"/>
      <c r="X109" s="41"/>
      <c r="Y109" s="41"/>
      <c r="Z109" s="41"/>
    </row>
    <row r="110" spans="1:26" s="42" customFormat="1" ht="52.5" customHeight="1" x14ac:dyDescent="0.25">
      <c r="A110" s="108">
        <v>89</v>
      </c>
      <c r="B110" s="109" t="s">
        <v>185</v>
      </c>
      <c r="C110" s="112">
        <v>1004459</v>
      </c>
      <c r="D110" s="118" t="s">
        <v>464</v>
      </c>
      <c r="E110" s="68"/>
      <c r="F110" s="69"/>
      <c r="G110" s="70"/>
      <c r="H110" s="61">
        <v>924</v>
      </c>
      <c r="I110" s="62" t="s">
        <v>18</v>
      </c>
      <c r="J110" s="63">
        <v>0.373</v>
      </c>
      <c r="K110" s="76">
        <f t="shared" si="9"/>
        <v>344.65199999999999</v>
      </c>
      <c r="L110" s="71"/>
      <c r="M110" s="72"/>
      <c r="N110" s="73"/>
      <c r="O110" s="99"/>
      <c r="P110" s="97">
        <f t="shared" si="10"/>
        <v>0</v>
      </c>
      <c r="Q110" s="77">
        <f t="shared" si="11"/>
        <v>0</v>
      </c>
      <c r="R110" s="78" t="e">
        <f t="shared" si="12"/>
        <v>#DIV/0!</v>
      </c>
      <c r="S110" s="82" t="e">
        <f t="shared" si="13"/>
        <v>#DIV/0!</v>
      </c>
      <c r="T110" s="41"/>
      <c r="U110" s="41"/>
      <c r="V110" s="41"/>
      <c r="W110" s="41"/>
      <c r="X110" s="41"/>
      <c r="Y110" s="41"/>
      <c r="Z110" s="41"/>
    </row>
    <row r="111" spans="1:26" s="42" customFormat="1" ht="52.5" customHeight="1" x14ac:dyDescent="0.25">
      <c r="A111" s="108">
        <v>90</v>
      </c>
      <c r="B111" s="109" t="s">
        <v>186</v>
      </c>
      <c r="C111" s="112">
        <v>1004510</v>
      </c>
      <c r="D111" s="115" t="s">
        <v>465</v>
      </c>
      <c r="E111" s="68"/>
      <c r="F111" s="69"/>
      <c r="G111" s="70"/>
      <c r="H111" s="61">
        <v>4032</v>
      </c>
      <c r="I111" s="62" t="s">
        <v>18</v>
      </c>
      <c r="J111" s="63">
        <v>0.26400000000000001</v>
      </c>
      <c r="K111" s="76">
        <f t="shared" si="9"/>
        <v>1064.4480000000001</v>
      </c>
      <c r="L111" s="71"/>
      <c r="M111" s="72"/>
      <c r="N111" s="73"/>
      <c r="O111" s="99"/>
      <c r="P111" s="97">
        <f t="shared" si="10"/>
        <v>0</v>
      </c>
      <c r="Q111" s="77">
        <f t="shared" si="11"/>
        <v>0</v>
      </c>
      <c r="R111" s="78" t="e">
        <f t="shared" si="12"/>
        <v>#DIV/0!</v>
      </c>
      <c r="S111" s="82" t="e">
        <f t="shared" si="13"/>
        <v>#DIV/0!</v>
      </c>
      <c r="T111" s="41"/>
      <c r="U111" s="41"/>
      <c r="V111" s="41"/>
      <c r="W111" s="41"/>
      <c r="X111" s="41"/>
      <c r="Y111" s="41"/>
      <c r="Z111" s="41"/>
    </row>
    <row r="112" spans="1:26" s="42" customFormat="1" ht="52.5" customHeight="1" x14ac:dyDescent="0.25">
      <c r="A112" s="108">
        <v>91</v>
      </c>
      <c r="B112" s="109" t="s">
        <v>187</v>
      </c>
      <c r="C112" s="112">
        <v>1004658</v>
      </c>
      <c r="D112" s="118" t="s">
        <v>466</v>
      </c>
      <c r="E112" s="68"/>
      <c r="F112" s="69"/>
      <c r="G112" s="70"/>
      <c r="H112" s="61">
        <v>2688</v>
      </c>
      <c r="I112" s="62" t="s">
        <v>18</v>
      </c>
      <c r="J112" s="63">
        <v>0.44800000000000001</v>
      </c>
      <c r="K112" s="76">
        <f t="shared" si="9"/>
        <v>1204.2239999999999</v>
      </c>
      <c r="L112" s="71"/>
      <c r="M112" s="72"/>
      <c r="N112" s="73"/>
      <c r="O112" s="99"/>
      <c r="P112" s="97">
        <f t="shared" si="10"/>
        <v>0</v>
      </c>
      <c r="Q112" s="77">
        <f t="shared" si="11"/>
        <v>0</v>
      </c>
      <c r="R112" s="78" t="e">
        <f t="shared" si="12"/>
        <v>#DIV/0!</v>
      </c>
      <c r="S112" s="82" t="e">
        <f t="shared" si="13"/>
        <v>#DIV/0!</v>
      </c>
      <c r="T112" s="41"/>
      <c r="U112" s="41"/>
      <c r="V112" s="41"/>
      <c r="W112" s="41"/>
      <c r="X112" s="41"/>
      <c r="Y112" s="41"/>
      <c r="Z112" s="41"/>
    </row>
    <row r="113" spans="1:26" s="42" customFormat="1" ht="52.5" customHeight="1" x14ac:dyDescent="0.25">
      <c r="A113" s="108">
        <v>92</v>
      </c>
      <c r="B113" s="109" t="s">
        <v>188</v>
      </c>
      <c r="C113" s="112">
        <v>1004659</v>
      </c>
      <c r="D113" s="115" t="s">
        <v>467</v>
      </c>
      <c r="E113" s="68"/>
      <c r="F113" s="69"/>
      <c r="G113" s="70"/>
      <c r="H113" s="61">
        <v>2430</v>
      </c>
      <c r="I113" s="62" t="s">
        <v>18</v>
      </c>
      <c r="J113" s="63">
        <v>2.5</v>
      </c>
      <c r="K113" s="76">
        <f t="shared" si="9"/>
        <v>6075</v>
      </c>
      <c r="L113" s="71"/>
      <c r="M113" s="72"/>
      <c r="N113" s="73"/>
      <c r="O113" s="99"/>
      <c r="P113" s="97">
        <f t="shared" si="10"/>
        <v>0</v>
      </c>
      <c r="Q113" s="77">
        <f t="shared" si="11"/>
        <v>0</v>
      </c>
      <c r="R113" s="78" t="e">
        <f t="shared" si="12"/>
        <v>#DIV/0!</v>
      </c>
      <c r="S113" s="82" t="e">
        <f t="shared" si="13"/>
        <v>#DIV/0!</v>
      </c>
      <c r="T113" s="41"/>
      <c r="U113" s="41"/>
      <c r="V113" s="41"/>
      <c r="W113" s="41"/>
      <c r="X113" s="41"/>
      <c r="Y113" s="41"/>
      <c r="Z113" s="41"/>
    </row>
    <row r="114" spans="1:26" s="42" customFormat="1" ht="52.5" customHeight="1" x14ac:dyDescent="0.25">
      <c r="A114" s="108">
        <v>93</v>
      </c>
      <c r="B114" s="109" t="s">
        <v>189</v>
      </c>
      <c r="C114" s="112">
        <v>1005459</v>
      </c>
      <c r="D114" s="115" t="s">
        <v>190</v>
      </c>
      <c r="E114" s="68"/>
      <c r="F114" s="69"/>
      <c r="G114" s="70"/>
      <c r="H114" s="61">
        <v>2120</v>
      </c>
      <c r="I114" s="62" t="s">
        <v>18</v>
      </c>
      <c r="J114" s="63">
        <v>0.26600000000000001</v>
      </c>
      <c r="K114" s="76">
        <f t="shared" si="9"/>
        <v>563.92000000000007</v>
      </c>
      <c r="L114" s="71"/>
      <c r="M114" s="72"/>
      <c r="N114" s="73"/>
      <c r="O114" s="99"/>
      <c r="P114" s="97">
        <f t="shared" si="10"/>
        <v>0</v>
      </c>
      <c r="Q114" s="77">
        <f t="shared" si="11"/>
        <v>0</v>
      </c>
      <c r="R114" s="78" t="e">
        <f t="shared" si="12"/>
        <v>#DIV/0!</v>
      </c>
      <c r="S114" s="82" t="e">
        <f t="shared" si="13"/>
        <v>#DIV/0!</v>
      </c>
      <c r="T114" s="41"/>
      <c r="U114" s="41"/>
      <c r="V114" s="41"/>
      <c r="W114" s="41"/>
      <c r="X114" s="41"/>
      <c r="Y114" s="41"/>
      <c r="Z114" s="41"/>
    </row>
    <row r="115" spans="1:26" s="42" customFormat="1" ht="52.5" customHeight="1" x14ac:dyDescent="0.25">
      <c r="A115" s="108">
        <v>94</v>
      </c>
      <c r="B115" s="109" t="s">
        <v>191</v>
      </c>
      <c r="C115" s="112">
        <v>1005762</v>
      </c>
      <c r="D115" s="118" t="s">
        <v>468</v>
      </c>
      <c r="E115" s="68"/>
      <c r="F115" s="69"/>
      <c r="G115" s="70"/>
      <c r="H115" s="61">
        <v>1170</v>
      </c>
      <c r="I115" s="62" t="s">
        <v>18</v>
      </c>
      <c r="J115" s="63">
        <v>0.108</v>
      </c>
      <c r="K115" s="76">
        <f t="shared" si="9"/>
        <v>126.36</v>
      </c>
      <c r="L115" s="71"/>
      <c r="M115" s="72"/>
      <c r="N115" s="73"/>
      <c r="O115" s="99"/>
      <c r="P115" s="97">
        <f t="shared" si="10"/>
        <v>0</v>
      </c>
      <c r="Q115" s="77">
        <f t="shared" si="11"/>
        <v>0</v>
      </c>
      <c r="R115" s="78" t="e">
        <f t="shared" si="12"/>
        <v>#DIV/0!</v>
      </c>
      <c r="S115" s="82" t="e">
        <f t="shared" si="13"/>
        <v>#DIV/0!</v>
      </c>
      <c r="T115" s="41"/>
      <c r="U115" s="41"/>
      <c r="V115" s="41"/>
      <c r="W115" s="41"/>
      <c r="X115" s="41"/>
      <c r="Y115" s="41"/>
      <c r="Z115" s="41"/>
    </row>
    <row r="116" spans="1:26" s="42" customFormat="1" ht="52.5" customHeight="1" x14ac:dyDescent="0.25">
      <c r="A116" s="108">
        <v>95</v>
      </c>
      <c r="B116" s="109" t="s">
        <v>192</v>
      </c>
      <c r="C116" s="112">
        <v>1006441</v>
      </c>
      <c r="D116" s="118" t="s">
        <v>469</v>
      </c>
      <c r="E116" s="68"/>
      <c r="F116" s="69"/>
      <c r="G116" s="70"/>
      <c r="H116" s="61">
        <v>5432</v>
      </c>
      <c r="I116" s="62" t="s">
        <v>18</v>
      </c>
      <c r="J116" s="63">
        <v>0.10199999999999999</v>
      </c>
      <c r="K116" s="76">
        <f t="shared" si="9"/>
        <v>554.06399999999996</v>
      </c>
      <c r="L116" s="71"/>
      <c r="M116" s="72"/>
      <c r="N116" s="73"/>
      <c r="O116" s="99"/>
      <c r="P116" s="97">
        <f t="shared" si="10"/>
        <v>0</v>
      </c>
      <c r="Q116" s="77">
        <f t="shared" si="11"/>
        <v>0</v>
      </c>
      <c r="R116" s="78" t="e">
        <f t="shared" si="12"/>
        <v>#DIV/0!</v>
      </c>
      <c r="S116" s="82" t="e">
        <f t="shared" si="13"/>
        <v>#DIV/0!</v>
      </c>
      <c r="T116" s="41"/>
      <c r="U116" s="41"/>
      <c r="V116" s="41"/>
      <c r="W116" s="41"/>
      <c r="X116" s="41"/>
      <c r="Y116" s="41"/>
      <c r="Z116" s="41"/>
    </row>
    <row r="117" spans="1:26" s="42" customFormat="1" ht="52.5" customHeight="1" x14ac:dyDescent="0.25">
      <c r="A117" s="145">
        <v>96</v>
      </c>
      <c r="B117" s="146" t="s">
        <v>193</v>
      </c>
      <c r="C117" s="147">
        <v>6000161</v>
      </c>
      <c r="D117" s="148" t="s">
        <v>470</v>
      </c>
      <c r="E117" s="68"/>
      <c r="F117" s="69"/>
      <c r="G117" s="70"/>
      <c r="H117" s="61">
        <v>10420</v>
      </c>
      <c r="I117" s="62" t="s">
        <v>18</v>
      </c>
      <c r="J117" s="63">
        <v>0.06</v>
      </c>
      <c r="K117" s="76">
        <f t="shared" si="9"/>
        <v>625.19999999999993</v>
      </c>
      <c r="L117" s="71"/>
      <c r="M117" s="72"/>
      <c r="N117" s="73"/>
      <c r="O117" s="99"/>
      <c r="P117" s="97">
        <f t="shared" si="10"/>
        <v>0</v>
      </c>
      <c r="Q117" s="77">
        <f t="shared" si="11"/>
        <v>0</v>
      </c>
      <c r="R117" s="78" t="e">
        <f t="shared" si="12"/>
        <v>#DIV/0!</v>
      </c>
      <c r="S117" s="82" t="e">
        <f t="shared" si="13"/>
        <v>#DIV/0!</v>
      </c>
      <c r="T117" s="41"/>
      <c r="U117" s="41"/>
      <c r="V117" s="41"/>
      <c r="W117" s="41"/>
      <c r="X117" s="41"/>
      <c r="Y117" s="41"/>
      <c r="Z117" s="41"/>
    </row>
    <row r="118" spans="1:26" s="42" customFormat="1" ht="52.5" customHeight="1" x14ac:dyDescent="0.25">
      <c r="A118" s="121">
        <v>97</v>
      </c>
      <c r="B118" s="122" t="s">
        <v>194</v>
      </c>
      <c r="C118" s="124">
        <v>1000083</v>
      </c>
      <c r="D118" s="105" t="s">
        <v>471</v>
      </c>
      <c r="E118" s="68"/>
      <c r="F118" s="69"/>
      <c r="G118" s="70"/>
      <c r="H118" s="61">
        <v>952</v>
      </c>
      <c r="I118" s="62" t="s">
        <v>18</v>
      </c>
      <c r="J118" s="63">
        <v>0.11</v>
      </c>
      <c r="K118" s="76">
        <f t="shared" si="9"/>
        <v>104.72</v>
      </c>
      <c r="L118" s="71"/>
      <c r="M118" s="72"/>
      <c r="N118" s="73"/>
      <c r="O118" s="99"/>
      <c r="P118" s="97">
        <f t="shared" si="10"/>
        <v>0</v>
      </c>
      <c r="Q118" s="77">
        <f t="shared" si="11"/>
        <v>0</v>
      </c>
      <c r="R118" s="78" t="e">
        <f t="shared" si="12"/>
        <v>#DIV/0!</v>
      </c>
      <c r="S118" s="82" t="e">
        <f t="shared" si="13"/>
        <v>#DIV/0!</v>
      </c>
      <c r="T118" s="41"/>
      <c r="U118" s="41"/>
      <c r="V118" s="41"/>
      <c r="W118" s="41"/>
      <c r="X118" s="41"/>
      <c r="Y118" s="41"/>
      <c r="Z118" s="41"/>
    </row>
    <row r="119" spans="1:26" s="42" customFormat="1" ht="52.5" customHeight="1" x14ac:dyDescent="0.25">
      <c r="A119" s="121">
        <v>98</v>
      </c>
      <c r="B119" s="122" t="s">
        <v>195</v>
      </c>
      <c r="C119" s="123">
        <v>1003931</v>
      </c>
      <c r="D119" s="105" t="s">
        <v>196</v>
      </c>
      <c r="E119" s="68"/>
      <c r="F119" s="69"/>
      <c r="G119" s="70"/>
      <c r="H119" s="61">
        <v>170</v>
      </c>
      <c r="I119" s="62" t="s">
        <v>18</v>
      </c>
      <c r="J119" s="63">
        <v>15</v>
      </c>
      <c r="K119" s="76">
        <f t="shared" si="9"/>
        <v>2550</v>
      </c>
      <c r="L119" s="71"/>
      <c r="M119" s="72"/>
      <c r="N119" s="73"/>
      <c r="O119" s="99"/>
      <c r="P119" s="97">
        <f t="shared" si="10"/>
        <v>0</v>
      </c>
      <c r="Q119" s="77">
        <f t="shared" si="11"/>
        <v>0</v>
      </c>
      <c r="R119" s="78" t="e">
        <f t="shared" si="12"/>
        <v>#DIV/0!</v>
      </c>
      <c r="S119" s="82" t="e">
        <f t="shared" si="13"/>
        <v>#DIV/0!</v>
      </c>
      <c r="T119" s="41"/>
      <c r="U119" s="41"/>
      <c r="V119" s="41"/>
      <c r="W119" s="41"/>
      <c r="X119" s="41"/>
      <c r="Y119" s="41"/>
      <c r="Z119" s="41"/>
    </row>
    <row r="120" spans="1:26" s="42" customFormat="1" ht="52.5" customHeight="1" x14ac:dyDescent="0.25">
      <c r="A120" s="121">
        <v>99</v>
      </c>
      <c r="B120" s="122" t="s">
        <v>197</v>
      </c>
      <c r="C120" s="124">
        <v>1000026</v>
      </c>
      <c r="D120" s="105" t="s">
        <v>472</v>
      </c>
      <c r="E120" s="68"/>
      <c r="F120" s="69"/>
      <c r="G120" s="70"/>
      <c r="H120" s="61">
        <v>2500</v>
      </c>
      <c r="I120" s="62" t="s">
        <v>18</v>
      </c>
      <c r="J120" s="63">
        <v>5.5E-2</v>
      </c>
      <c r="K120" s="76">
        <f t="shared" si="9"/>
        <v>137.5</v>
      </c>
      <c r="L120" s="71"/>
      <c r="M120" s="72"/>
      <c r="N120" s="73"/>
      <c r="O120" s="99"/>
      <c r="P120" s="97">
        <f t="shared" si="10"/>
        <v>0</v>
      </c>
      <c r="Q120" s="77">
        <f t="shared" si="11"/>
        <v>0</v>
      </c>
      <c r="R120" s="78" t="e">
        <f t="shared" si="12"/>
        <v>#DIV/0!</v>
      </c>
      <c r="S120" s="82" t="e">
        <f t="shared" si="13"/>
        <v>#DIV/0!</v>
      </c>
      <c r="T120" s="41"/>
      <c r="U120" s="41"/>
      <c r="V120" s="41"/>
      <c r="W120" s="41"/>
      <c r="X120" s="41"/>
      <c r="Y120" s="41"/>
      <c r="Z120" s="41"/>
    </row>
    <row r="121" spans="1:26" s="42" customFormat="1" ht="52.5" customHeight="1" x14ac:dyDescent="0.25">
      <c r="A121" s="121">
        <v>100</v>
      </c>
      <c r="B121" s="125" t="s">
        <v>198</v>
      </c>
      <c r="C121" s="126">
        <v>1000009</v>
      </c>
      <c r="D121" s="105" t="s">
        <v>199</v>
      </c>
      <c r="E121" s="68"/>
      <c r="F121" s="69"/>
      <c r="G121" s="70"/>
      <c r="H121" s="61">
        <v>15100</v>
      </c>
      <c r="I121" s="62" t="s">
        <v>18</v>
      </c>
      <c r="J121" s="63">
        <v>0.58099999999999996</v>
      </c>
      <c r="K121" s="76">
        <f t="shared" si="9"/>
        <v>8773.0999999999985</v>
      </c>
      <c r="L121" s="71"/>
      <c r="M121" s="72"/>
      <c r="N121" s="73"/>
      <c r="O121" s="99"/>
      <c r="P121" s="97">
        <f t="shared" si="10"/>
        <v>0</v>
      </c>
      <c r="Q121" s="77">
        <f t="shared" si="11"/>
        <v>0</v>
      </c>
      <c r="R121" s="78" t="e">
        <f t="shared" si="12"/>
        <v>#DIV/0!</v>
      </c>
      <c r="S121" s="82" t="e">
        <f t="shared" si="13"/>
        <v>#DIV/0!</v>
      </c>
      <c r="T121" s="41"/>
      <c r="U121" s="41"/>
      <c r="V121" s="41"/>
      <c r="W121" s="41"/>
      <c r="X121" s="41"/>
      <c r="Y121" s="41"/>
      <c r="Z121" s="41"/>
    </row>
    <row r="122" spans="1:26" s="42" customFormat="1" ht="52.5" customHeight="1" x14ac:dyDescent="0.25">
      <c r="A122" s="243">
        <v>101</v>
      </c>
      <c r="B122" s="244" t="s">
        <v>200</v>
      </c>
      <c r="C122" s="124">
        <v>1000031</v>
      </c>
      <c r="D122" s="105" t="s">
        <v>201</v>
      </c>
      <c r="E122" s="68"/>
      <c r="F122" s="69"/>
      <c r="G122" s="70"/>
      <c r="H122" s="61">
        <v>600</v>
      </c>
      <c r="I122" s="62" t="s">
        <v>18</v>
      </c>
      <c r="J122" s="63">
        <v>0.81</v>
      </c>
      <c r="K122" s="76">
        <f t="shared" si="9"/>
        <v>486.00000000000006</v>
      </c>
      <c r="L122" s="71"/>
      <c r="M122" s="72"/>
      <c r="N122" s="73"/>
      <c r="O122" s="99"/>
      <c r="P122" s="97">
        <f t="shared" si="10"/>
        <v>0</v>
      </c>
      <c r="Q122" s="77">
        <f t="shared" si="11"/>
        <v>0</v>
      </c>
      <c r="R122" s="78" t="e">
        <f t="shared" si="12"/>
        <v>#DIV/0!</v>
      </c>
      <c r="S122" s="82" t="e">
        <f t="shared" si="13"/>
        <v>#DIV/0!</v>
      </c>
      <c r="T122" s="41"/>
      <c r="U122" s="41"/>
      <c r="V122" s="41"/>
      <c r="W122" s="41"/>
      <c r="X122" s="41"/>
      <c r="Y122" s="41"/>
      <c r="Z122" s="41"/>
    </row>
    <row r="123" spans="1:26" s="42" customFormat="1" ht="52.5" customHeight="1" x14ac:dyDescent="0.25">
      <c r="A123" s="243"/>
      <c r="B123" s="245"/>
      <c r="C123" s="124">
        <v>1000032</v>
      </c>
      <c r="D123" s="105" t="s">
        <v>202</v>
      </c>
      <c r="E123" s="68"/>
      <c r="F123" s="69"/>
      <c r="G123" s="70"/>
      <c r="H123" s="61">
        <v>300</v>
      </c>
      <c r="I123" s="62" t="s">
        <v>18</v>
      </c>
      <c r="J123" s="63">
        <v>0.83699999999999997</v>
      </c>
      <c r="K123" s="76">
        <f t="shared" si="9"/>
        <v>251.1</v>
      </c>
      <c r="L123" s="71"/>
      <c r="M123" s="72"/>
      <c r="N123" s="73"/>
      <c r="O123" s="99"/>
      <c r="P123" s="97">
        <f t="shared" si="10"/>
        <v>0</v>
      </c>
      <c r="Q123" s="77">
        <f t="shared" si="11"/>
        <v>0</v>
      </c>
      <c r="R123" s="78" t="e">
        <f t="shared" si="12"/>
        <v>#DIV/0!</v>
      </c>
      <c r="S123" s="82" t="e">
        <f t="shared" si="13"/>
        <v>#DIV/0!</v>
      </c>
      <c r="T123" s="41"/>
      <c r="U123" s="41"/>
      <c r="V123" s="41"/>
      <c r="W123" s="41"/>
      <c r="X123" s="41"/>
      <c r="Y123" s="41"/>
      <c r="Z123" s="41"/>
    </row>
    <row r="124" spans="1:26" s="42" customFormat="1" ht="52.5" customHeight="1" x14ac:dyDescent="0.25">
      <c r="A124" s="243"/>
      <c r="B124" s="246"/>
      <c r="C124" s="124">
        <v>1000033</v>
      </c>
      <c r="D124" s="105" t="s">
        <v>203</v>
      </c>
      <c r="E124" s="68"/>
      <c r="F124" s="69"/>
      <c r="G124" s="70"/>
      <c r="H124" s="61">
        <v>750</v>
      </c>
      <c r="I124" s="62" t="s">
        <v>18</v>
      </c>
      <c r="J124" s="63">
        <v>1.0529999999999999</v>
      </c>
      <c r="K124" s="76">
        <f t="shared" si="9"/>
        <v>789.75</v>
      </c>
      <c r="L124" s="71"/>
      <c r="M124" s="72"/>
      <c r="N124" s="73"/>
      <c r="O124" s="99"/>
      <c r="P124" s="97">
        <f t="shared" si="10"/>
        <v>0</v>
      </c>
      <c r="Q124" s="77">
        <f t="shared" si="11"/>
        <v>0</v>
      </c>
      <c r="R124" s="78" t="e">
        <f t="shared" si="12"/>
        <v>#DIV/0!</v>
      </c>
      <c r="S124" s="82" t="e">
        <f t="shared" si="13"/>
        <v>#DIV/0!</v>
      </c>
      <c r="T124" s="41"/>
      <c r="U124" s="41"/>
      <c r="V124" s="41"/>
      <c r="W124" s="41"/>
      <c r="X124" s="41"/>
      <c r="Y124" s="41"/>
      <c r="Z124" s="41"/>
    </row>
    <row r="125" spans="1:26" s="42" customFormat="1" ht="52.5" customHeight="1" x14ac:dyDescent="0.25">
      <c r="A125" s="243">
        <v>102</v>
      </c>
      <c r="B125" s="244" t="s">
        <v>204</v>
      </c>
      <c r="C125" s="124">
        <v>1000023</v>
      </c>
      <c r="D125" s="105" t="s">
        <v>205</v>
      </c>
      <c r="E125" s="68"/>
      <c r="F125" s="69"/>
      <c r="G125" s="70"/>
      <c r="H125" s="61">
        <v>17200</v>
      </c>
      <c r="I125" s="62" t="s">
        <v>18</v>
      </c>
      <c r="J125" s="63">
        <v>0.64400000000000002</v>
      </c>
      <c r="K125" s="76">
        <f t="shared" si="9"/>
        <v>11076.800000000001</v>
      </c>
      <c r="L125" s="71"/>
      <c r="M125" s="72"/>
      <c r="N125" s="73"/>
      <c r="O125" s="99"/>
      <c r="P125" s="97">
        <f t="shared" si="10"/>
        <v>0</v>
      </c>
      <c r="Q125" s="77">
        <f t="shared" si="11"/>
        <v>0</v>
      </c>
      <c r="R125" s="78" t="e">
        <f t="shared" si="12"/>
        <v>#DIV/0!</v>
      </c>
      <c r="S125" s="82" t="e">
        <f t="shared" si="13"/>
        <v>#DIV/0!</v>
      </c>
      <c r="T125" s="41"/>
      <c r="U125" s="41"/>
      <c r="V125" s="41"/>
      <c r="W125" s="41"/>
      <c r="X125" s="41"/>
      <c r="Y125" s="41"/>
      <c r="Z125" s="41"/>
    </row>
    <row r="126" spans="1:26" s="42" customFormat="1" ht="52.5" customHeight="1" x14ac:dyDescent="0.25">
      <c r="A126" s="243"/>
      <c r="B126" s="246"/>
      <c r="C126" s="124">
        <v>1000024</v>
      </c>
      <c r="D126" s="105" t="s">
        <v>206</v>
      </c>
      <c r="E126" s="68"/>
      <c r="F126" s="69"/>
      <c r="G126" s="70"/>
      <c r="H126" s="61">
        <v>300</v>
      </c>
      <c r="I126" s="62" t="s">
        <v>18</v>
      </c>
      <c r="J126" s="63">
        <v>0.45400000000000001</v>
      </c>
      <c r="K126" s="76">
        <f t="shared" si="9"/>
        <v>136.20000000000002</v>
      </c>
      <c r="L126" s="71"/>
      <c r="M126" s="72"/>
      <c r="N126" s="73"/>
      <c r="O126" s="99"/>
      <c r="P126" s="97">
        <f t="shared" si="10"/>
        <v>0</v>
      </c>
      <c r="Q126" s="77">
        <f t="shared" si="11"/>
        <v>0</v>
      </c>
      <c r="R126" s="78" t="e">
        <f t="shared" si="12"/>
        <v>#DIV/0!</v>
      </c>
      <c r="S126" s="82" t="e">
        <f t="shared" si="13"/>
        <v>#DIV/0!</v>
      </c>
      <c r="T126" s="41"/>
      <c r="U126" s="41"/>
      <c r="V126" s="41"/>
      <c r="W126" s="41"/>
      <c r="X126" s="41"/>
      <c r="Y126" s="41"/>
      <c r="Z126" s="41"/>
    </row>
    <row r="127" spans="1:26" s="42" customFormat="1" ht="52.5" customHeight="1" x14ac:dyDescent="0.25">
      <c r="A127" s="121">
        <v>103</v>
      </c>
      <c r="B127" s="127" t="s">
        <v>207</v>
      </c>
      <c r="C127" s="124">
        <v>1000016</v>
      </c>
      <c r="D127" s="105" t="s">
        <v>208</v>
      </c>
      <c r="E127" s="68"/>
      <c r="F127" s="69"/>
      <c r="G127" s="70"/>
      <c r="H127" s="61">
        <v>32866.666666666664</v>
      </c>
      <c r="I127" s="62" t="s">
        <v>18</v>
      </c>
      <c r="J127" s="63">
        <v>0.91300000000000003</v>
      </c>
      <c r="K127" s="76">
        <f t="shared" si="9"/>
        <v>30007.266666666666</v>
      </c>
      <c r="L127" s="71"/>
      <c r="M127" s="72"/>
      <c r="N127" s="73"/>
      <c r="O127" s="99"/>
      <c r="P127" s="97">
        <f t="shared" si="10"/>
        <v>0</v>
      </c>
      <c r="Q127" s="77">
        <f t="shared" si="11"/>
        <v>0</v>
      </c>
      <c r="R127" s="78" t="e">
        <f t="shared" si="12"/>
        <v>#DIV/0!</v>
      </c>
      <c r="S127" s="82" t="e">
        <f t="shared" si="13"/>
        <v>#DIV/0!</v>
      </c>
      <c r="T127" s="41"/>
      <c r="U127" s="41"/>
      <c r="V127" s="41"/>
      <c r="W127" s="41"/>
      <c r="X127" s="41"/>
      <c r="Y127" s="41"/>
      <c r="Z127" s="41"/>
    </row>
    <row r="128" spans="1:26" s="42" customFormat="1" ht="52.5" customHeight="1" x14ac:dyDescent="0.25">
      <c r="A128" s="121">
        <v>104</v>
      </c>
      <c r="B128" s="122" t="s">
        <v>209</v>
      </c>
      <c r="C128" s="128">
        <v>1000015</v>
      </c>
      <c r="D128" s="105" t="s">
        <v>210</v>
      </c>
      <c r="E128" s="68"/>
      <c r="F128" s="69"/>
      <c r="G128" s="70"/>
      <c r="H128" s="61">
        <v>2069.3333333333335</v>
      </c>
      <c r="I128" s="62" t="s">
        <v>18</v>
      </c>
      <c r="J128" s="63">
        <v>1.56</v>
      </c>
      <c r="K128" s="76">
        <f t="shared" si="9"/>
        <v>3228.1600000000003</v>
      </c>
      <c r="L128" s="71"/>
      <c r="M128" s="72"/>
      <c r="N128" s="73"/>
      <c r="O128" s="99"/>
      <c r="P128" s="97">
        <f t="shared" si="10"/>
        <v>0</v>
      </c>
      <c r="Q128" s="77">
        <f t="shared" si="11"/>
        <v>0</v>
      </c>
      <c r="R128" s="78" t="e">
        <f t="shared" si="12"/>
        <v>#DIV/0!</v>
      </c>
      <c r="S128" s="82" t="e">
        <f t="shared" si="13"/>
        <v>#DIV/0!</v>
      </c>
      <c r="T128" s="41"/>
      <c r="U128" s="41"/>
      <c r="V128" s="41"/>
      <c r="W128" s="41"/>
      <c r="X128" s="41"/>
      <c r="Y128" s="41"/>
      <c r="Z128" s="41"/>
    </row>
    <row r="129" spans="1:26" s="42" customFormat="1" ht="52.5" customHeight="1" x14ac:dyDescent="0.25">
      <c r="A129" s="121">
        <v>105</v>
      </c>
      <c r="B129" s="122" t="s">
        <v>211</v>
      </c>
      <c r="C129" s="126">
        <v>1000010</v>
      </c>
      <c r="D129" s="105" t="s">
        <v>473</v>
      </c>
      <c r="E129" s="68"/>
      <c r="F129" s="69"/>
      <c r="G129" s="70"/>
      <c r="H129" s="61">
        <v>4500</v>
      </c>
      <c r="I129" s="62" t="s">
        <v>18</v>
      </c>
      <c r="J129" s="63">
        <v>0.105</v>
      </c>
      <c r="K129" s="76">
        <f t="shared" si="9"/>
        <v>472.5</v>
      </c>
      <c r="L129" s="71"/>
      <c r="M129" s="72"/>
      <c r="N129" s="73"/>
      <c r="O129" s="99"/>
      <c r="P129" s="97">
        <f t="shared" si="10"/>
        <v>0</v>
      </c>
      <c r="Q129" s="77">
        <f t="shared" si="11"/>
        <v>0</v>
      </c>
      <c r="R129" s="78" t="e">
        <f t="shared" si="12"/>
        <v>#DIV/0!</v>
      </c>
      <c r="S129" s="82" t="e">
        <f t="shared" si="13"/>
        <v>#DIV/0!</v>
      </c>
      <c r="T129" s="41"/>
      <c r="U129" s="41"/>
      <c r="V129" s="41"/>
      <c r="W129" s="41"/>
      <c r="X129" s="41"/>
      <c r="Y129" s="41"/>
      <c r="Z129" s="41"/>
    </row>
    <row r="130" spans="1:26" s="42" customFormat="1" ht="52.5" customHeight="1" x14ac:dyDescent="0.25">
      <c r="A130" s="121">
        <v>106</v>
      </c>
      <c r="B130" s="122" t="s">
        <v>212</v>
      </c>
      <c r="C130" s="124">
        <v>1000017</v>
      </c>
      <c r="D130" s="105" t="s">
        <v>213</v>
      </c>
      <c r="E130" s="68"/>
      <c r="F130" s="69"/>
      <c r="G130" s="70"/>
      <c r="H130" s="61">
        <v>3900</v>
      </c>
      <c r="I130" s="62" t="s">
        <v>18</v>
      </c>
      <c r="J130" s="63">
        <v>1.08</v>
      </c>
      <c r="K130" s="76">
        <f t="shared" si="9"/>
        <v>4212</v>
      </c>
      <c r="L130" s="71"/>
      <c r="M130" s="72"/>
      <c r="N130" s="73"/>
      <c r="O130" s="99"/>
      <c r="P130" s="97">
        <f t="shared" si="10"/>
        <v>0</v>
      </c>
      <c r="Q130" s="77">
        <f t="shared" si="11"/>
        <v>0</v>
      </c>
      <c r="R130" s="78" t="e">
        <f t="shared" si="12"/>
        <v>#DIV/0!</v>
      </c>
      <c r="S130" s="82" t="e">
        <f t="shared" si="13"/>
        <v>#DIV/0!</v>
      </c>
      <c r="T130" s="41"/>
      <c r="U130" s="41"/>
      <c r="V130" s="41"/>
      <c r="W130" s="41"/>
      <c r="X130" s="41"/>
      <c r="Y130" s="41"/>
      <c r="Z130" s="41"/>
    </row>
    <row r="131" spans="1:26" s="42" customFormat="1" ht="52.5" customHeight="1" x14ac:dyDescent="0.25">
      <c r="A131" s="121">
        <v>107</v>
      </c>
      <c r="B131" s="122" t="s">
        <v>214</v>
      </c>
      <c r="C131" s="104">
        <v>1004309</v>
      </c>
      <c r="D131" s="105" t="s">
        <v>474</v>
      </c>
      <c r="E131" s="68"/>
      <c r="F131" s="69"/>
      <c r="G131" s="70"/>
      <c r="H131" s="61">
        <v>12500</v>
      </c>
      <c r="I131" s="62" t="s">
        <v>18</v>
      </c>
      <c r="J131" s="63">
        <v>0.183</v>
      </c>
      <c r="K131" s="76">
        <f t="shared" si="9"/>
        <v>2287.5</v>
      </c>
      <c r="L131" s="71"/>
      <c r="M131" s="72"/>
      <c r="N131" s="73"/>
      <c r="O131" s="99"/>
      <c r="P131" s="97">
        <f t="shared" si="10"/>
        <v>0</v>
      </c>
      <c r="Q131" s="77">
        <f t="shared" si="11"/>
        <v>0</v>
      </c>
      <c r="R131" s="78" t="e">
        <f t="shared" si="12"/>
        <v>#DIV/0!</v>
      </c>
      <c r="S131" s="82" t="e">
        <f t="shared" si="13"/>
        <v>#DIV/0!</v>
      </c>
      <c r="T131" s="41"/>
      <c r="U131" s="41"/>
      <c r="V131" s="41"/>
      <c r="W131" s="41"/>
      <c r="X131" s="41"/>
      <c r="Y131" s="41"/>
      <c r="Z131" s="41"/>
    </row>
    <row r="132" spans="1:26" s="42" customFormat="1" ht="52.5" customHeight="1" x14ac:dyDescent="0.25">
      <c r="A132" s="121">
        <v>108</v>
      </c>
      <c r="B132" s="122" t="s">
        <v>215</v>
      </c>
      <c r="C132" s="129">
        <v>1000018</v>
      </c>
      <c r="D132" s="105" t="s">
        <v>216</v>
      </c>
      <c r="E132" s="68"/>
      <c r="F132" s="69"/>
      <c r="G132" s="70"/>
      <c r="H132" s="61">
        <v>4000</v>
      </c>
      <c r="I132" s="62" t="s">
        <v>18</v>
      </c>
      <c r="J132" s="63">
        <v>0.183</v>
      </c>
      <c r="K132" s="76">
        <f t="shared" si="9"/>
        <v>732</v>
      </c>
      <c r="L132" s="71"/>
      <c r="M132" s="72"/>
      <c r="N132" s="73"/>
      <c r="O132" s="99"/>
      <c r="P132" s="97">
        <f t="shared" si="10"/>
        <v>0</v>
      </c>
      <c r="Q132" s="77">
        <f t="shared" si="11"/>
        <v>0</v>
      </c>
      <c r="R132" s="78" t="e">
        <f t="shared" si="12"/>
        <v>#DIV/0!</v>
      </c>
      <c r="S132" s="82" t="e">
        <f t="shared" si="13"/>
        <v>#DIV/0!</v>
      </c>
      <c r="T132" s="41"/>
      <c r="U132" s="41"/>
      <c r="V132" s="41"/>
      <c r="W132" s="41"/>
      <c r="X132" s="41"/>
      <c r="Y132" s="41"/>
      <c r="Z132" s="41"/>
    </row>
    <row r="133" spans="1:26" s="42" customFormat="1" ht="52.5" customHeight="1" x14ac:dyDescent="0.25">
      <c r="A133" s="196">
        <v>109</v>
      </c>
      <c r="B133" s="244" t="s">
        <v>217</v>
      </c>
      <c r="C133" s="124">
        <v>1000036</v>
      </c>
      <c r="D133" s="105" t="s">
        <v>218</v>
      </c>
      <c r="E133" s="68"/>
      <c r="F133" s="69"/>
      <c r="G133" s="70"/>
      <c r="H133" s="61">
        <v>2880</v>
      </c>
      <c r="I133" s="62" t="s">
        <v>18</v>
      </c>
      <c r="J133" s="63">
        <v>1.9</v>
      </c>
      <c r="K133" s="76">
        <f t="shared" si="9"/>
        <v>5472</v>
      </c>
      <c r="L133" s="71"/>
      <c r="M133" s="72"/>
      <c r="N133" s="73"/>
      <c r="O133" s="99"/>
      <c r="P133" s="97">
        <f t="shared" si="10"/>
        <v>0</v>
      </c>
      <c r="Q133" s="77">
        <f t="shared" si="11"/>
        <v>0</v>
      </c>
      <c r="R133" s="78" t="e">
        <f t="shared" si="12"/>
        <v>#DIV/0!</v>
      </c>
      <c r="S133" s="82" t="e">
        <f t="shared" si="13"/>
        <v>#DIV/0!</v>
      </c>
      <c r="T133" s="41"/>
      <c r="U133" s="41"/>
      <c r="V133" s="41"/>
      <c r="W133" s="41"/>
      <c r="X133" s="41"/>
      <c r="Y133" s="41"/>
      <c r="Z133" s="41"/>
    </row>
    <row r="134" spans="1:26" s="42" customFormat="1" ht="52.5" customHeight="1" x14ac:dyDescent="0.25">
      <c r="A134" s="200"/>
      <c r="B134" s="246"/>
      <c r="C134" s="129">
        <v>1000029</v>
      </c>
      <c r="D134" s="105" t="s">
        <v>219</v>
      </c>
      <c r="E134" s="68"/>
      <c r="F134" s="69"/>
      <c r="G134" s="70"/>
      <c r="H134" s="61">
        <v>31026.666666666668</v>
      </c>
      <c r="I134" s="62" t="s">
        <v>18</v>
      </c>
      <c r="J134" s="63">
        <v>2.8</v>
      </c>
      <c r="K134" s="76">
        <f t="shared" si="9"/>
        <v>86874.666666666672</v>
      </c>
      <c r="L134" s="71"/>
      <c r="M134" s="72"/>
      <c r="N134" s="73"/>
      <c r="O134" s="99"/>
      <c r="P134" s="97">
        <f t="shared" si="10"/>
        <v>0</v>
      </c>
      <c r="Q134" s="77">
        <f t="shared" si="11"/>
        <v>0</v>
      </c>
      <c r="R134" s="78" t="e">
        <f t="shared" si="12"/>
        <v>#DIV/0!</v>
      </c>
      <c r="S134" s="82" t="e">
        <f t="shared" si="13"/>
        <v>#DIV/0!</v>
      </c>
      <c r="T134" s="41"/>
      <c r="U134" s="41"/>
      <c r="V134" s="41"/>
      <c r="W134" s="41"/>
      <c r="X134" s="41"/>
      <c r="Y134" s="41"/>
      <c r="Z134" s="41"/>
    </row>
    <row r="135" spans="1:26" s="42" customFormat="1" ht="52.5" customHeight="1" x14ac:dyDescent="0.25">
      <c r="A135" s="196">
        <v>110</v>
      </c>
      <c r="B135" s="198" t="s">
        <v>220</v>
      </c>
      <c r="C135" s="129">
        <v>1000051</v>
      </c>
      <c r="D135" s="105" t="s">
        <v>221</v>
      </c>
      <c r="E135" s="68"/>
      <c r="F135" s="69"/>
      <c r="G135" s="70"/>
      <c r="H135" s="61">
        <v>11200</v>
      </c>
      <c r="I135" s="62" t="s">
        <v>18</v>
      </c>
      <c r="J135" s="63">
        <v>0.6</v>
      </c>
      <c r="K135" s="76">
        <f t="shared" si="9"/>
        <v>6720</v>
      </c>
      <c r="L135" s="71"/>
      <c r="M135" s="72"/>
      <c r="N135" s="73"/>
      <c r="O135" s="99"/>
      <c r="P135" s="97">
        <f t="shared" si="10"/>
        <v>0</v>
      </c>
      <c r="Q135" s="77">
        <f t="shared" si="11"/>
        <v>0</v>
      </c>
      <c r="R135" s="78" t="e">
        <f t="shared" si="12"/>
        <v>#DIV/0!</v>
      </c>
      <c r="S135" s="82" t="e">
        <f t="shared" si="13"/>
        <v>#DIV/0!</v>
      </c>
      <c r="T135" s="41"/>
      <c r="U135" s="41"/>
      <c r="V135" s="41"/>
      <c r="W135" s="41"/>
      <c r="X135" s="41"/>
      <c r="Y135" s="41"/>
      <c r="Z135" s="41"/>
    </row>
    <row r="136" spans="1:26" s="42" customFormat="1" ht="52.5" customHeight="1" x14ac:dyDescent="0.25">
      <c r="A136" s="235"/>
      <c r="B136" s="201"/>
      <c r="C136" s="123">
        <v>1006797</v>
      </c>
      <c r="D136" s="105" t="s">
        <v>222</v>
      </c>
      <c r="E136" s="68"/>
      <c r="F136" s="69"/>
      <c r="G136" s="70"/>
      <c r="H136" s="61">
        <v>6600</v>
      </c>
      <c r="I136" s="62" t="s">
        <v>18</v>
      </c>
      <c r="J136" s="63">
        <v>1.01</v>
      </c>
      <c r="K136" s="76">
        <f t="shared" si="9"/>
        <v>6666</v>
      </c>
      <c r="L136" s="71"/>
      <c r="M136" s="72"/>
      <c r="N136" s="73"/>
      <c r="O136" s="99"/>
      <c r="P136" s="97">
        <f t="shared" si="10"/>
        <v>0</v>
      </c>
      <c r="Q136" s="77">
        <f t="shared" si="11"/>
        <v>0</v>
      </c>
      <c r="R136" s="78" t="e">
        <f t="shared" si="12"/>
        <v>#DIV/0!</v>
      </c>
      <c r="S136" s="82" t="e">
        <f t="shared" si="13"/>
        <v>#DIV/0!</v>
      </c>
      <c r="T136" s="41"/>
      <c r="U136" s="41"/>
      <c r="V136" s="41"/>
      <c r="W136" s="41"/>
      <c r="X136" s="41"/>
      <c r="Y136" s="41"/>
      <c r="Z136" s="41"/>
    </row>
    <row r="137" spans="1:26" s="42" customFormat="1" ht="52.5" customHeight="1" x14ac:dyDescent="0.25">
      <c r="A137" s="234">
        <v>111</v>
      </c>
      <c r="B137" s="198" t="s">
        <v>223</v>
      </c>
      <c r="C137" s="129">
        <v>1000060</v>
      </c>
      <c r="D137" s="105" t="s">
        <v>224</v>
      </c>
      <c r="E137" s="68"/>
      <c r="F137" s="69"/>
      <c r="G137" s="70"/>
      <c r="H137" s="61">
        <v>2850</v>
      </c>
      <c r="I137" s="62" t="s">
        <v>18</v>
      </c>
      <c r="J137" s="63">
        <v>2.1629999999999998</v>
      </c>
      <c r="K137" s="76">
        <f t="shared" si="9"/>
        <v>6164.5499999999993</v>
      </c>
      <c r="L137" s="71"/>
      <c r="M137" s="72"/>
      <c r="N137" s="73"/>
      <c r="O137" s="99"/>
      <c r="P137" s="97">
        <f t="shared" si="10"/>
        <v>0</v>
      </c>
      <c r="Q137" s="77">
        <f t="shared" si="11"/>
        <v>0</v>
      </c>
      <c r="R137" s="78" t="e">
        <f t="shared" si="12"/>
        <v>#DIV/0!</v>
      </c>
      <c r="S137" s="82" t="e">
        <f t="shared" si="13"/>
        <v>#DIV/0!</v>
      </c>
      <c r="T137" s="41"/>
      <c r="U137" s="41"/>
      <c r="V137" s="41"/>
      <c r="W137" s="41"/>
      <c r="X137" s="41"/>
      <c r="Y137" s="41"/>
      <c r="Z137" s="41"/>
    </row>
    <row r="138" spans="1:26" s="42" customFormat="1" ht="52.5" customHeight="1" x14ac:dyDescent="0.25">
      <c r="A138" s="235"/>
      <c r="B138" s="201"/>
      <c r="C138" s="129">
        <v>1000061</v>
      </c>
      <c r="D138" s="105" t="s">
        <v>225</v>
      </c>
      <c r="E138" s="68"/>
      <c r="F138" s="69"/>
      <c r="G138" s="70"/>
      <c r="H138" s="61">
        <v>7200</v>
      </c>
      <c r="I138" s="62" t="s">
        <v>18</v>
      </c>
      <c r="J138" s="63">
        <v>3.798</v>
      </c>
      <c r="K138" s="76">
        <f t="shared" si="9"/>
        <v>27345.599999999999</v>
      </c>
      <c r="L138" s="71"/>
      <c r="M138" s="72"/>
      <c r="N138" s="73"/>
      <c r="O138" s="99"/>
      <c r="P138" s="97">
        <f t="shared" si="10"/>
        <v>0</v>
      </c>
      <c r="Q138" s="77">
        <f t="shared" si="11"/>
        <v>0</v>
      </c>
      <c r="R138" s="78" t="e">
        <f t="shared" si="12"/>
        <v>#DIV/0!</v>
      </c>
      <c r="S138" s="82" t="e">
        <f t="shared" si="13"/>
        <v>#DIV/0!</v>
      </c>
      <c r="T138" s="41"/>
      <c r="U138" s="41"/>
      <c r="V138" s="41"/>
      <c r="W138" s="41"/>
      <c r="X138" s="41"/>
      <c r="Y138" s="41"/>
      <c r="Z138" s="41"/>
    </row>
    <row r="139" spans="1:26" s="42" customFormat="1" ht="52.5" customHeight="1" x14ac:dyDescent="0.25">
      <c r="A139" s="234">
        <v>112</v>
      </c>
      <c r="B139" s="198" t="s">
        <v>226</v>
      </c>
      <c r="C139" s="129">
        <v>1000054</v>
      </c>
      <c r="D139" s="105" t="s">
        <v>227</v>
      </c>
      <c r="E139" s="68"/>
      <c r="F139" s="69"/>
      <c r="G139" s="70"/>
      <c r="H139" s="61">
        <v>2400</v>
      </c>
      <c r="I139" s="62" t="s">
        <v>18</v>
      </c>
      <c r="J139" s="63">
        <v>0.67300000000000004</v>
      </c>
      <c r="K139" s="76">
        <f t="shared" si="9"/>
        <v>1615.2</v>
      </c>
      <c r="L139" s="71"/>
      <c r="M139" s="72"/>
      <c r="N139" s="73"/>
      <c r="O139" s="99"/>
      <c r="P139" s="97">
        <f t="shared" si="10"/>
        <v>0</v>
      </c>
      <c r="Q139" s="77">
        <f t="shared" si="11"/>
        <v>0</v>
      </c>
      <c r="R139" s="78" t="e">
        <f t="shared" si="12"/>
        <v>#DIV/0!</v>
      </c>
      <c r="S139" s="82" t="e">
        <f t="shared" si="13"/>
        <v>#DIV/0!</v>
      </c>
      <c r="T139" s="41"/>
      <c r="U139" s="41"/>
      <c r="V139" s="41"/>
      <c r="W139" s="41"/>
      <c r="X139" s="41"/>
      <c r="Y139" s="41"/>
      <c r="Z139" s="41"/>
    </row>
    <row r="140" spans="1:26" s="42" customFormat="1" ht="52.5" customHeight="1" x14ac:dyDescent="0.25">
      <c r="A140" s="235"/>
      <c r="B140" s="201"/>
      <c r="C140" s="129">
        <v>1000066</v>
      </c>
      <c r="D140" s="105" t="s">
        <v>228</v>
      </c>
      <c r="E140" s="68"/>
      <c r="F140" s="69"/>
      <c r="G140" s="70"/>
      <c r="H140" s="61">
        <v>800</v>
      </c>
      <c r="I140" s="62" t="s">
        <v>18</v>
      </c>
      <c r="J140" s="63">
        <v>1.1539999999999999</v>
      </c>
      <c r="K140" s="76">
        <f t="shared" si="9"/>
        <v>923.19999999999993</v>
      </c>
      <c r="L140" s="71"/>
      <c r="M140" s="72"/>
      <c r="N140" s="73"/>
      <c r="O140" s="99"/>
      <c r="P140" s="97">
        <f t="shared" si="10"/>
        <v>0</v>
      </c>
      <c r="Q140" s="77">
        <f t="shared" si="11"/>
        <v>0</v>
      </c>
      <c r="R140" s="78" t="e">
        <f t="shared" si="12"/>
        <v>#DIV/0!</v>
      </c>
      <c r="S140" s="82" t="e">
        <f t="shared" si="13"/>
        <v>#DIV/0!</v>
      </c>
      <c r="T140" s="41"/>
      <c r="U140" s="41"/>
      <c r="V140" s="41"/>
      <c r="W140" s="41"/>
      <c r="X140" s="41"/>
      <c r="Y140" s="41"/>
      <c r="Z140" s="41"/>
    </row>
    <row r="141" spans="1:26" s="42" customFormat="1" ht="52.5" customHeight="1" x14ac:dyDescent="0.25">
      <c r="A141" s="130">
        <v>113</v>
      </c>
      <c r="B141" s="131" t="s">
        <v>229</v>
      </c>
      <c r="C141" s="129">
        <v>1000041</v>
      </c>
      <c r="D141" s="105" t="s">
        <v>230</v>
      </c>
      <c r="E141" s="68"/>
      <c r="F141" s="69"/>
      <c r="G141" s="70"/>
      <c r="H141" s="61">
        <v>400</v>
      </c>
      <c r="I141" s="62" t="s">
        <v>18</v>
      </c>
      <c r="J141" s="63">
        <v>2.141</v>
      </c>
      <c r="K141" s="76">
        <f t="shared" si="9"/>
        <v>856.4</v>
      </c>
      <c r="L141" s="71"/>
      <c r="M141" s="72"/>
      <c r="N141" s="73"/>
      <c r="O141" s="99"/>
      <c r="P141" s="97">
        <f t="shared" si="10"/>
        <v>0</v>
      </c>
      <c r="Q141" s="77">
        <f t="shared" si="11"/>
        <v>0</v>
      </c>
      <c r="R141" s="78" t="e">
        <f t="shared" si="12"/>
        <v>#DIV/0!</v>
      </c>
      <c r="S141" s="82" t="e">
        <f t="shared" si="13"/>
        <v>#DIV/0!</v>
      </c>
      <c r="T141" s="41"/>
      <c r="U141" s="41"/>
      <c r="V141" s="41"/>
      <c r="W141" s="41"/>
      <c r="X141" s="41"/>
      <c r="Y141" s="41"/>
      <c r="Z141" s="41"/>
    </row>
    <row r="142" spans="1:26" s="42" customFormat="1" ht="52.5" customHeight="1" x14ac:dyDescent="0.25">
      <c r="A142" s="234">
        <v>114</v>
      </c>
      <c r="B142" s="198" t="s">
        <v>231</v>
      </c>
      <c r="C142" s="129">
        <v>1000049</v>
      </c>
      <c r="D142" s="105" t="s">
        <v>232</v>
      </c>
      <c r="E142" s="68"/>
      <c r="F142" s="69"/>
      <c r="G142" s="70"/>
      <c r="H142" s="61">
        <v>1800</v>
      </c>
      <c r="I142" s="62" t="s">
        <v>18</v>
      </c>
      <c r="J142" s="63">
        <v>0.95</v>
      </c>
      <c r="K142" s="76">
        <f t="shared" si="9"/>
        <v>1710</v>
      </c>
      <c r="L142" s="71"/>
      <c r="M142" s="72"/>
      <c r="N142" s="73"/>
      <c r="O142" s="99"/>
      <c r="P142" s="97">
        <f t="shared" si="10"/>
        <v>0</v>
      </c>
      <c r="Q142" s="77">
        <f t="shared" si="11"/>
        <v>0</v>
      </c>
      <c r="R142" s="78" t="e">
        <f t="shared" si="12"/>
        <v>#DIV/0!</v>
      </c>
      <c r="S142" s="82" t="e">
        <f t="shared" si="13"/>
        <v>#DIV/0!</v>
      </c>
      <c r="T142" s="41"/>
      <c r="U142" s="41"/>
      <c r="V142" s="41"/>
      <c r="W142" s="41"/>
      <c r="X142" s="41"/>
      <c r="Y142" s="41"/>
      <c r="Z142" s="41"/>
    </row>
    <row r="143" spans="1:26" s="42" customFormat="1" ht="52.5" customHeight="1" x14ac:dyDescent="0.25">
      <c r="A143" s="235"/>
      <c r="B143" s="201"/>
      <c r="C143" s="129">
        <v>1000050</v>
      </c>
      <c r="D143" s="105" t="s">
        <v>233</v>
      </c>
      <c r="E143" s="68"/>
      <c r="F143" s="69"/>
      <c r="G143" s="70"/>
      <c r="H143" s="61">
        <v>2640</v>
      </c>
      <c r="I143" s="62" t="s">
        <v>18</v>
      </c>
      <c r="J143" s="63">
        <v>1.65</v>
      </c>
      <c r="K143" s="76">
        <f t="shared" si="9"/>
        <v>4356</v>
      </c>
      <c r="L143" s="71"/>
      <c r="M143" s="72"/>
      <c r="N143" s="73"/>
      <c r="O143" s="99"/>
      <c r="P143" s="97">
        <f t="shared" si="10"/>
        <v>0</v>
      </c>
      <c r="Q143" s="77">
        <f t="shared" si="11"/>
        <v>0</v>
      </c>
      <c r="R143" s="78" t="e">
        <f t="shared" si="12"/>
        <v>#DIV/0!</v>
      </c>
      <c r="S143" s="82" t="e">
        <f t="shared" si="13"/>
        <v>#DIV/0!</v>
      </c>
      <c r="T143" s="41"/>
      <c r="U143" s="41"/>
      <c r="V143" s="41"/>
      <c r="W143" s="41"/>
      <c r="X143" s="41"/>
      <c r="Y143" s="41"/>
      <c r="Z143" s="41"/>
    </row>
    <row r="144" spans="1:26" s="42" customFormat="1" ht="52.5" customHeight="1" x14ac:dyDescent="0.25">
      <c r="A144" s="130">
        <v>115</v>
      </c>
      <c r="B144" s="131" t="s">
        <v>234</v>
      </c>
      <c r="C144" s="129">
        <v>1000058</v>
      </c>
      <c r="D144" s="105" t="s">
        <v>235</v>
      </c>
      <c r="E144" s="68"/>
      <c r="F144" s="69"/>
      <c r="G144" s="70"/>
      <c r="H144" s="61">
        <v>666.66666666666674</v>
      </c>
      <c r="I144" s="62" t="s">
        <v>18</v>
      </c>
      <c r="J144" s="63">
        <v>0.67300000000000004</v>
      </c>
      <c r="K144" s="76">
        <f t="shared" si="9"/>
        <v>448.66666666666674</v>
      </c>
      <c r="L144" s="71"/>
      <c r="M144" s="72"/>
      <c r="N144" s="73"/>
      <c r="O144" s="99"/>
      <c r="P144" s="97">
        <f t="shared" si="10"/>
        <v>0</v>
      </c>
      <c r="Q144" s="77">
        <f t="shared" si="11"/>
        <v>0</v>
      </c>
      <c r="R144" s="78" t="e">
        <f t="shared" si="12"/>
        <v>#DIV/0!</v>
      </c>
      <c r="S144" s="82" t="e">
        <f t="shared" si="13"/>
        <v>#DIV/0!</v>
      </c>
      <c r="T144" s="41"/>
      <c r="U144" s="41"/>
      <c r="V144" s="41"/>
      <c r="W144" s="41"/>
      <c r="X144" s="41"/>
      <c r="Y144" s="41"/>
      <c r="Z144" s="41"/>
    </row>
    <row r="145" spans="1:26" s="42" customFormat="1" ht="52.5" customHeight="1" x14ac:dyDescent="0.25">
      <c r="A145" s="236" t="s">
        <v>475</v>
      </c>
      <c r="B145" s="198" t="s">
        <v>236</v>
      </c>
      <c r="C145" s="129">
        <v>1000056</v>
      </c>
      <c r="D145" s="105" t="s">
        <v>237</v>
      </c>
      <c r="E145" s="68"/>
      <c r="F145" s="69"/>
      <c r="G145" s="70"/>
      <c r="H145" s="61">
        <v>4500</v>
      </c>
      <c r="I145" s="62" t="s">
        <v>18</v>
      </c>
      <c r="J145" s="63">
        <v>0.56000000000000005</v>
      </c>
      <c r="K145" s="76">
        <f t="shared" si="9"/>
        <v>2520.0000000000005</v>
      </c>
      <c r="L145" s="71"/>
      <c r="M145" s="72"/>
      <c r="N145" s="73"/>
      <c r="O145" s="99"/>
      <c r="P145" s="97">
        <f t="shared" si="10"/>
        <v>0</v>
      </c>
      <c r="Q145" s="77">
        <f t="shared" si="11"/>
        <v>0</v>
      </c>
      <c r="R145" s="78" t="e">
        <f t="shared" si="12"/>
        <v>#DIV/0!</v>
      </c>
      <c r="S145" s="82" t="e">
        <f t="shared" si="13"/>
        <v>#DIV/0!</v>
      </c>
      <c r="T145" s="41"/>
      <c r="U145" s="41"/>
      <c r="V145" s="41"/>
      <c r="W145" s="41"/>
      <c r="X145" s="41"/>
      <c r="Y145" s="41"/>
      <c r="Z145" s="41"/>
    </row>
    <row r="146" spans="1:26" s="42" customFormat="1" ht="52.5" customHeight="1" x14ac:dyDescent="0.25">
      <c r="A146" s="237"/>
      <c r="B146" s="201"/>
      <c r="C146" s="129">
        <v>1000057</v>
      </c>
      <c r="D146" s="105" t="s">
        <v>238</v>
      </c>
      <c r="E146" s="68"/>
      <c r="F146" s="69"/>
      <c r="G146" s="70"/>
      <c r="H146" s="61">
        <v>23300</v>
      </c>
      <c r="I146" s="62" t="s">
        <v>18</v>
      </c>
      <c r="J146" s="63">
        <v>0.95</v>
      </c>
      <c r="K146" s="76">
        <f t="shared" si="9"/>
        <v>22135</v>
      </c>
      <c r="L146" s="71"/>
      <c r="M146" s="72"/>
      <c r="N146" s="73"/>
      <c r="O146" s="99"/>
      <c r="P146" s="97">
        <f t="shared" si="10"/>
        <v>0</v>
      </c>
      <c r="Q146" s="77">
        <f t="shared" si="11"/>
        <v>0</v>
      </c>
      <c r="R146" s="78" t="e">
        <f t="shared" si="12"/>
        <v>#DIV/0!</v>
      </c>
      <c r="S146" s="82" t="e">
        <f t="shared" si="13"/>
        <v>#DIV/0!</v>
      </c>
      <c r="T146" s="41"/>
      <c r="U146" s="41"/>
      <c r="V146" s="41"/>
      <c r="W146" s="41"/>
      <c r="X146" s="41"/>
      <c r="Y146" s="41"/>
      <c r="Z146" s="41"/>
    </row>
    <row r="147" spans="1:26" s="42" customFormat="1" ht="52.5" customHeight="1" x14ac:dyDescent="0.25">
      <c r="A147" s="234">
        <v>117</v>
      </c>
      <c r="B147" s="198" t="s">
        <v>223</v>
      </c>
      <c r="C147" s="129">
        <v>1000067</v>
      </c>
      <c r="D147" s="105" t="s">
        <v>476</v>
      </c>
      <c r="E147" s="68"/>
      <c r="F147" s="69"/>
      <c r="G147" s="70"/>
      <c r="H147" s="61">
        <v>700</v>
      </c>
      <c r="I147" s="62" t="s">
        <v>18</v>
      </c>
      <c r="J147" s="63">
        <v>0.31</v>
      </c>
      <c r="K147" s="76">
        <f t="shared" si="9"/>
        <v>217</v>
      </c>
      <c r="L147" s="71"/>
      <c r="M147" s="72"/>
      <c r="N147" s="73"/>
      <c r="O147" s="99"/>
      <c r="P147" s="97">
        <f t="shared" si="10"/>
        <v>0</v>
      </c>
      <c r="Q147" s="77">
        <f t="shared" si="11"/>
        <v>0</v>
      </c>
      <c r="R147" s="78" t="e">
        <f t="shared" si="12"/>
        <v>#DIV/0!</v>
      </c>
      <c r="S147" s="82" t="e">
        <f t="shared" si="13"/>
        <v>#DIV/0!</v>
      </c>
      <c r="T147" s="41"/>
      <c r="U147" s="41"/>
      <c r="V147" s="41"/>
      <c r="W147" s="41"/>
      <c r="X147" s="41"/>
      <c r="Y147" s="41"/>
      <c r="Z147" s="41"/>
    </row>
    <row r="148" spans="1:26" s="42" customFormat="1" ht="52.5" customHeight="1" x14ac:dyDescent="0.25">
      <c r="A148" s="235"/>
      <c r="B148" s="201"/>
      <c r="C148" s="129">
        <v>1000068</v>
      </c>
      <c r="D148" s="105" t="s">
        <v>477</v>
      </c>
      <c r="E148" s="68"/>
      <c r="F148" s="69"/>
      <c r="G148" s="70"/>
      <c r="H148" s="61">
        <v>4000</v>
      </c>
      <c r="I148" s="62" t="s">
        <v>18</v>
      </c>
      <c r="J148" s="63">
        <v>0.57499999999999996</v>
      </c>
      <c r="K148" s="76">
        <f t="shared" si="9"/>
        <v>2300</v>
      </c>
      <c r="L148" s="71"/>
      <c r="M148" s="72"/>
      <c r="N148" s="73"/>
      <c r="O148" s="99"/>
      <c r="P148" s="97">
        <f t="shared" si="10"/>
        <v>0</v>
      </c>
      <c r="Q148" s="77">
        <f t="shared" si="11"/>
        <v>0</v>
      </c>
      <c r="R148" s="78" t="e">
        <f t="shared" si="12"/>
        <v>#DIV/0!</v>
      </c>
      <c r="S148" s="82" t="e">
        <f t="shared" si="13"/>
        <v>#DIV/0!</v>
      </c>
      <c r="T148" s="41"/>
      <c r="U148" s="41"/>
      <c r="V148" s="41"/>
      <c r="W148" s="41"/>
      <c r="X148" s="41"/>
      <c r="Y148" s="41"/>
      <c r="Z148" s="41"/>
    </row>
    <row r="149" spans="1:26" s="42" customFormat="1" ht="52.5" customHeight="1" x14ac:dyDescent="0.25">
      <c r="A149" s="130">
        <v>118</v>
      </c>
      <c r="B149" s="131" t="s">
        <v>239</v>
      </c>
      <c r="C149" s="129">
        <v>1000028</v>
      </c>
      <c r="D149" s="105" t="s">
        <v>240</v>
      </c>
      <c r="E149" s="68"/>
      <c r="F149" s="69"/>
      <c r="G149" s="70"/>
      <c r="H149" s="61">
        <v>15160</v>
      </c>
      <c r="I149" s="62" t="s">
        <v>18</v>
      </c>
      <c r="J149" s="63">
        <v>2.74</v>
      </c>
      <c r="K149" s="76">
        <f t="shared" ref="K149:K212" si="14">H149*J149</f>
        <v>41538.400000000001</v>
      </c>
      <c r="L149" s="71"/>
      <c r="M149" s="72"/>
      <c r="N149" s="73"/>
      <c r="O149" s="99"/>
      <c r="P149" s="97">
        <f t="shared" si="10"/>
        <v>0</v>
      </c>
      <c r="Q149" s="77">
        <f t="shared" si="11"/>
        <v>0</v>
      </c>
      <c r="R149" s="78" t="e">
        <f t="shared" si="12"/>
        <v>#DIV/0!</v>
      </c>
      <c r="S149" s="82" t="e">
        <f t="shared" si="13"/>
        <v>#DIV/0!</v>
      </c>
      <c r="T149" s="41"/>
      <c r="U149" s="41"/>
      <c r="V149" s="41"/>
      <c r="W149" s="41"/>
      <c r="X149" s="41"/>
      <c r="Y149" s="41"/>
      <c r="Z149" s="41"/>
    </row>
    <row r="150" spans="1:26" s="42" customFormat="1" ht="52.5" customHeight="1" x14ac:dyDescent="0.25">
      <c r="A150" s="234">
        <v>119</v>
      </c>
      <c r="B150" s="198" t="s">
        <v>241</v>
      </c>
      <c r="C150" s="132">
        <v>1000035</v>
      </c>
      <c r="D150" s="105" t="s">
        <v>242</v>
      </c>
      <c r="E150" s="68"/>
      <c r="F150" s="69"/>
      <c r="G150" s="70"/>
      <c r="H150" s="61">
        <v>36040</v>
      </c>
      <c r="I150" s="62" t="s">
        <v>18</v>
      </c>
      <c r="J150" s="63">
        <v>2.97</v>
      </c>
      <c r="K150" s="76">
        <f t="shared" si="14"/>
        <v>107038.8</v>
      </c>
      <c r="L150" s="71"/>
      <c r="M150" s="72"/>
      <c r="N150" s="73"/>
      <c r="O150" s="99"/>
      <c r="P150" s="97">
        <f t="shared" ref="P150:P212" si="15">M150*(1-O150)</f>
        <v>0</v>
      </c>
      <c r="Q150" s="77">
        <f t="shared" ref="Q150:Q212" si="16">IF(ISERROR(P150/G150),0,(P150/G150)*H150)</f>
        <v>0</v>
      </c>
      <c r="R150" s="78" t="e">
        <f t="shared" ref="R150:R212" si="17">ROUNDUP((H150/G150),0)</f>
        <v>#DIV/0!</v>
      </c>
      <c r="S150" s="82" t="e">
        <f t="shared" ref="S150:S212" si="18">R150*P150</f>
        <v>#DIV/0!</v>
      </c>
      <c r="T150" s="41"/>
      <c r="U150" s="41"/>
      <c r="V150" s="41"/>
      <c r="W150" s="41"/>
      <c r="X150" s="41"/>
      <c r="Y150" s="41"/>
      <c r="Z150" s="41"/>
    </row>
    <row r="151" spans="1:26" s="42" customFormat="1" ht="52.5" customHeight="1" x14ac:dyDescent="0.25">
      <c r="A151" s="235"/>
      <c r="B151" s="201"/>
      <c r="C151" s="132">
        <v>1000034</v>
      </c>
      <c r="D151" s="105" t="s">
        <v>243</v>
      </c>
      <c r="E151" s="68"/>
      <c r="F151" s="69"/>
      <c r="G151" s="70"/>
      <c r="H151" s="61">
        <v>3200</v>
      </c>
      <c r="I151" s="62" t="s">
        <v>18</v>
      </c>
      <c r="J151" s="63">
        <v>1.98</v>
      </c>
      <c r="K151" s="76">
        <f t="shared" si="14"/>
        <v>6336</v>
      </c>
      <c r="L151" s="71"/>
      <c r="M151" s="72"/>
      <c r="N151" s="73"/>
      <c r="O151" s="99"/>
      <c r="P151" s="97">
        <f t="shared" si="15"/>
        <v>0</v>
      </c>
      <c r="Q151" s="77">
        <f t="shared" si="16"/>
        <v>0</v>
      </c>
      <c r="R151" s="78" t="e">
        <f t="shared" si="17"/>
        <v>#DIV/0!</v>
      </c>
      <c r="S151" s="82" t="e">
        <f t="shared" si="18"/>
        <v>#DIV/0!</v>
      </c>
      <c r="T151" s="41"/>
      <c r="U151" s="41"/>
      <c r="V151" s="41"/>
      <c r="W151" s="41"/>
      <c r="X151" s="41"/>
      <c r="Y151" s="41"/>
      <c r="Z151" s="41"/>
    </row>
    <row r="152" spans="1:26" s="42" customFormat="1" ht="52.5" customHeight="1" x14ac:dyDescent="0.25">
      <c r="A152" s="130">
        <v>120</v>
      </c>
      <c r="B152" s="133" t="s">
        <v>244</v>
      </c>
      <c r="C152" s="123">
        <v>1003502</v>
      </c>
      <c r="D152" s="105" t="s">
        <v>478</v>
      </c>
      <c r="E152" s="68"/>
      <c r="F152" s="69"/>
      <c r="G152" s="70"/>
      <c r="H152" s="61">
        <v>162</v>
      </c>
      <c r="I152" s="62" t="s">
        <v>18</v>
      </c>
      <c r="J152" s="63">
        <v>0.6</v>
      </c>
      <c r="K152" s="76">
        <f t="shared" si="14"/>
        <v>97.2</v>
      </c>
      <c r="L152" s="71"/>
      <c r="M152" s="72"/>
      <c r="N152" s="73"/>
      <c r="O152" s="99"/>
      <c r="P152" s="97">
        <f t="shared" si="15"/>
        <v>0</v>
      </c>
      <c r="Q152" s="77">
        <f t="shared" si="16"/>
        <v>0</v>
      </c>
      <c r="R152" s="78" t="e">
        <f t="shared" si="17"/>
        <v>#DIV/0!</v>
      </c>
      <c r="S152" s="82" t="e">
        <f t="shared" si="18"/>
        <v>#DIV/0!</v>
      </c>
      <c r="T152" s="41"/>
      <c r="U152" s="41"/>
      <c r="V152" s="41"/>
      <c r="W152" s="41"/>
      <c r="X152" s="41"/>
      <c r="Y152" s="41"/>
      <c r="Z152" s="41"/>
    </row>
    <row r="153" spans="1:26" s="42" customFormat="1" ht="52.5" customHeight="1" x14ac:dyDescent="0.25">
      <c r="A153" s="130">
        <v>121</v>
      </c>
      <c r="B153" s="133" t="s">
        <v>245</v>
      </c>
      <c r="C153" s="123">
        <v>1003501</v>
      </c>
      <c r="D153" s="105" t="s">
        <v>246</v>
      </c>
      <c r="E153" s="68"/>
      <c r="F153" s="69"/>
      <c r="G153" s="70"/>
      <c r="H153" s="61">
        <v>145</v>
      </c>
      <c r="I153" s="62" t="s">
        <v>18</v>
      </c>
      <c r="J153" s="63">
        <v>3.86</v>
      </c>
      <c r="K153" s="76">
        <f t="shared" si="14"/>
        <v>559.69999999999993</v>
      </c>
      <c r="L153" s="71"/>
      <c r="M153" s="72"/>
      <c r="N153" s="73"/>
      <c r="O153" s="99"/>
      <c r="P153" s="97">
        <f t="shared" si="15"/>
        <v>0</v>
      </c>
      <c r="Q153" s="77">
        <f t="shared" si="16"/>
        <v>0</v>
      </c>
      <c r="R153" s="78" t="e">
        <f t="shared" si="17"/>
        <v>#DIV/0!</v>
      </c>
      <c r="S153" s="82" t="e">
        <f t="shared" si="18"/>
        <v>#DIV/0!</v>
      </c>
      <c r="T153" s="41"/>
      <c r="U153" s="41"/>
      <c r="V153" s="41"/>
      <c r="W153" s="41"/>
      <c r="X153" s="41"/>
      <c r="Y153" s="41"/>
      <c r="Z153" s="41"/>
    </row>
    <row r="154" spans="1:26" s="42" customFormat="1" ht="52.5" customHeight="1" x14ac:dyDescent="0.25">
      <c r="A154" s="130">
        <v>122</v>
      </c>
      <c r="B154" s="133" t="s">
        <v>247</v>
      </c>
      <c r="C154" s="123">
        <v>1003500</v>
      </c>
      <c r="D154" s="105" t="s">
        <v>248</v>
      </c>
      <c r="E154" s="68"/>
      <c r="F154" s="69"/>
      <c r="G154" s="70"/>
      <c r="H154" s="61">
        <v>1314</v>
      </c>
      <c r="I154" s="62" t="s">
        <v>18</v>
      </c>
      <c r="J154" s="63">
        <v>14.58</v>
      </c>
      <c r="K154" s="76">
        <f t="shared" si="14"/>
        <v>19158.12</v>
      </c>
      <c r="L154" s="71"/>
      <c r="M154" s="72"/>
      <c r="N154" s="73"/>
      <c r="O154" s="99"/>
      <c r="P154" s="97">
        <f t="shared" si="15"/>
        <v>0</v>
      </c>
      <c r="Q154" s="77">
        <f t="shared" si="16"/>
        <v>0</v>
      </c>
      <c r="R154" s="78" t="e">
        <f t="shared" si="17"/>
        <v>#DIV/0!</v>
      </c>
      <c r="S154" s="82" t="e">
        <f t="shared" si="18"/>
        <v>#DIV/0!</v>
      </c>
      <c r="T154" s="41"/>
      <c r="U154" s="41"/>
      <c r="V154" s="41"/>
      <c r="W154" s="41"/>
      <c r="X154" s="41"/>
      <c r="Y154" s="41"/>
      <c r="Z154" s="41"/>
    </row>
    <row r="155" spans="1:26" s="42" customFormat="1" ht="52.5" customHeight="1" x14ac:dyDescent="0.25">
      <c r="A155" s="130">
        <v>123</v>
      </c>
      <c r="B155" s="133" t="s">
        <v>249</v>
      </c>
      <c r="C155" s="123">
        <v>1000099</v>
      </c>
      <c r="D155" s="105" t="s">
        <v>250</v>
      </c>
      <c r="E155" s="68"/>
      <c r="F155" s="69"/>
      <c r="G155" s="70"/>
      <c r="H155" s="61">
        <v>348</v>
      </c>
      <c r="I155" s="62" t="s">
        <v>18</v>
      </c>
      <c r="J155" s="63">
        <v>1.0009999999999999</v>
      </c>
      <c r="K155" s="76">
        <f t="shared" si="14"/>
        <v>348.34799999999996</v>
      </c>
      <c r="L155" s="71"/>
      <c r="M155" s="72"/>
      <c r="N155" s="73"/>
      <c r="O155" s="99"/>
      <c r="P155" s="97">
        <f t="shared" si="15"/>
        <v>0</v>
      </c>
      <c r="Q155" s="77">
        <f t="shared" si="16"/>
        <v>0</v>
      </c>
      <c r="R155" s="78" t="e">
        <f t="shared" si="17"/>
        <v>#DIV/0!</v>
      </c>
      <c r="S155" s="82" t="e">
        <f t="shared" si="18"/>
        <v>#DIV/0!</v>
      </c>
      <c r="T155" s="41"/>
      <c r="U155" s="41"/>
      <c r="V155" s="41"/>
      <c r="W155" s="41"/>
      <c r="X155" s="41"/>
      <c r="Y155" s="41"/>
      <c r="Z155" s="41"/>
    </row>
    <row r="156" spans="1:26" s="42" customFormat="1" ht="52.5" customHeight="1" x14ac:dyDescent="0.25">
      <c r="A156" s="130">
        <v>124</v>
      </c>
      <c r="B156" s="133" t="s">
        <v>251</v>
      </c>
      <c r="C156" s="123">
        <v>1000098</v>
      </c>
      <c r="D156" s="105" t="s">
        <v>479</v>
      </c>
      <c r="E156" s="68"/>
      <c r="F156" s="69"/>
      <c r="G156" s="70"/>
      <c r="H156" s="61">
        <v>7926</v>
      </c>
      <c r="I156" s="62" t="s">
        <v>18</v>
      </c>
      <c r="J156" s="63">
        <v>1.2</v>
      </c>
      <c r="K156" s="76">
        <f t="shared" si="14"/>
        <v>9511.1999999999989</v>
      </c>
      <c r="L156" s="71"/>
      <c r="M156" s="72"/>
      <c r="N156" s="73"/>
      <c r="O156" s="99"/>
      <c r="P156" s="97">
        <f t="shared" si="15"/>
        <v>0</v>
      </c>
      <c r="Q156" s="77">
        <f t="shared" si="16"/>
        <v>0</v>
      </c>
      <c r="R156" s="78" t="e">
        <f t="shared" si="17"/>
        <v>#DIV/0!</v>
      </c>
      <c r="S156" s="82" t="e">
        <f t="shared" si="18"/>
        <v>#DIV/0!</v>
      </c>
      <c r="T156" s="41"/>
      <c r="U156" s="41"/>
      <c r="V156" s="41"/>
      <c r="W156" s="41"/>
      <c r="X156" s="41"/>
      <c r="Y156" s="41"/>
      <c r="Z156" s="41"/>
    </row>
    <row r="157" spans="1:26" s="42" customFormat="1" ht="52.5" customHeight="1" x14ac:dyDescent="0.25">
      <c r="A157" s="234">
        <v>125</v>
      </c>
      <c r="B157" s="198" t="s">
        <v>252</v>
      </c>
      <c r="C157" s="123">
        <v>1000105</v>
      </c>
      <c r="D157" s="105" t="s">
        <v>253</v>
      </c>
      <c r="E157" s="68"/>
      <c r="F157" s="69"/>
      <c r="G157" s="70"/>
      <c r="H157" s="61">
        <v>1300</v>
      </c>
      <c r="I157" s="62" t="s">
        <v>18</v>
      </c>
      <c r="J157" s="63">
        <v>1.34</v>
      </c>
      <c r="K157" s="76">
        <f t="shared" si="14"/>
        <v>1742</v>
      </c>
      <c r="L157" s="71"/>
      <c r="M157" s="72"/>
      <c r="N157" s="73"/>
      <c r="O157" s="99"/>
      <c r="P157" s="97">
        <f t="shared" si="15"/>
        <v>0</v>
      </c>
      <c r="Q157" s="77">
        <f t="shared" si="16"/>
        <v>0</v>
      </c>
      <c r="R157" s="78" t="e">
        <f t="shared" si="17"/>
        <v>#DIV/0!</v>
      </c>
      <c r="S157" s="82" t="e">
        <f t="shared" si="18"/>
        <v>#DIV/0!</v>
      </c>
      <c r="T157" s="41"/>
      <c r="U157" s="41"/>
      <c r="V157" s="41"/>
      <c r="W157" s="41"/>
      <c r="X157" s="41"/>
      <c r="Y157" s="41"/>
      <c r="Z157" s="41"/>
    </row>
    <row r="158" spans="1:26" s="42" customFormat="1" ht="52.5" customHeight="1" x14ac:dyDescent="0.25">
      <c r="A158" s="200"/>
      <c r="B158" s="201"/>
      <c r="C158" s="123">
        <v>1000106</v>
      </c>
      <c r="D158" s="105" t="s">
        <v>254</v>
      </c>
      <c r="E158" s="68"/>
      <c r="F158" s="69"/>
      <c r="G158" s="70"/>
      <c r="H158" s="61">
        <v>9300</v>
      </c>
      <c r="I158" s="62" t="s">
        <v>18</v>
      </c>
      <c r="J158" s="63">
        <v>0.96199999999999997</v>
      </c>
      <c r="K158" s="76">
        <f t="shared" si="14"/>
        <v>8946.6</v>
      </c>
      <c r="L158" s="71"/>
      <c r="M158" s="72"/>
      <c r="N158" s="73"/>
      <c r="O158" s="99"/>
      <c r="P158" s="97">
        <f t="shared" si="15"/>
        <v>0</v>
      </c>
      <c r="Q158" s="77">
        <f t="shared" si="16"/>
        <v>0</v>
      </c>
      <c r="R158" s="78" t="e">
        <f t="shared" si="17"/>
        <v>#DIV/0!</v>
      </c>
      <c r="S158" s="82" t="e">
        <f t="shared" si="18"/>
        <v>#DIV/0!</v>
      </c>
      <c r="T158" s="41"/>
      <c r="U158" s="41"/>
      <c r="V158" s="41"/>
      <c r="W158" s="41"/>
      <c r="X158" s="41"/>
      <c r="Y158" s="41"/>
      <c r="Z158" s="41"/>
    </row>
    <row r="159" spans="1:26" s="42" customFormat="1" ht="52.5" customHeight="1" x14ac:dyDescent="0.25">
      <c r="A159" s="134">
        <v>126</v>
      </c>
      <c r="B159" s="133" t="s">
        <v>255</v>
      </c>
      <c r="C159" s="123">
        <v>1000108</v>
      </c>
      <c r="D159" s="105" t="s">
        <v>480</v>
      </c>
      <c r="E159" s="68"/>
      <c r="F159" s="69"/>
      <c r="G159" s="70"/>
      <c r="H159" s="61">
        <v>3056</v>
      </c>
      <c r="I159" s="62" t="s">
        <v>18</v>
      </c>
      <c r="J159" s="63">
        <v>0.16500000000000001</v>
      </c>
      <c r="K159" s="76">
        <f t="shared" si="14"/>
        <v>504.24</v>
      </c>
      <c r="L159" s="71"/>
      <c r="M159" s="72"/>
      <c r="N159" s="73"/>
      <c r="O159" s="99"/>
      <c r="P159" s="97">
        <f t="shared" si="15"/>
        <v>0</v>
      </c>
      <c r="Q159" s="77">
        <f t="shared" si="16"/>
        <v>0</v>
      </c>
      <c r="R159" s="78" t="e">
        <f t="shared" si="17"/>
        <v>#DIV/0!</v>
      </c>
      <c r="S159" s="82" t="e">
        <f t="shared" si="18"/>
        <v>#DIV/0!</v>
      </c>
      <c r="T159" s="41"/>
      <c r="U159" s="41"/>
      <c r="V159" s="41"/>
      <c r="W159" s="41"/>
      <c r="X159" s="41"/>
      <c r="Y159" s="41"/>
      <c r="Z159" s="41"/>
    </row>
    <row r="160" spans="1:26" s="42" customFormat="1" ht="52.5" customHeight="1" x14ac:dyDescent="0.25">
      <c r="A160" s="134">
        <v>127</v>
      </c>
      <c r="B160" s="133" t="s">
        <v>256</v>
      </c>
      <c r="C160" s="129">
        <v>1000073</v>
      </c>
      <c r="D160" s="105" t="s">
        <v>257</v>
      </c>
      <c r="E160" s="68"/>
      <c r="F160" s="69"/>
      <c r="G160" s="70"/>
      <c r="H160" s="61">
        <v>600</v>
      </c>
      <c r="I160" s="62" t="s">
        <v>18</v>
      </c>
      <c r="J160" s="63">
        <v>0.31</v>
      </c>
      <c r="K160" s="76">
        <f t="shared" si="14"/>
        <v>186</v>
      </c>
      <c r="L160" s="71"/>
      <c r="M160" s="72"/>
      <c r="N160" s="73"/>
      <c r="O160" s="99"/>
      <c r="P160" s="97">
        <f t="shared" si="15"/>
        <v>0</v>
      </c>
      <c r="Q160" s="77">
        <f t="shared" si="16"/>
        <v>0</v>
      </c>
      <c r="R160" s="78" t="e">
        <f t="shared" si="17"/>
        <v>#DIV/0!</v>
      </c>
      <c r="S160" s="82" t="e">
        <f t="shared" si="18"/>
        <v>#DIV/0!</v>
      </c>
      <c r="T160" s="41"/>
      <c r="U160" s="41"/>
      <c r="V160" s="41"/>
      <c r="W160" s="41"/>
      <c r="X160" s="41"/>
      <c r="Y160" s="41"/>
      <c r="Z160" s="41"/>
    </row>
    <row r="161" spans="1:26" s="42" customFormat="1" ht="52.5" customHeight="1" x14ac:dyDescent="0.25">
      <c r="A161" s="134">
        <v>128</v>
      </c>
      <c r="B161" s="133" t="s">
        <v>258</v>
      </c>
      <c r="C161" s="135">
        <v>1007250</v>
      </c>
      <c r="D161" s="105" t="s">
        <v>259</v>
      </c>
      <c r="E161" s="68"/>
      <c r="F161" s="69"/>
      <c r="G161" s="70"/>
      <c r="H161" s="61">
        <v>380</v>
      </c>
      <c r="I161" s="62" t="s">
        <v>18</v>
      </c>
      <c r="J161" s="63">
        <v>1.8</v>
      </c>
      <c r="K161" s="76">
        <f t="shared" si="14"/>
        <v>684</v>
      </c>
      <c r="L161" s="71"/>
      <c r="M161" s="72"/>
      <c r="N161" s="73"/>
      <c r="O161" s="99"/>
      <c r="P161" s="97">
        <f t="shared" si="15"/>
        <v>0</v>
      </c>
      <c r="Q161" s="77">
        <f t="shared" si="16"/>
        <v>0</v>
      </c>
      <c r="R161" s="78" t="e">
        <f t="shared" si="17"/>
        <v>#DIV/0!</v>
      </c>
      <c r="S161" s="82" t="e">
        <f t="shared" si="18"/>
        <v>#DIV/0!</v>
      </c>
      <c r="T161" s="41"/>
      <c r="U161" s="41"/>
      <c r="V161" s="41"/>
      <c r="W161" s="41"/>
      <c r="X161" s="41"/>
      <c r="Y161" s="41"/>
      <c r="Z161" s="41"/>
    </row>
    <row r="162" spans="1:26" s="42" customFormat="1" ht="52.5" customHeight="1" x14ac:dyDescent="0.25">
      <c r="A162" s="134">
        <v>129</v>
      </c>
      <c r="B162" s="133" t="s">
        <v>260</v>
      </c>
      <c r="C162" s="129">
        <v>1000074</v>
      </c>
      <c r="D162" s="105" t="s">
        <v>261</v>
      </c>
      <c r="E162" s="68"/>
      <c r="F162" s="69"/>
      <c r="G162" s="70"/>
      <c r="H162" s="61">
        <v>16933.333333333332</v>
      </c>
      <c r="I162" s="62" t="s">
        <v>18</v>
      </c>
      <c r="J162" s="63">
        <v>0.309</v>
      </c>
      <c r="K162" s="76">
        <f t="shared" si="14"/>
        <v>5232.3999999999996</v>
      </c>
      <c r="L162" s="71"/>
      <c r="M162" s="72"/>
      <c r="N162" s="73"/>
      <c r="O162" s="99"/>
      <c r="P162" s="97">
        <f t="shared" si="15"/>
        <v>0</v>
      </c>
      <c r="Q162" s="77">
        <f t="shared" si="16"/>
        <v>0</v>
      </c>
      <c r="R162" s="78" t="e">
        <f t="shared" si="17"/>
        <v>#DIV/0!</v>
      </c>
      <c r="S162" s="82" t="e">
        <f t="shared" si="18"/>
        <v>#DIV/0!</v>
      </c>
      <c r="T162" s="41"/>
      <c r="U162" s="41"/>
      <c r="V162" s="41"/>
      <c r="W162" s="41"/>
      <c r="X162" s="41"/>
      <c r="Y162" s="41"/>
      <c r="Z162" s="41"/>
    </row>
    <row r="163" spans="1:26" s="42" customFormat="1" ht="52.5" customHeight="1" x14ac:dyDescent="0.25">
      <c r="A163" s="134">
        <v>130</v>
      </c>
      <c r="B163" s="133" t="s">
        <v>262</v>
      </c>
      <c r="C163" s="123">
        <v>1000134</v>
      </c>
      <c r="D163" s="105" t="s">
        <v>263</v>
      </c>
      <c r="E163" s="68"/>
      <c r="F163" s="69"/>
      <c r="G163" s="70"/>
      <c r="H163" s="61">
        <v>7250</v>
      </c>
      <c r="I163" s="62" t="s">
        <v>18</v>
      </c>
      <c r="J163" s="63">
        <v>0.625</v>
      </c>
      <c r="K163" s="76">
        <f t="shared" si="14"/>
        <v>4531.25</v>
      </c>
      <c r="L163" s="71"/>
      <c r="M163" s="72"/>
      <c r="N163" s="73"/>
      <c r="O163" s="99"/>
      <c r="P163" s="97">
        <f t="shared" si="15"/>
        <v>0</v>
      </c>
      <c r="Q163" s="77">
        <f t="shared" si="16"/>
        <v>0</v>
      </c>
      <c r="R163" s="78" t="e">
        <f t="shared" si="17"/>
        <v>#DIV/0!</v>
      </c>
      <c r="S163" s="82" t="e">
        <f t="shared" si="18"/>
        <v>#DIV/0!</v>
      </c>
      <c r="T163" s="41"/>
      <c r="U163" s="41"/>
      <c r="V163" s="41"/>
      <c r="W163" s="41"/>
      <c r="X163" s="41"/>
      <c r="Y163" s="41"/>
      <c r="Z163" s="41"/>
    </row>
    <row r="164" spans="1:26" s="42" customFormat="1" ht="52.5" customHeight="1" x14ac:dyDescent="0.25">
      <c r="A164" s="196">
        <v>131</v>
      </c>
      <c r="B164" s="198" t="s">
        <v>264</v>
      </c>
      <c r="C164" s="123">
        <v>1000135</v>
      </c>
      <c r="D164" s="105" t="s">
        <v>481</v>
      </c>
      <c r="E164" s="68"/>
      <c r="F164" s="69"/>
      <c r="G164" s="70"/>
      <c r="H164" s="61">
        <v>574</v>
      </c>
      <c r="I164" s="62" t="s">
        <v>18</v>
      </c>
      <c r="J164" s="63">
        <v>7.1999999999999995E-2</v>
      </c>
      <c r="K164" s="76">
        <f t="shared" si="14"/>
        <v>41.327999999999996</v>
      </c>
      <c r="L164" s="71"/>
      <c r="M164" s="72"/>
      <c r="N164" s="73"/>
      <c r="O164" s="99"/>
      <c r="P164" s="97">
        <f t="shared" si="15"/>
        <v>0</v>
      </c>
      <c r="Q164" s="77">
        <f t="shared" si="16"/>
        <v>0</v>
      </c>
      <c r="R164" s="78" t="e">
        <f t="shared" si="17"/>
        <v>#DIV/0!</v>
      </c>
      <c r="S164" s="82" t="e">
        <f t="shared" si="18"/>
        <v>#DIV/0!</v>
      </c>
      <c r="T164" s="41"/>
      <c r="U164" s="41"/>
      <c r="V164" s="41"/>
      <c r="W164" s="41"/>
      <c r="X164" s="41"/>
      <c r="Y164" s="41"/>
      <c r="Z164" s="41"/>
    </row>
    <row r="165" spans="1:26" s="42" customFormat="1" ht="52.5" customHeight="1" x14ac:dyDescent="0.25">
      <c r="A165" s="230"/>
      <c r="B165" s="231"/>
      <c r="C165" s="123">
        <v>1000136</v>
      </c>
      <c r="D165" s="105" t="s">
        <v>482</v>
      </c>
      <c r="E165" s="68"/>
      <c r="F165" s="69"/>
      <c r="G165" s="70"/>
      <c r="H165" s="61">
        <v>6000</v>
      </c>
      <c r="I165" s="62" t="s">
        <v>18</v>
      </c>
      <c r="J165" s="63">
        <v>0.115</v>
      </c>
      <c r="K165" s="76">
        <f t="shared" si="14"/>
        <v>690</v>
      </c>
      <c r="L165" s="71"/>
      <c r="M165" s="72"/>
      <c r="N165" s="73"/>
      <c r="O165" s="99"/>
      <c r="P165" s="97">
        <f t="shared" si="15"/>
        <v>0</v>
      </c>
      <c r="Q165" s="77">
        <f t="shared" si="16"/>
        <v>0</v>
      </c>
      <c r="R165" s="78" t="e">
        <f t="shared" si="17"/>
        <v>#DIV/0!</v>
      </c>
      <c r="S165" s="82" t="e">
        <f t="shared" si="18"/>
        <v>#DIV/0!</v>
      </c>
      <c r="T165" s="41"/>
      <c r="U165" s="41"/>
      <c r="V165" s="41"/>
      <c r="W165" s="41"/>
      <c r="X165" s="41"/>
      <c r="Y165" s="41"/>
      <c r="Z165" s="41"/>
    </row>
    <row r="166" spans="1:26" s="42" customFormat="1" ht="52.5" customHeight="1" x14ac:dyDescent="0.25">
      <c r="A166" s="200"/>
      <c r="B166" s="201"/>
      <c r="C166" s="123">
        <v>1000138</v>
      </c>
      <c r="D166" s="105" t="s">
        <v>483</v>
      </c>
      <c r="E166" s="68"/>
      <c r="F166" s="69"/>
      <c r="G166" s="70"/>
      <c r="H166" s="61">
        <v>3000</v>
      </c>
      <c r="I166" s="62" t="s">
        <v>18</v>
      </c>
      <c r="J166" s="63">
        <v>0.17299999999999999</v>
      </c>
      <c r="K166" s="76">
        <f t="shared" si="14"/>
        <v>519</v>
      </c>
      <c r="L166" s="71"/>
      <c r="M166" s="72"/>
      <c r="N166" s="73"/>
      <c r="O166" s="99"/>
      <c r="P166" s="97">
        <f t="shared" si="15"/>
        <v>0</v>
      </c>
      <c r="Q166" s="77">
        <f t="shared" si="16"/>
        <v>0</v>
      </c>
      <c r="R166" s="78" t="e">
        <f t="shared" si="17"/>
        <v>#DIV/0!</v>
      </c>
      <c r="S166" s="82" t="e">
        <f t="shared" si="18"/>
        <v>#DIV/0!</v>
      </c>
      <c r="T166" s="41"/>
      <c r="U166" s="41"/>
      <c r="V166" s="41"/>
      <c r="W166" s="41"/>
      <c r="X166" s="41"/>
      <c r="Y166" s="41"/>
      <c r="Z166" s="41"/>
    </row>
    <row r="167" spans="1:26" s="42" customFormat="1" ht="52.5" customHeight="1" x14ac:dyDescent="0.25">
      <c r="A167" s="134">
        <v>132</v>
      </c>
      <c r="B167" s="133" t="s">
        <v>265</v>
      </c>
      <c r="C167" s="123">
        <v>1000142</v>
      </c>
      <c r="D167" s="105" t="s">
        <v>484</v>
      </c>
      <c r="E167" s="68"/>
      <c r="F167" s="69"/>
      <c r="G167" s="70"/>
      <c r="H167" s="61">
        <v>8200</v>
      </c>
      <c r="I167" s="62" t="s">
        <v>18</v>
      </c>
      <c r="J167" s="63">
        <v>0.21199999999999999</v>
      </c>
      <c r="K167" s="76">
        <f t="shared" si="14"/>
        <v>1738.3999999999999</v>
      </c>
      <c r="L167" s="71"/>
      <c r="M167" s="72"/>
      <c r="N167" s="73"/>
      <c r="O167" s="99"/>
      <c r="P167" s="97">
        <f t="shared" si="15"/>
        <v>0</v>
      </c>
      <c r="Q167" s="77">
        <f t="shared" si="16"/>
        <v>0</v>
      </c>
      <c r="R167" s="78" t="e">
        <f t="shared" si="17"/>
        <v>#DIV/0!</v>
      </c>
      <c r="S167" s="82" t="e">
        <f t="shared" si="18"/>
        <v>#DIV/0!</v>
      </c>
      <c r="T167" s="41"/>
      <c r="U167" s="41"/>
      <c r="V167" s="41"/>
      <c r="W167" s="41"/>
      <c r="X167" s="41"/>
      <c r="Y167" s="41"/>
      <c r="Z167" s="41"/>
    </row>
    <row r="168" spans="1:26" s="42" customFormat="1" ht="52.5" customHeight="1" x14ac:dyDescent="0.25">
      <c r="A168" s="134">
        <v>133</v>
      </c>
      <c r="B168" s="133" t="s">
        <v>266</v>
      </c>
      <c r="C168" s="123">
        <v>1000141</v>
      </c>
      <c r="D168" s="105" t="s">
        <v>267</v>
      </c>
      <c r="E168" s="68"/>
      <c r="F168" s="69"/>
      <c r="G168" s="70"/>
      <c r="H168" s="61">
        <v>2620</v>
      </c>
      <c r="I168" s="62" t="s">
        <v>18</v>
      </c>
      <c r="J168" s="63">
        <v>0.82799999999999996</v>
      </c>
      <c r="K168" s="76">
        <f t="shared" si="14"/>
        <v>2169.3599999999997</v>
      </c>
      <c r="L168" s="71"/>
      <c r="M168" s="72"/>
      <c r="N168" s="73"/>
      <c r="O168" s="99"/>
      <c r="P168" s="97">
        <f t="shared" si="15"/>
        <v>0</v>
      </c>
      <c r="Q168" s="77">
        <f t="shared" si="16"/>
        <v>0</v>
      </c>
      <c r="R168" s="78" t="e">
        <f t="shared" si="17"/>
        <v>#DIV/0!</v>
      </c>
      <c r="S168" s="82" t="e">
        <f t="shared" si="18"/>
        <v>#DIV/0!</v>
      </c>
      <c r="T168" s="41"/>
      <c r="U168" s="41"/>
      <c r="V168" s="41"/>
      <c r="W168" s="41"/>
      <c r="X168" s="41"/>
      <c r="Y168" s="41"/>
      <c r="Z168" s="41"/>
    </row>
    <row r="169" spans="1:26" s="42" customFormat="1" ht="52.5" customHeight="1" x14ac:dyDescent="0.25">
      <c r="A169" s="134">
        <v>134</v>
      </c>
      <c r="B169" s="133" t="s">
        <v>268</v>
      </c>
      <c r="C169" s="123">
        <v>1003920</v>
      </c>
      <c r="D169" s="105" t="s">
        <v>485</v>
      </c>
      <c r="E169" s="68"/>
      <c r="F169" s="69"/>
      <c r="G169" s="70"/>
      <c r="H169" s="61">
        <v>189</v>
      </c>
      <c r="I169" s="62" t="s">
        <v>18</v>
      </c>
      <c r="J169" s="63">
        <v>1.74</v>
      </c>
      <c r="K169" s="76">
        <f t="shared" si="14"/>
        <v>328.86</v>
      </c>
      <c r="L169" s="71"/>
      <c r="M169" s="72"/>
      <c r="N169" s="73"/>
      <c r="O169" s="99"/>
      <c r="P169" s="97">
        <f t="shared" si="15"/>
        <v>0</v>
      </c>
      <c r="Q169" s="77">
        <f t="shared" si="16"/>
        <v>0</v>
      </c>
      <c r="R169" s="78" t="e">
        <f t="shared" si="17"/>
        <v>#DIV/0!</v>
      </c>
      <c r="S169" s="82" t="e">
        <f t="shared" si="18"/>
        <v>#DIV/0!</v>
      </c>
      <c r="T169" s="41"/>
      <c r="U169" s="41"/>
      <c r="V169" s="41"/>
      <c r="W169" s="41"/>
      <c r="X169" s="41"/>
      <c r="Y169" s="41"/>
      <c r="Z169" s="41"/>
    </row>
    <row r="170" spans="1:26" s="42" customFormat="1" ht="52.5" customHeight="1" x14ac:dyDescent="0.25">
      <c r="A170" s="196">
        <v>135</v>
      </c>
      <c r="B170" s="198" t="s">
        <v>269</v>
      </c>
      <c r="C170" s="123">
        <v>1000118</v>
      </c>
      <c r="D170" s="105" t="s">
        <v>270</v>
      </c>
      <c r="E170" s="68"/>
      <c r="F170" s="69"/>
      <c r="G170" s="70"/>
      <c r="H170" s="61">
        <v>2083</v>
      </c>
      <c r="I170" s="62" t="s">
        <v>18</v>
      </c>
      <c r="J170" s="63">
        <v>21.5</v>
      </c>
      <c r="K170" s="76">
        <f t="shared" si="14"/>
        <v>44784.5</v>
      </c>
      <c r="L170" s="71"/>
      <c r="M170" s="72"/>
      <c r="N170" s="73"/>
      <c r="O170" s="99"/>
      <c r="P170" s="97">
        <f t="shared" si="15"/>
        <v>0</v>
      </c>
      <c r="Q170" s="77">
        <f t="shared" si="16"/>
        <v>0</v>
      </c>
      <c r="R170" s="78" t="e">
        <f t="shared" si="17"/>
        <v>#DIV/0!</v>
      </c>
      <c r="S170" s="82" t="e">
        <f t="shared" si="18"/>
        <v>#DIV/0!</v>
      </c>
      <c r="T170" s="41"/>
      <c r="U170" s="41"/>
      <c r="V170" s="41"/>
      <c r="W170" s="41"/>
      <c r="X170" s="41"/>
      <c r="Y170" s="41"/>
      <c r="Z170" s="41"/>
    </row>
    <row r="171" spans="1:26" s="42" customFormat="1" ht="52.5" customHeight="1" x14ac:dyDescent="0.25">
      <c r="A171" s="200"/>
      <c r="B171" s="201"/>
      <c r="C171" s="123">
        <v>1000117</v>
      </c>
      <c r="D171" s="105" t="s">
        <v>271</v>
      </c>
      <c r="E171" s="68"/>
      <c r="F171" s="69"/>
      <c r="G171" s="70"/>
      <c r="H171" s="61">
        <v>874.66666666666663</v>
      </c>
      <c r="I171" s="62" t="s">
        <v>18</v>
      </c>
      <c r="J171" s="63">
        <v>10.75</v>
      </c>
      <c r="K171" s="76">
        <f t="shared" si="14"/>
        <v>9402.6666666666661</v>
      </c>
      <c r="L171" s="71"/>
      <c r="M171" s="72"/>
      <c r="N171" s="73"/>
      <c r="O171" s="99"/>
      <c r="P171" s="97">
        <f t="shared" si="15"/>
        <v>0</v>
      </c>
      <c r="Q171" s="77">
        <f t="shared" si="16"/>
        <v>0</v>
      </c>
      <c r="R171" s="78" t="e">
        <f t="shared" si="17"/>
        <v>#DIV/0!</v>
      </c>
      <c r="S171" s="82" t="e">
        <f t="shared" si="18"/>
        <v>#DIV/0!</v>
      </c>
      <c r="T171" s="41"/>
      <c r="U171" s="41"/>
      <c r="V171" s="41"/>
      <c r="W171" s="41"/>
      <c r="X171" s="41"/>
      <c r="Y171" s="41"/>
      <c r="Z171" s="41"/>
    </row>
    <row r="172" spans="1:26" s="42" customFormat="1" ht="52.5" customHeight="1" x14ac:dyDescent="0.25">
      <c r="A172" s="196">
        <v>136</v>
      </c>
      <c r="B172" s="198" t="s">
        <v>272</v>
      </c>
      <c r="C172" s="123">
        <v>1000110</v>
      </c>
      <c r="D172" s="105" t="s">
        <v>273</v>
      </c>
      <c r="E172" s="68"/>
      <c r="F172" s="69"/>
      <c r="G172" s="70"/>
      <c r="H172" s="61">
        <v>13100</v>
      </c>
      <c r="I172" s="62" t="s">
        <v>18</v>
      </c>
      <c r="J172" s="63">
        <v>2.1</v>
      </c>
      <c r="K172" s="76">
        <f t="shared" si="14"/>
        <v>27510</v>
      </c>
      <c r="L172" s="71"/>
      <c r="M172" s="72"/>
      <c r="N172" s="73"/>
      <c r="O172" s="99"/>
      <c r="P172" s="97">
        <f t="shared" si="15"/>
        <v>0</v>
      </c>
      <c r="Q172" s="77">
        <f t="shared" si="16"/>
        <v>0</v>
      </c>
      <c r="R172" s="78" t="e">
        <f t="shared" si="17"/>
        <v>#DIV/0!</v>
      </c>
      <c r="S172" s="82" t="e">
        <f t="shared" si="18"/>
        <v>#DIV/0!</v>
      </c>
      <c r="T172" s="41"/>
      <c r="U172" s="41"/>
      <c r="V172" s="41"/>
      <c r="W172" s="41"/>
      <c r="X172" s="41"/>
      <c r="Y172" s="41"/>
      <c r="Z172" s="41"/>
    </row>
    <row r="173" spans="1:26" s="42" customFormat="1" ht="52.5" customHeight="1" x14ac:dyDescent="0.25">
      <c r="A173" s="200"/>
      <c r="B173" s="201"/>
      <c r="C173" s="123">
        <v>1000107</v>
      </c>
      <c r="D173" s="105" t="s">
        <v>274</v>
      </c>
      <c r="E173" s="68"/>
      <c r="F173" s="69"/>
      <c r="G173" s="70"/>
      <c r="H173" s="61">
        <v>9310</v>
      </c>
      <c r="I173" s="62" t="s">
        <v>18</v>
      </c>
      <c r="J173" s="63">
        <v>1.2</v>
      </c>
      <c r="K173" s="76">
        <f t="shared" si="14"/>
        <v>11172</v>
      </c>
      <c r="L173" s="71"/>
      <c r="M173" s="72"/>
      <c r="N173" s="73"/>
      <c r="O173" s="99"/>
      <c r="P173" s="97">
        <f t="shared" si="15"/>
        <v>0</v>
      </c>
      <c r="Q173" s="77">
        <f t="shared" si="16"/>
        <v>0</v>
      </c>
      <c r="R173" s="78" t="e">
        <f t="shared" si="17"/>
        <v>#DIV/0!</v>
      </c>
      <c r="S173" s="82" t="e">
        <f t="shared" si="18"/>
        <v>#DIV/0!</v>
      </c>
      <c r="T173" s="41"/>
      <c r="U173" s="41"/>
      <c r="V173" s="41"/>
      <c r="W173" s="41"/>
      <c r="X173" s="41"/>
      <c r="Y173" s="41"/>
      <c r="Z173" s="41"/>
    </row>
    <row r="174" spans="1:26" s="42" customFormat="1" ht="52.5" customHeight="1" x14ac:dyDescent="0.25">
      <c r="A174" s="196">
        <v>137</v>
      </c>
      <c r="B174" s="198" t="s">
        <v>275</v>
      </c>
      <c r="C174" s="123">
        <v>1003139</v>
      </c>
      <c r="D174" s="105" t="s">
        <v>276</v>
      </c>
      <c r="E174" s="68"/>
      <c r="F174" s="69"/>
      <c r="G174" s="70"/>
      <c r="H174" s="61">
        <v>480</v>
      </c>
      <c r="I174" s="62" t="s">
        <v>18</v>
      </c>
      <c r="J174" s="63">
        <v>2.34</v>
      </c>
      <c r="K174" s="76">
        <f t="shared" si="14"/>
        <v>1123.1999999999998</v>
      </c>
      <c r="L174" s="71"/>
      <c r="M174" s="72"/>
      <c r="N174" s="73"/>
      <c r="O174" s="99"/>
      <c r="P174" s="97">
        <f t="shared" si="15"/>
        <v>0</v>
      </c>
      <c r="Q174" s="77">
        <f t="shared" si="16"/>
        <v>0</v>
      </c>
      <c r="R174" s="78" t="e">
        <f t="shared" si="17"/>
        <v>#DIV/0!</v>
      </c>
      <c r="S174" s="82" t="e">
        <f t="shared" si="18"/>
        <v>#DIV/0!</v>
      </c>
      <c r="T174" s="41"/>
      <c r="U174" s="41"/>
      <c r="V174" s="41"/>
      <c r="W174" s="41"/>
      <c r="X174" s="41"/>
      <c r="Y174" s="41"/>
      <c r="Z174" s="41"/>
    </row>
    <row r="175" spans="1:26" s="42" customFormat="1" ht="52.5" customHeight="1" x14ac:dyDescent="0.25">
      <c r="A175" s="200"/>
      <c r="B175" s="201"/>
      <c r="C175" s="123">
        <v>1006369</v>
      </c>
      <c r="D175" s="105" t="s">
        <v>277</v>
      </c>
      <c r="E175" s="68"/>
      <c r="F175" s="69"/>
      <c r="G175" s="70"/>
      <c r="H175" s="61">
        <v>700</v>
      </c>
      <c r="I175" s="62" t="s">
        <v>18</v>
      </c>
      <c r="J175" s="63">
        <v>4.5</v>
      </c>
      <c r="K175" s="76">
        <f t="shared" si="14"/>
        <v>3150</v>
      </c>
      <c r="L175" s="71"/>
      <c r="M175" s="72"/>
      <c r="N175" s="73"/>
      <c r="O175" s="99"/>
      <c r="P175" s="97">
        <f t="shared" si="15"/>
        <v>0</v>
      </c>
      <c r="Q175" s="77">
        <f t="shared" si="16"/>
        <v>0</v>
      </c>
      <c r="R175" s="78" t="e">
        <f t="shared" si="17"/>
        <v>#DIV/0!</v>
      </c>
      <c r="S175" s="82" t="e">
        <f t="shared" si="18"/>
        <v>#DIV/0!</v>
      </c>
      <c r="T175" s="41"/>
      <c r="U175" s="41"/>
      <c r="V175" s="41"/>
      <c r="W175" s="41"/>
      <c r="X175" s="41"/>
      <c r="Y175" s="41"/>
      <c r="Z175" s="41"/>
    </row>
    <row r="176" spans="1:26" s="42" customFormat="1" ht="52.5" customHeight="1" x14ac:dyDescent="0.25">
      <c r="A176" s="134">
        <v>138</v>
      </c>
      <c r="B176" s="131" t="s">
        <v>278</v>
      </c>
      <c r="C176" s="123">
        <v>1000270</v>
      </c>
      <c r="D176" s="105" t="s">
        <v>486</v>
      </c>
      <c r="E176" s="68"/>
      <c r="F176" s="69"/>
      <c r="G176" s="70"/>
      <c r="H176" s="61">
        <v>15000</v>
      </c>
      <c r="I176" s="62" t="s">
        <v>18</v>
      </c>
      <c r="J176" s="63">
        <v>4.4999999999999998E-2</v>
      </c>
      <c r="K176" s="76">
        <f t="shared" si="14"/>
        <v>675</v>
      </c>
      <c r="L176" s="71"/>
      <c r="M176" s="72"/>
      <c r="N176" s="73"/>
      <c r="O176" s="99"/>
      <c r="P176" s="97">
        <f t="shared" si="15"/>
        <v>0</v>
      </c>
      <c r="Q176" s="77">
        <f t="shared" si="16"/>
        <v>0</v>
      </c>
      <c r="R176" s="78" t="e">
        <f t="shared" si="17"/>
        <v>#DIV/0!</v>
      </c>
      <c r="S176" s="82" t="e">
        <f t="shared" si="18"/>
        <v>#DIV/0!</v>
      </c>
      <c r="T176" s="41"/>
      <c r="U176" s="41"/>
      <c r="V176" s="41"/>
      <c r="W176" s="41"/>
      <c r="X176" s="41"/>
      <c r="Y176" s="41"/>
      <c r="Z176" s="41"/>
    </row>
    <row r="177" spans="1:26" s="42" customFormat="1" ht="52.5" customHeight="1" x14ac:dyDescent="0.25">
      <c r="A177" s="134">
        <v>139</v>
      </c>
      <c r="B177" s="131" t="s">
        <v>279</v>
      </c>
      <c r="C177" s="123">
        <v>1000271</v>
      </c>
      <c r="D177" s="105" t="s">
        <v>280</v>
      </c>
      <c r="E177" s="68"/>
      <c r="F177" s="69"/>
      <c r="G177" s="70"/>
      <c r="H177" s="61">
        <v>21650</v>
      </c>
      <c r="I177" s="62" t="s">
        <v>18</v>
      </c>
      <c r="J177" s="63">
        <v>0.52</v>
      </c>
      <c r="K177" s="76">
        <f t="shared" si="14"/>
        <v>11258</v>
      </c>
      <c r="L177" s="71"/>
      <c r="M177" s="72"/>
      <c r="N177" s="73"/>
      <c r="O177" s="99"/>
      <c r="P177" s="97">
        <f t="shared" si="15"/>
        <v>0</v>
      </c>
      <c r="Q177" s="77">
        <f t="shared" si="16"/>
        <v>0</v>
      </c>
      <c r="R177" s="78" t="e">
        <f t="shared" si="17"/>
        <v>#DIV/0!</v>
      </c>
      <c r="S177" s="82" t="e">
        <f t="shared" si="18"/>
        <v>#DIV/0!</v>
      </c>
      <c r="T177" s="41"/>
      <c r="U177" s="41"/>
      <c r="V177" s="41"/>
      <c r="W177" s="41"/>
      <c r="X177" s="41"/>
      <c r="Y177" s="41"/>
      <c r="Z177" s="41"/>
    </row>
    <row r="178" spans="1:26" s="42" customFormat="1" ht="52.5" customHeight="1" x14ac:dyDescent="0.25">
      <c r="A178" s="196">
        <v>140</v>
      </c>
      <c r="B178" s="198" t="s">
        <v>281</v>
      </c>
      <c r="C178" s="123">
        <v>1003997</v>
      </c>
      <c r="D178" s="105" t="s">
        <v>282</v>
      </c>
      <c r="E178" s="68"/>
      <c r="F178" s="69"/>
      <c r="G178" s="70"/>
      <c r="H178" s="61">
        <v>1808</v>
      </c>
      <c r="I178" s="62" t="s">
        <v>18</v>
      </c>
      <c r="J178" s="63">
        <v>19.5</v>
      </c>
      <c r="K178" s="76">
        <f t="shared" si="14"/>
        <v>35256</v>
      </c>
      <c r="L178" s="71"/>
      <c r="M178" s="72"/>
      <c r="N178" s="73"/>
      <c r="O178" s="99"/>
      <c r="P178" s="97">
        <f t="shared" si="15"/>
        <v>0</v>
      </c>
      <c r="Q178" s="77">
        <f t="shared" si="16"/>
        <v>0</v>
      </c>
      <c r="R178" s="78" t="e">
        <f t="shared" si="17"/>
        <v>#DIV/0!</v>
      </c>
      <c r="S178" s="82" t="e">
        <f t="shared" si="18"/>
        <v>#DIV/0!</v>
      </c>
      <c r="T178" s="41"/>
      <c r="U178" s="41"/>
      <c r="V178" s="41"/>
      <c r="W178" s="41"/>
      <c r="X178" s="41"/>
      <c r="Y178" s="41"/>
      <c r="Z178" s="41"/>
    </row>
    <row r="179" spans="1:26" s="42" customFormat="1" ht="52.5" customHeight="1" x14ac:dyDescent="0.25">
      <c r="A179" s="200"/>
      <c r="B179" s="201"/>
      <c r="C179" s="123">
        <v>1003494</v>
      </c>
      <c r="D179" s="105" t="s">
        <v>283</v>
      </c>
      <c r="E179" s="68"/>
      <c r="F179" s="69"/>
      <c r="G179" s="70"/>
      <c r="H179" s="61">
        <v>1501.3333333333335</v>
      </c>
      <c r="I179" s="62" t="s">
        <v>18</v>
      </c>
      <c r="J179" s="63">
        <v>15</v>
      </c>
      <c r="K179" s="76">
        <f t="shared" si="14"/>
        <v>22520.000000000004</v>
      </c>
      <c r="L179" s="71"/>
      <c r="M179" s="72"/>
      <c r="N179" s="73"/>
      <c r="O179" s="99"/>
      <c r="P179" s="97">
        <f t="shared" si="15"/>
        <v>0</v>
      </c>
      <c r="Q179" s="77">
        <f t="shared" si="16"/>
        <v>0</v>
      </c>
      <c r="R179" s="78" t="e">
        <f t="shared" si="17"/>
        <v>#DIV/0!</v>
      </c>
      <c r="S179" s="82" t="e">
        <f t="shared" si="18"/>
        <v>#DIV/0!</v>
      </c>
      <c r="T179" s="41"/>
      <c r="U179" s="41"/>
      <c r="V179" s="41"/>
      <c r="W179" s="41"/>
      <c r="X179" s="41"/>
      <c r="Y179" s="41"/>
      <c r="Z179" s="41"/>
    </row>
    <row r="180" spans="1:26" s="42" customFormat="1" ht="52.5" customHeight="1" x14ac:dyDescent="0.25">
      <c r="A180" s="134">
        <v>141</v>
      </c>
      <c r="B180" s="133" t="s">
        <v>284</v>
      </c>
      <c r="C180" s="123">
        <v>1000120</v>
      </c>
      <c r="D180" s="105" t="s">
        <v>285</v>
      </c>
      <c r="E180" s="68"/>
      <c r="F180" s="69"/>
      <c r="G180" s="70"/>
      <c r="H180" s="61">
        <v>1040</v>
      </c>
      <c r="I180" s="62" t="s">
        <v>18</v>
      </c>
      <c r="J180" s="63">
        <v>1.95</v>
      </c>
      <c r="K180" s="76">
        <f t="shared" si="14"/>
        <v>2028</v>
      </c>
      <c r="L180" s="71"/>
      <c r="M180" s="72"/>
      <c r="N180" s="73"/>
      <c r="O180" s="99"/>
      <c r="P180" s="97">
        <f t="shared" si="15"/>
        <v>0</v>
      </c>
      <c r="Q180" s="77">
        <f t="shared" si="16"/>
        <v>0</v>
      </c>
      <c r="R180" s="78" t="e">
        <f t="shared" si="17"/>
        <v>#DIV/0!</v>
      </c>
      <c r="S180" s="82" t="e">
        <f t="shared" si="18"/>
        <v>#DIV/0!</v>
      </c>
      <c r="T180" s="41"/>
      <c r="U180" s="41"/>
      <c r="V180" s="41"/>
      <c r="W180" s="41"/>
      <c r="X180" s="41"/>
      <c r="Y180" s="41"/>
      <c r="Z180" s="41"/>
    </row>
    <row r="181" spans="1:26" s="42" customFormat="1" ht="52.5" customHeight="1" x14ac:dyDescent="0.25">
      <c r="A181" s="134">
        <v>142</v>
      </c>
      <c r="B181" s="133" t="s">
        <v>286</v>
      </c>
      <c r="C181" s="123">
        <v>1006959</v>
      </c>
      <c r="D181" s="105" t="s">
        <v>287</v>
      </c>
      <c r="E181" s="68"/>
      <c r="F181" s="69"/>
      <c r="G181" s="70"/>
      <c r="H181" s="61">
        <v>1640</v>
      </c>
      <c r="I181" s="62" t="s">
        <v>18</v>
      </c>
      <c r="J181" s="63">
        <v>2.5</v>
      </c>
      <c r="K181" s="76">
        <f t="shared" si="14"/>
        <v>4100</v>
      </c>
      <c r="L181" s="71"/>
      <c r="M181" s="72"/>
      <c r="N181" s="73"/>
      <c r="O181" s="99"/>
      <c r="P181" s="97">
        <f t="shared" si="15"/>
        <v>0</v>
      </c>
      <c r="Q181" s="77">
        <f t="shared" si="16"/>
        <v>0</v>
      </c>
      <c r="R181" s="78" t="e">
        <f t="shared" si="17"/>
        <v>#DIV/0!</v>
      </c>
      <c r="S181" s="82" t="e">
        <f t="shared" si="18"/>
        <v>#DIV/0!</v>
      </c>
      <c r="T181" s="41"/>
      <c r="U181" s="41"/>
      <c r="V181" s="41"/>
      <c r="W181" s="41"/>
      <c r="X181" s="41"/>
      <c r="Y181" s="41"/>
      <c r="Z181" s="41"/>
    </row>
    <row r="182" spans="1:26" s="42" customFormat="1" ht="52.5" customHeight="1" x14ac:dyDescent="0.25">
      <c r="A182" s="134">
        <v>143</v>
      </c>
      <c r="B182" s="133" t="s">
        <v>288</v>
      </c>
      <c r="C182" s="123">
        <v>1002074</v>
      </c>
      <c r="D182" s="105" t="s">
        <v>487</v>
      </c>
      <c r="E182" s="68"/>
      <c r="F182" s="69"/>
      <c r="G182" s="70"/>
      <c r="H182" s="61">
        <v>3900</v>
      </c>
      <c r="I182" s="62" t="s">
        <v>18</v>
      </c>
      <c r="J182" s="63">
        <v>3.577</v>
      </c>
      <c r="K182" s="76">
        <f t="shared" si="14"/>
        <v>13950.3</v>
      </c>
      <c r="L182" s="71"/>
      <c r="M182" s="72"/>
      <c r="N182" s="73"/>
      <c r="O182" s="99"/>
      <c r="P182" s="97">
        <f t="shared" si="15"/>
        <v>0</v>
      </c>
      <c r="Q182" s="77">
        <f t="shared" si="16"/>
        <v>0</v>
      </c>
      <c r="R182" s="78" t="e">
        <f t="shared" si="17"/>
        <v>#DIV/0!</v>
      </c>
      <c r="S182" s="82" t="e">
        <f t="shared" si="18"/>
        <v>#DIV/0!</v>
      </c>
      <c r="T182" s="41"/>
      <c r="U182" s="41"/>
      <c r="V182" s="41"/>
      <c r="W182" s="41"/>
      <c r="X182" s="41"/>
      <c r="Y182" s="41"/>
      <c r="Z182" s="41"/>
    </row>
    <row r="183" spans="1:26" s="42" customFormat="1" ht="52.5" customHeight="1" x14ac:dyDescent="0.25">
      <c r="A183" s="196">
        <v>144</v>
      </c>
      <c r="B183" s="198" t="s">
        <v>289</v>
      </c>
      <c r="C183" s="123">
        <v>1000160</v>
      </c>
      <c r="D183" s="105" t="s">
        <v>488</v>
      </c>
      <c r="E183" s="68"/>
      <c r="F183" s="69"/>
      <c r="G183" s="70"/>
      <c r="H183" s="61">
        <v>1000</v>
      </c>
      <c r="I183" s="62" t="s">
        <v>18</v>
      </c>
      <c r="J183" s="63">
        <v>0.57699999999999996</v>
      </c>
      <c r="K183" s="76">
        <f t="shared" si="14"/>
        <v>577</v>
      </c>
      <c r="L183" s="71"/>
      <c r="M183" s="72"/>
      <c r="N183" s="73"/>
      <c r="O183" s="99"/>
      <c r="P183" s="97">
        <f t="shared" si="15"/>
        <v>0</v>
      </c>
      <c r="Q183" s="77">
        <f t="shared" si="16"/>
        <v>0</v>
      </c>
      <c r="R183" s="78" t="e">
        <f t="shared" si="17"/>
        <v>#DIV/0!</v>
      </c>
      <c r="S183" s="82" t="e">
        <f t="shared" si="18"/>
        <v>#DIV/0!</v>
      </c>
      <c r="T183" s="41"/>
      <c r="U183" s="41"/>
      <c r="V183" s="41"/>
      <c r="W183" s="41"/>
      <c r="X183" s="41"/>
      <c r="Y183" s="41"/>
      <c r="Z183" s="41"/>
    </row>
    <row r="184" spans="1:26" s="42" customFormat="1" ht="52.5" customHeight="1" x14ac:dyDescent="0.25">
      <c r="A184" s="200"/>
      <c r="B184" s="201"/>
      <c r="C184" s="123">
        <v>1003993</v>
      </c>
      <c r="D184" s="105" t="s">
        <v>489</v>
      </c>
      <c r="E184" s="68"/>
      <c r="F184" s="69"/>
      <c r="G184" s="70"/>
      <c r="H184" s="61">
        <v>3100</v>
      </c>
      <c r="I184" s="62" t="s">
        <v>18</v>
      </c>
      <c r="J184" s="63">
        <v>0.96199999999999997</v>
      </c>
      <c r="K184" s="76">
        <f t="shared" si="14"/>
        <v>2982.2</v>
      </c>
      <c r="L184" s="71"/>
      <c r="M184" s="72"/>
      <c r="N184" s="73"/>
      <c r="O184" s="99"/>
      <c r="P184" s="97">
        <f t="shared" si="15"/>
        <v>0</v>
      </c>
      <c r="Q184" s="77">
        <f t="shared" si="16"/>
        <v>0</v>
      </c>
      <c r="R184" s="78" t="e">
        <f t="shared" si="17"/>
        <v>#DIV/0!</v>
      </c>
      <c r="S184" s="82" t="e">
        <f t="shared" si="18"/>
        <v>#DIV/0!</v>
      </c>
      <c r="T184" s="41"/>
      <c r="U184" s="41"/>
      <c r="V184" s="41"/>
      <c r="W184" s="41"/>
      <c r="X184" s="41"/>
      <c r="Y184" s="41"/>
      <c r="Z184" s="41"/>
    </row>
    <row r="185" spans="1:26" s="42" customFormat="1" ht="52.5" customHeight="1" x14ac:dyDescent="0.25">
      <c r="A185" s="134">
        <v>145</v>
      </c>
      <c r="B185" s="133" t="s">
        <v>290</v>
      </c>
      <c r="C185" s="123">
        <v>1000161</v>
      </c>
      <c r="D185" s="105" t="s">
        <v>291</v>
      </c>
      <c r="E185" s="68"/>
      <c r="F185" s="69"/>
      <c r="G185" s="70"/>
      <c r="H185" s="61">
        <v>3320</v>
      </c>
      <c r="I185" s="62" t="s">
        <v>18</v>
      </c>
      <c r="J185" s="63">
        <v>0.96</v>
      </c>
      <c r="K185" s="76">
        <f t="shared" si="14"/>
        <v>3187.2</v>
      </c>
      <c r="L185" s="71"/>
      <c r="M185" s="72"/>
      <c r="N185" s="73"/>
      <c r="O185" s="99"/>
      <c r="P185" s="97">
        <f t="shared" si="15"/>
        <v>0</v>
      </c>
      <c r="Q185" s="77">
        <f t="shared" si="16"/>
        <v>0</v>
      </c>
      <c r="R185" s="78" t="e">
        <f t="shared" si="17"/>
        <v>#DIV/0!</v>
      </c>
      <c r="S185" s="82" t="e">
        <f t="shared" si="18"/>
        <v>#DIV/0!</v>
      </c>
      <c r="T185" s="41"/>
      <c r="U185" s="41"/>
      <c r="V185" s="41"/>
      <c r="W185" s="41"/>
      <c r="X185" s="41"/>
      <c r="Y185" s="41"/>
      <c r="Z185" s="41"/>
    </row>
    <row r="186" spans="1:26" s="42" customFormat="1" ht="52.5" customHeight="1" x14ac:dyDescent="0.25">
      <c r="A186" s="134">
        <v>146</v>
      </c>
      <c r="B186" s="133" t="s">
        <v>292</v>
      </c>
      <c r="C186" s="123">
        <v>1003558</v>
      </c>
      <c r="D186" s="105" t="s">
        <v>293</v>
      </c>
      <c r="E186" s="68"/>
      <c r="F186" s="69"/>
      <c r="G186" s="70"/>
      <c r="H186" s="61">
        <v>107</v>
      </c>
      <c r="I186" s="62" t="s">
        <v>18</v>
      </c>
      <c r="J186" s="63">
        <v>240.01</v>
      </c>
      <c r="K186" s="76">
        <f t="shared" si="14"/>
        <v>25681.07</v>
      </c>
      <c r="L186" s="71"/>
      <c r="M186" s="72"/>
      <c r="N186" s="73"/>
      <c r="O186" s="99"/>
      <c r="P186" s="97">
        <f t="shared" si="15"/>
        <v>0</v>
      </c>
      <c r="Q186" s="77">
        <f t="shared" si="16"/>
        <v>0</v>
      </c>
      <c r="R186" s="78" t="e">
        <f t="shared" si="17"/>
        <v>#DIV/0!</v>
      </c>
      <c r="S186" s="82" t="e">
        <f t="shared" si="18"/>
        <v>#DIV/0!</v>
      </c>
      <c r="T186" s="41"/>
      <c r="U186" s="41"/>
      <c r="V186" s="41"/>
      <c r="W186" s="41"/>
      <c r="X186" s="41"/>
      <c r="Y186" s="41"/>
      <c r="Z186" s="41"/>
    </row>
    <row r="187" spans="1:26" s="42" customFormat="1" ht="52.5" customHeight="1" x14ac:dyDescent="0.25">
      <c r="A187" s="134">
        <v>147</v>
      </c>
      <c r="B187" s="133" t="s">
        <v>294</v>
      </c>
      <c r="C187" s="123">
        <v>1005910</v>
      </c>
      <c r="D187" s="105" t="s">
        <v>490</v>
      </c>
      <c r="E187" s="68"/>
      <c r="F187" s="69"/>
      <c r="G187" s="70"/>
      <c r="H187" s="61">
        <v>14088</v>
      </c>
      <c r="I187" s="62" t="s">
        <v>18</v>
      </c>
      <c r="J187" s="63">
        <v>5</v>
      </c>
      <c r="K187" s="76">
        <f t="shared" si="14"/>
        <v>70440</v>
      </c>
      <c r="L187" s="71"/>
      <c r="M187" s="72"/>
      <c r="N187" s="73"/>
      <c r="O187" s="99"/>
      <c r="P187" s="97">
        <f t="shared" si="15"/>
        <v>0</v>
      </c>
      <c r="Q187" s="77">
        <f t="shared" si="16"/>
        <v>0</v>
      </c>
      <c r="R187" s="78" t="e">
        <f t="shared" si="17"/>
        <v>#DIV/0!</v>
      </c>
      <c r="S187" s="82" t="e">
        <f t="shared" si="18"/>
        <v>#DIV/0!</v>
      </c>
      <c r="T187" s="41"/>
      <c r="U187" s="41"/>
      <c r="V187" s="41"/>
      <c r="W187" s="41"/>
      <c r="X187" s="41"/>
      <c r="Y187" s="41"/>
      <c r="Z187" s="41"/>
    </row>
    <row r="188" spans="1:26" s="42" customFormat="1" ht="52.5" customHeight="1" x14ac:dyDescent="0.25">
      <c r="A188" s="196">
        <v>148</v>
      </c>
      <c r="B188" s="198" t="s">
        <v>295</v>
      </c>
      <c r="C188" s="123">
        <v>1002119</v>
      </c>
      <c r="D188" s="105" t="s">
        <v>491</v>
      </c>
      <c r="E188" s="68"/>
      <c r="F188" s="69"/>
      <c r="G188" s="70"/>
      <c r="H188" s="61">
        <v>4536</v>
      </c>
      <c r="I188" s="62" t="s">
        <v>18</v>
      </c>
      <c r="J188" s="63">
        <v>1.49</v>
      </c>
      <c r="K188" s="76">
        <f t="shared" si="14"/>
        <v>6758.64</v>
      </c>
      <c r="L188" s="71"/>
      <c r="M188" s="72"/>
      <c r="N188" s="73"/>
      <c r="O188" s="99"/>
      <c r="P188" s="97">
        <f t="shared" si="15"/>
        <v>0</v>
      </c>
      <c r="Q188" s="77">
        <f t="shared" si="16"/>
        <v>0</v>
      </c>
      <c r="R188" s="78" t="e">
        <f t="shared" si="17"/>
        <v>#DIV/0!</v>
      </c>
      <c r="S188" s="82" t="e">
        <f t="shared" si="18"/>
        <v>#DIV/0!</v>
      </c>
      <c r="T188" s="41"/>
      <c r="U188" s="41"/>
      <c r="V188" s="41"/>
      <c r="W188" s="41"/>
      <c r="X188" s="41"/>
      <c r="Y188" s="41"/>
      <c r="Z188" s="41"/>
    </row>
    <row r="189" spans="1:26" s="42" customFormat="1" ht="52.5" customHeight="1" x14ac:dyDescent="0.25">
      <c r="A189" s="200"/>
      <c r="B189" s="201"/>
      <c r="C189" s="123">
        <v>1002121</v>
      </c>
      <c r="D189" s="105" t="s">
        <v>492</v>
      </c>
      <c r="E189" s="68"/>
      <c r="F189" s="69"/>
      <c r="G189" s="70"/>
      <c r="H189" s="61">
        <v>6440</v>
      </c>
      <c r="I189" s="62" t="s">
        <v>18</v>
      </c>
      <c r="J189" s="63">
        <v>3.831</v>
      </c>
      <c r="K189" s="76">
        <f t="shared" si="14"/>
        <v>24671.64</v>
      </c>
      <c r="L189" s="71"/>
      <c r="M189" s="72"/>
      <c r="N189" s="73"/>
      <c r="O189" s="99"/>
      <c r="P189" s="97">
        <f t="shared" si="15"/>
        <v>0</v>
      </c>
      <c r="Q189" s="77">
        <f t="shared" si="16"/>
        <v>0</v>
      </c>
      <c r="R189" s="78" t="e">
        <f t="shared" si="17"/>
        <v>#DIV/0!</v>
      </c>
      <c r="S189" s="82" t="e">
        <f t="shared" si="18"/>
        <v>#DIV/0!</v>
      </c>
      <c r="T189" s="41"/>
      <c r="U189" s="41"/>
      <c r="V189" s="41"/>
      <c r="W189" s="41"/>
      <c r="X189" s="41"/>
      <c r="Y189" s="41"/>
      <c r="Z189" s="41"/>
    </row>
    <row r="190" spans="1:26" s="42" customFormat="1" ht="52.5" customHeight="1" x14ac:dyDescent="0.25">
      <c r="A190" s="134">
        <v>149</v>
      </c>
      <c r="B190" s="133" t="s">
        <v>296</v>
      </c>
      <c r="C190" s="123">
        <v>1004098</v>
      </c>
      <c r="D190" s="105" t="s">
        <v>297</v>
      </c>
      <c r="E190" s="68"/>
      <c r="F190" s="69"/>
      <c r="G190" s="70"/>
      <c r="H190" s="61">
        <v>643</v>
      </c>
      <c r="I190" s="62" t="s">
        <v>18</v>
      </c>
      <c r="J190" s="63">
        <v>55.01</v>
      </c>
      <c r="K190" s="76">
        <f t="shared" si="14"/>
        <v>35371.43</v>
      </c>
      <c r="L190" s="71"/>
      <c r="M190" s="72"/>
      <c r="N190" s="73"/>
      <c r="O190" s="99"/>
      <c r="P190" s="97">
        <f t="shared" si="15"/>
        <v>0</v>
      </c>
      <c r="Q190" s="77">
        <f t="shared" si="16"/>
        <v>0</v>
      </c>
      <c r="R190" s="78" t="e">
        <f t="shared" si="17"/>
        <v>#DIV/0!</v>
      </c>
      <c r="S190" s="82" t="e">
        <f t="shared" si="18"/>
        <v>#DIV/0!</v>
      </c>
      <c r="T190" s="41"/>
      <c r="U190" s="41"/>
      <c r="V190" s="41"/>
      <c r="W190" s="41"/>
      <c r="X190" s="41"/>
      <c r="Y190" s="41"/>
      <c r="Z190" s="41"/>
    </row>
    <row r="191" spans="1:26" s="42" customFormat="1" ht="52.5" customHeight="1" x14ac:dyDescent="0.25">
      <c r="A191" s="196">
        <v>150</v>
      </c>
      <c r="B191" s="198" t="s">
        <v>298</v>
      </c>
      <c r="C191" s="123">
        <v>1000179</v>
      </c>
      <c r="D191" s="105" t="s">
        <v>299</v>
      </c>
      <c r="E191" s="68"/>
      <c r="F191" s="69"/>
      <c r="G191" s="70"/>
      <c r="H191" s="61">
        <v>506</v>
      </c>
      <c r="I191" s="62" t="s">
        <v>18</v>
      </c>
      <c r="J191" s="63">
        <v>30.58</v>
      </c>
      <c r="K191" s="76">
        <f t="shared" si="14"/>
        <v>15473.48</v>
      </c>
      <c r="L191" s="71"/>
      <c r="M191" s="72"/>
      <c r="N191" s="73"/>
      <c r="O191" s="99"/>
      <c r="P191" s="97">
        <f t="shared" si="15"/>
        <v>0</v>
      </c>
      <c r="Q191" s="77">
        <f t="shared" si="16"/>
        <v>0</v>
      </c>
      <c r="R191" s="78" t="e">
        <f t="shared" si="17"/>
        <v>#DIV/0!</v>
      </c>
      <c r="S191" s="82" t="e">
        <f t="shared" si="18"/>
        <v>#DIV/0!</v>
      </c>
      <c r="T191" s="41"/>
      <c r="U191" s="41"/>
      <c r="V191" s="41"/>
      <c r="W191" s="41"/>
      <c r="X191" s="41"/>
      <c r="Y191" s="41"/>
      <c r="Z191" s="41"/>
    </row>
    <row r="192" spans="1:26" s="42" customFormat="1" ht="52.5" customHeight="1" x14ac:dyDescent="0.25">
      <c r="A192" s="200"/>
      <c r="B192" s="201"/>
      <c r="C192" s="123">
        <v>1000180</v>
      </c>
      <c r="D192" s="105" t="s">
        <v>300</v>
      </c>
      <c r="E192" s="68"/>
      <c r="F192" s="69"/>
      <c r="G192" s="70"/>
      <c r="H192" s="61">
        <v>92</v>
      </c>
      <c r="I192" s="62" t="s">
        <v>18</v>
      </c>
      <c r="J192" s="63">
        <v>33.74</v>
      </c>
      <c r="K192" s="76">
        <f t="shared" si="14"/>
        <v>3104.0800000000004</v>
      </c>
      <c r="L192" s="71"/>
      <c r="M192" s="72"/>
      <c r="N192" s="73"/>
      <c r="O192" s="99"/>
      <c r="P192" s="97">
        <f t="shared" si="15"/>
        <v>0</v>
      </c>
      <c r="Q192" s="77">
        <f t="shared" si="16"/>
        <v>0</v>
      </c>
      <c r="R192" s="78" t="e">
        <f t="shared" si="17"/>
        <v>#DIV/0!</v>
      </c>
      <c r="S192" s="82" t="e">
        <f t="shared" si="18"/>
        <v>#DIV/0!</v>
      </c>
      <c r="T192" s="41"/>
      <c r="U192" s="41"/>
      <c r="V192" s="41"/>
      <c r="W192" s="41"/>
      <c r="X192" s="41"/>
      <c r="Y192" s="41"/>
      <c r="Z192" s="41"/>
    </row>
    <row r="193" spans="1:26" s="42" customFormat="1" ht="52.5" customHeight="1" x14ac:dyDescent="0.25">
      <c r="A193" s="196">
        <v>151</v>
      </c>
      <c r="B193" s="198" t="s">
        <v>301</v>
      </c>
      <c r="C193" s="123">
        <v>1004358</v>
      </c>
      <c r="D193" s="105" t="s">
        <v>302</v>
      </c>
      <c r="E193" s="68"/>
      <c r="F193" s="69"/>
      <c r="G193" s="70"/>
      <c r="H193" s="61">
        <v>210</v>
      </c>
      <c r="I193" s="62" t="s">
        <v>18</v>
      </c>
      <c r="J193" s="63">
        <v>63.99</v>
      </c>
      <c r="K193" s="76">
        <f t="shared" si="14"/>
        <v>13437.9</v>
      </c>
      <c r="L193" s="71"/>
      <c r="M193" s="72"/>
      <c r="N193" s="73"/>
      <c r="O193" s="99"/>
      <c r="P193" s="97">
        <f t="shared" si="15"/>
        <v>0</v>
      </c>
      <c r="Q193" s="77">
        <f t="shared" si="16"/>
        <v>0</v>
      </c>
      <c r="R193" s="78" t="e">
        <f t="shared" si="17"/>
        <v>#DIV/0!</v>
      </c>
      <c r="S193" s="82" t="e">
        <f t="shared" si="18"/>
        <v>#DIV/0!</v>
      </c>
      <c r="T193" s="41"/>
      <c r="U193" s="41"/>
      <c r="V193" s="41"/>
      <c r="W193" s="41"/>
      <c r="X193" s="41"/>
      <c r="Y193" s="41"/>
      <c r="Z193" s="41"/>
    </row>
    <row r="194" spans="1:26" s="42" customFormat="1" ht="52.5" customHeight="1" x14ac:dyDescent="0.25">
      <c r="A194" s="200"/>
      <c r="B194" s="201"/>
      <c r="C194" s="123">
        <v>1004368</v>
      </c>
      <c r="D194" s="105" t="s">
        <v>303</v>
      </c>
      <c r="E194" s="68"/>
      <c r="F194" s="69"/>
      <c r="G194" s="70"/>
      <c r="H194" s="61">
        <v>331</v>
      </c>
      <c r="I194" s="62" t="s">
        <v>18</v>
      </c>
      <c r="J194" s="63">
        <v>35</v>
      </c>
      <c r="K194" s="76">
        <f t="shared" si="14"/>
        <v>11585</v>
      </c>
      <c r="L194" s="71"/>
      <c r="M194" s="72"/>
      <c r="N194" s="73"/>
      <c r="O194" s="99"/>
      <c r="P194" s="97">
        <f t="shared" si="15"/>
        <v>0</v>
      </c>
      <c r="Q194" s="77">
        <f t="shared" si="16"/>
        <v>0</v>
      </c>
      <c r="R194" s="78" t="e">
        <f t="shared" si="17"/>
        <v>#DIV/0!</v>
      </c>
      <c r="S194" s="82" t="e">
        <f t="shared" si="18"/>
        <v>#DIV/0!</v>
      </c>
      <c r="T194" s="41"/>
      <c r="U194" s="41"/>
      <c r="V194" s="41"/>
      <c r="W194" s="41"/>
      <c r="X194" s="41"/>
      <c r="Y194" s="41"/>
      <c r="Z194" s="41"/>
    </row>
    <row r="195" spans="1:26" s="42" customFormat="1" ht="52.5" customHeight="1" x14ac:dyDescent="0.25">
      <c r="A195" s="134">
        <v>152</v>
      </c>
      <c r="B195" s="133" t="s">
        <v>304</v>
      </c>
      <c r="C195" s="123">
        <v>1000150</v>
      </c>
      <c r="D195" s="105" t="s">
        <v>493</v>
      </c>
      <c r="E195" s="68"/>
      <c r="F195" s="69"/>
      <c r="G195" s="70"/>
      <c r="H195" s="61">
        <v>4820</v>
      </c>
      <c r="I195" s="62" t="s">
        <v>18</v>
      </c>
      <c r="J195" s="63">
        <v>0.223</v>
      </c>
      <c r="K195" s="76">
        <f t="shared" si="14"/>
        <v>1074.8600000000001</v>
      </c>
      <c r="L195" s="71"/>
      <c r="M195" s="72"/>
      <c r="N195" s="73"/>
      <c r="O195" s="99"/>
      <c r="P195" s="97">
        <f t="shared" si="15"/>
        <v>0</v>
      </c>
      <c r="Q195" s="77">
        <f t="shared" si="16"/>
        <v>0</v>
      </c>
      <c r="R195" s="78" t="e">
        <f t="shared" si="17"/>
        <v>#DIV/0!</v>
      </c>
      <c r="S195" s="82" t="e">
        <f t="shared" si="18"/>
        <v>#DIV/0!</v>
      </c>
      <c r="T195" s="41"/>
      <c r="U195" s="41"/>
      <c r="V195" s="41"/>
      <c r="W195" s="41"/>
      <c r="X195" s="41"/>
      <c r="Y195" s="41"/>
      <c r="Z195" s="41"/>
    </row>
    <row r="196" spans="1:26" s="42" customFormat="1" ht="52.5" customHeight="1" x14ac:dyDescent="0.25">
      <c r="A196" s="134">
        <v>153</v>
      </c>
      <c r="B196" s="133" t="s">
        <v>305</v>
      </c>
      <c r="C196" s="123">
        <v>1000203</v>
      </c>
      <c r="D196" s="105" t="s">
        <v>306</v>
      </c>
      <c r="E196" s="68"/>
      <c r="F196" s="69"/>
      <c r="G196" s="70"/>
      <c r="H196" s="61">
        <v>11000</v>
      </c>
      <c r="I196" s="62" t="s">
        <v>18</v>
      </c>
      <c r="J196" s="63">
        <v>2.5499999999999998</v>
      </c>
      <c r="K196" s="76">
        <f t="shared" si="14"/>
        <v>28049.999999999996</v>
      </c>
      <c r="L196" s="71"/>
      <c r="M196" s="72"/>
      <c r="N196" s="73"/>
      <c r="O196" s="99"/>
      <c r="P196" s="97">
        <f t="shared" si="15"/>
        <v>0</v>
      </c>
      <c r="Q196" s="77">
        <f t="shared" si="16"/>
        <v>0</v>
      </c>
      <c r="R196" s="78" t="e">
        <f t="shared" si="17"/>
        <v>#DIV/0!</v>
      </c>
      <c r="S196" s="82" t="e">
        <f t="shared" si="18"/>
        <v>#DIV/0!</v>
      </c>
      <c r="T196" s="41"/>
      <c r="U196" s="41"/>
      <c r="V196" s="41"/>
      <c r="W196" s="41"/>
      <c r="X196" s="41"/>
      <c r="Y196" s="41"/>
      <c r="Z196" s="41"/>
    </row>
    <row r="197" spans="1:26" s="42" customFormat="1" ht="52.5" customHeight="1" x14ac:dyDescent="0.25">
      <c r="A197" s="134">
        <v>154</v>
      </c>
      <c r="B197" s="133" t="s">
        <v>307</v>
      </c>
      <c r="C197" s="123">
        <v>1000208</v>
      </c>
      <c r="D197" s="105" t="s">
        <v>494</v>
      </c>
      <c r="E197" s="68"/>
      <c r="F197" s="69"/>
      <c r="G197" s="70"/>
      <c r="H197" s="61">
        <v>11690</v>
      </c>
      <c r="I197" s="62" t="s">
        <v>18</v>
      </c>
      <c r="J197" s="63">
        <v>0.63</v>
      </c>
      <c r="K197" s="76">
        <f t="shared" si="14"/>
        <v>7364.7</v>
      </c>
      <c r="L197" s="71"/>
      <c r="M197" s="72"/>
      <c r="N197" s="73"/>
      <c r="O197" s="99"/>
      <c r="P197" s="97">
        <f t="shared" si="15"/>
        <v>0</v>
      </c>
      <c r="Q197" s="77">
        <f t="shared" si="16"/>
        <v>0</v>
      </c>
      <c r="R197" s="78" t="e">
        <f t="shared" si="17"/>
        <v>#DIV/0!</v>
      </c>
      <c r="S197" s="82" t="e">
        <f t="shared" si="18"/>
        <v>#DIV/0!</v>
      </c>
      <c r="T197" s="41"/>
      <c r="U197" s="41"/>
      <c r="V197" s="41"/>
      <c r="W197" s="41"/>
      <c r="X197" s="41"/>
      <c r="Y197" s="41"/>
      <c r="Z197" s="41"/>
    </row>
    <row r="198" spans="1:26" s="42" customFormat="1" ht="52.5" customHeight="1" x14ac:dyDescent="0.25">
      <c r="A198" s="134">
        <v>155</v>
      </c>
      <c r="B198" s="133" t="s">
        <v>308</v>
      </c>
      <c r="C198" s="123">
        <v>1000197</v>
      </c>
      <c r="D198" s="105" t="s">
        <v>309</v>
      </c>
      <c r="E198" s="68"/>
      <c r="F198" s="69"/>
      <c r="G198" s="70"/>
      <c r="H198" s="61">
        <v>565</v>
      </c>
      <c r="I198" s="62" t="s">
        <v>18</v>
      </c>
      <c r="J198" s="63">
        <v>11.224</v>
      </c>
      <c r="K198" s="76">
        <f t="shared" si="14"/>
        <v>6341.56</v>
      </c>
      <c r="L198" s="71"/>
      <c r="M198" s="72"/>
      <c r="N198" s="73"/>
      <c r="O198" s="99"/>
      <c r="P198" s="97">
        <f t="shared" si="15"/>
        <v>0</v>
      </c>
      <c r="Q198" s="77">
        <f t="shared" si="16"/>
        <v>0</v>
      </c>
      <c r="R198" s="78" t="e">
        <f t="shared" si="17"/>
        <v>#DIV/0!</v>
      </c>
      <c r="S198" s="82" t="e">
        <f t="shared" si="18"/>
        <v>#DIV/0!</v>
      </c>
      <c r="T198" s="41"/>
      <c r="U198" s="41"/>
      <c r="V198" s="41"/>
      <c r="W198" s="41"/>
      <c r="X198" s="41"/>
      <c r="Y198" s="41"/>
      <c r="Z198" s="41"/>
    </row>
    <row r="199" spans="1:26" s="42" customFormat="1" ht="52.5" customHeight="1" x14ac:dyDescent="0.25">
      <c r="A199" s="134">
        <v>156</v>
      </c>
      <c r="B199" s="133" t="s">
        <v>310</v>
      </c>
      <c r="C199" s="123">
        <v>1002654</v>
      </c>
      <c r="D199" s="105" t="s">
        <v>495</v>
      </c>
      <c r="E199" s="68"/>
      <c r="F199" s="69"/>
      <c r="G199" s="70"/>
      <c r="H199" s="61">
        <v>672</v>
      </c>
      <c r="I199" s="62" t="s">
        <v>18</v>
      </c>
      <c r="J199" s="63">
        <v>1.6910000000000001</v>
      </c>
      <c r="K199" s="76">
        <f t="shared" si="14"/>
        <v>1136.3520000000001</v>
      </c>
      <c r="L199" s="71"/>
      <c r="M199" s="72"/>
      <c r="N199" s="73"/>
      <c r="O199" s="99"/>
      <c r="P199" s="97">
        <f t="shared" si="15"/>
        <v>0</v>
      </c>
      <c r="Q199" s="77">
        <f t="shared" si="16"/>
        <v>0</v>
      </c>
      <c r="R199" s="78" t="e">
        <f t="shared" si="17"/>
        <v>#DIV/0!</v>
      </c>
      <c r="S199" s="82" t="e">
        <f t="shared" si="18"/>
        <v>#DIV/0!</v>
      </c>
      <c r="T199" s="41"/>
      <c r="U199" s="41"/>
      <c r="V199" s="41"/>
      <c r="W199" s="41"/>
      <c r="X199" s="41"/>
      <c r="Y199" s="41"/>
      <c r="Z199" s="41"/>
    </row>
    <row r="200" spans="1:26" s="42" customFormat="1" ht="52.5" customHeight="1" x14ac:dyDescent="0.25">
      <c r="A200" s="134">
        <v>157</v>
      </c>
      <c r="B200" s="133" t="s">
        <v>311</v>
      </c>
      <c r="C200" s="123">
        <v>1002469</v>
      </c>
      <c r="D200" s="105" t="s">
        <v>496</v>
      </c>
      <c r="E200" s="68"/>
      <c r="F200" s="69"/>
      <c r="G200" s="70"/>
      <c r="H200" s="61">
        <v>8580</v>
      </c>
      <c r="I200" s="62" t="s">
        <v>18</v>
      </c>
      <c r="J200" s="63">
        <v>1.67</v>
      </c>
      <c r="K200" s="76">
        <f t="shared" si="14"/>
        <v>14328.599999999999</v>
      </c>
      <c r="L200" s="71"/>
      <c r="M200" s="72"/>
      <c r="N200" s="73"/>
      <c r="O200" s="99"/>
      <c r="P200" s="97">
        <f t="shared" si="15"/>
        <v>0</v>
      </c>
      <c r="Q200" s="77">
        <f t="shared" si="16"/>
        <v>0</v>
      </c>
      <c r="R200" s="78" t="e">
        <f t="shared" si="17"/>
        <v>#DIV/0!</v>
      </c>
      <c r="S200" s="82" t="e">
        <f t="shared" si="18"/>
        <v>#DIV/0!</v>
      </c>
      <c r="T200" s="41"/>
      <c r="U200" s="41"/>
      <c r="V200" s="41"/>
      <c r="W200" s="41"/>
      <c r="X200" s="41"/>
      <c r="Y200" s="41"/>
      <c r="Z200" s="41"/>
    </row>
    <row r="201" spans="1:26" s="42" customFormat="1" ht="52.5" customHeight="1" x14ac:dyDescent="0.25">
      <c r="A201" s="196">
        <v>158</v>
      </c>
      <c r="B201" s="198" t="s">
        <v>312</v>
      </c>
      <c r="C201" s="123">
        <v>1002746</v>
      </c>
      <c r="D201" s="105" t="s">
        <v>497</v>
      </c>
      <c r="E201" s="68"/>
      <c r="F201" s="69"/>
      <c r="G201" s="70"/>
      <c r="H201" s="61">
        <v>1260</v>
      </c>
      <c r="I201" s="62" t="s">
        <v>18</v>
      </c>
      <c r="J201" s="63">
        <v>0.76200000000000001</v>
      </c>
      <c r="K201" s="76">
        <f t="shared" si="14"/>
        <v>960.12</v>
      </c>
      <c r="L201" s="71"/>
      <c r="M201" s="72"/>
      <c r="N201" s="73"/>
      <c r="O201" s="99"/>
      <c r="P201" s="97">
        <f t="shared" si="15"/>
        <v>0</v>
      </c>
      <c r="Q201" s="77">
        <f t="shared" si="16"/>
        <v>0</v>
      </c>
      <c r="R201" s="78" t="e">
        <f t="shared" si="17"/>
        <v>#DIV/0!</v>
      </c>
      <c r="S201" s="82" t="e">
        <f t="shared" si="18"/>
        <v>#DIV/0!</v>
      </c>
      <c r="T201" s="41"/>
      <c r="U201" s="41"/>
      <c r="V201" s="41"/>
      <c r="W201" s="41"/>
      <c r="X201" s="41"/>
      <c r="Y201" s="41"/>
      <c r="Z201" s="41"/>
    </row>
    <row r="202" spans="1:26" s="42" customFormat="1" ht="52.5" customHeight="1" x14ac:dyDescent="0.25">
      <c r="A202" s="200"/>
      <c r="B202" s="201"/>
      <c r="C202" s="123">
        <v>1004128</v>
      </c>
      <c r="D202" s="105" t="s">
        <v>498</v>
      </c>
      <c r="E202" s="68"/>
      <c r="F202" s="69"/>
      <c r="G202" s="70"/>
      <c r="H202" s="61">
        <v>660</v>
      </c>
      <c r="I202" s="62" t="s">
        <v>18</v>
      </c>
      <c r="J202" s="63">
        <v>1.5249999999999999</v>
      </c>
      <c r="K202" s="76">
        <f t="shared" si="14"/>
        <v>1006.4999999999999</v>
      </c>
      <c r="L202" s="71"/>
      <c r="M202" s="72"/>
      <c r="N202" s="73"/>
      <c r="O202" s="99"/>
      <c r="P202" s="97">
        <f t="shared" si="15"/>
        <v>0</v>
      </c>
      <c r="Q202" s="77">
        <f t="shared" si="16"/>
        <v>0</v>
      </c>
      <c r="R202" s="78" t="e">
        <f t="shared" si="17"/>
        <v>#DIV/0!</v>
      </c>
      <c r="S202" s="82" t="e">
        <f t="shared" si="18"/>
        <v>#DIV/0!</v>
      </c>
      <c r="T202" s="41"/>
      <c r="U202" s="41"/>
      <c r="V202" s="41"/>
      <c r="W202" s="41"/>
      <c r="X202" s="41"/>
      <c r="Y202" s="41"/>
      <c r="Z202" s="41"/>
    </row>
    <row r="203" spans="1:26" s="42" customFormat="1" ht="52.5" customHeight="1" x14ac:dyDescent="0.25">
      <c r="A203" s="134">
        <v>159</v>
      </c>
      <c r="B203" s="133" t="s">
        <v>313</v>
      </c>
      <c r="C203" s="123">
        <v>1005331</v>
      </c>
      <c r="D203" s="105" t="s">
        <v>499</v>
      </c>
      <c r="E203" s="68"/>
      <c r="F203" s="69"/>
      <c r="G203" s="70"/>
      <c r="H203" s="61">
        <v>8280</v>
      </c>
      <c r="I203" s="62" t="s">
        <v>18</v>
      </c>
      <c r="J203" s="63">
        <v>4.1639999999999997</v>
      </c>
      <c r="K203" s="76">
        <f t="shared" si="14"/>
        <v>34477.919999999998</v>
      </c>
      <c r="L203" s="71"/>
      <c r="M203" s="72"/>
      <c r="N203" s="73"/>
      <c r="O203" s="99"/>
      <c r="P203" s="97">
        <f t="shared" si="15"/>
        <v>0</v>
      </c>
      <c r="Q203" s="77">
        <f t="shared" si="16"/>
        <v>0</v>
      </c>
      <c r="R203" s="78" t="e">
        <f t="shared" si="17"/>
        <v>#DIV/0!</v>
      </c>
      <c r="S203" s="82" t="e">
        <f t="shared" si="18"/>
        <v>#DIV/0!</v>
      </c>
      <c r="T203" s="41"/>
      <c r="U203" s="41"/>
      <c r="V203" s="41"/>
      <c r="W203" s="41"/>
      <c r="X203" s="41"/>
      <c r="Y203" s="41"/>
      <c r="Z203" s="41"/>
    </row>
    <row r="204" spans="1:26" s="42" customFormat="1" ht="52.5" customHeight="1" x14ac:dyDescent="0.25">
      <c r="A204" s="134">
        <v>160</v>
      </c>
      <c r="B204" s="133" t="s">
        <v>314</v>
      </c>
      <c r="C204" s="123">
        <v>1003318</v>
      </c>
      <c r="D204" s="105" t="s">
        <v>500</v>
      </c>
      <c r="E204" s="68"/>
      <c r="F204" s="69"/>
      <c r="G204" s="70"/>
      <c r="H204" s="61">
        <v>1800</v>
      </c>
      <c r="I204" s="62" t="s">
        <v>18</v>
      </c>
      <c r="J204" s="63">
        <v>1.65</v>
      </c>
      <c r="K204" s="76">
        <f t="shared" si="14"/>
        <v>2970</v>
      </c>
      <c r="L204" s="71"/>
      <c r="M204" s="72"/>
      <c r="N204" s="73"/>
      <c r="O204" s="99"/>
      <c r="P204" s="97">
        <f t="shared" si="15"/>
        <v>0</v>
      </c>
      <c r="Q204" s="77">
        <f t="shared" si="16"/>
        <v>0</v>
      </c>
      <c r="R204" s="78" t="e">
        <f t="shared" si="17"/>
        <v>#DIV/0!</v>
      </c>
      <c r="S204" s="82" t="e">
        <f t="shared" si="18"/>
        <v>#DIV/0!</v>
      </c>
      <c r="T204" s="41"/>
      <c r="U204" s="41"/>
      <c r="V204" s="41"/>
      <c r="W204" s="41"/>
      <c r="X204" s="41"/>
      <c r="Y204" s="41"/>
      <c r="Z204" s="41"/>
    </row>
    <row r="205" spans="1:26" s="42" customFormat="1" ht="52.5" customHeight="1" x14ac:dyDescent="0.25">
      <c r="A205" s="134">
        <v>161</v>
      </c>
      <c r="B205" s="133" t="s">
        <v>315</v>
      </c>
      <c r="C205" s="123">
        <v>1004831</v>
      </c>
      <c r="D205" s="105" t="s">
        <v>501</v>
      </c>
      <c r="E205" s="68"/>
      <c r="F205" s="69"/>
      <c r="G205" s="70"/>
      <c r="H205" s="61">
        <v>8250</v>
      </c>
      <c r="I205" s="62" t="s">
        <v>18</v>
      </c>
      <c r="J205" s="63">
        <v>0.44900000000000001</v>
      </c>
      <c r="K205" s="76">
        <f t="shared" si="14"/>
        <v>3704.25</v>
      </c>
      <c r="L205" s="71"/>
      <c r="M205" s="72"/>
      <c r="N205" s="73"/>
      <c r="O205" s="99"/>
      <c r="P205" s="97">
        <f t="shared" si="15"/>
        <v>0</v>
      </c>
      <c r="Q205" s="77">
        <f t="shared" si="16"/>
        <v>0</v>
      </c>
      <c r="R205" s="78" t="e">
        <f t="shared" si="17"/>
        <v>#DIV/0!</v>
      </c>
      <c r="S205" s="82" t="e">
        <f t="shared" si="18"/>
        <v>#DIV/0!</v>
      </c>
      <c r="T205" s="41"/>
      <c r="U205" s="41"/>
      <c r="V205" s="41"/>
      <c r="W205" s="41"/>
      <c r="X205" s="41"/>
      <c r="Y205" s="41"/>
      <c r="Z205" s="41"/>
    </row>
    <row r="206" spans="1:26" s="42" customFormat="1" ht="52.5" customHeight="1" x14ac:dyDescent="0.25">
      <c r="A206" s="134">
        <v>162</v>
      </c>
      <c r="B206" s="133" t="s">
        <v>316</v>
      </c>
      <c r="C206" s="123">
        <v>1000245</v>
      </c>
      <c r="D206" s="105" t="s">
        <v>502</v>
      </c>
      <c r="E206" s="68"/>
      <c r="F206" s="69"/>
      <c r="G206" s="70"/>
      <c r="H206" s="61">
        <v>2880</v>
      </c>
      <c r="I206" s="62" t="s">
        <v>18</v>
      </c>
      <c r="J206" s="63">
        <v>2.1829999999999998</v>
      </c>
      <c r="K206" s="76">
        <f t="shared" si="14"/>
        <v>6287.0399999999991</v>
      </c>
      <c r="L206" s="71"/>
      <c r="M206" s="72"/>
      <c r="N206" s="73"/>
      <c r="O206" s="99"/>
      <c r="P206" s="97">
        <f t="shared" si="15"/>
        <v>0</v>
      </c>
      <c r="Q206" s="77">
        <f t="shared" si="16"/>
        <v>0</v>
      </c>
      <c r="R206" s="78" t="e">
        <f t="shared" si="17"/>
        <v>#DIV/0!</v>
      </c>
      <c r="S206" s="82" t="e">
        <f t="shared" si="18"/>
        <v>#DIV/0!</v>
      </c>
      <c r="T206" s="41"/>
      <c r="U206" s="41"/>
      <c r="V206" s="41"/>
      <c r="W206" s="41"/>
      <c r="X206" s="41"/>
      <c r="Y206" s="41"/>
      <c r="Z206" s="41"/>
    </row>
    <row r="207" spans="1:26" s="42" customFormat="1" ht="52.5" customHeight="1" x14ac:dyDescent="0.25">
      <c r="A207" s="134">
        <v>163</v>
      </c>
      <c r="B207" s="133" t="s">
        <v>317</v>
      </c>
      <c r="C207" s="123">
        <v>1003028</v>
      </c>
      <c r="D207" s="105" t="s">
        <v>503</v>
      </c>
      <c r="E207" s="68"/>
      <c r="F207" s="69"/>
      <c r="G207" s="70"/>
      <c r="H207" s="61">
        <v>27390</v>
      </c>
      <c r="I207" s="62" t="s">
        <v>18</v>
      </c>
      <c r="J207" s="63">
        <v>0.82199999999999995</v>
      </c>
      <c r="K207" s="76">
        <f t="shared" si="14"/>
        <v>22514.579999999998</v>
      </c>
      <c r="L207" s="71"/>
      <c r="M207" s="72"/>
      <c r="N207" s="73"/>
      <c r="O207" s="99"/>
      <c r="P207" s="97">
        <f t="shared" si="15"/>
        <v>0</v>
      </c>
      <c r="Q207" s="77">
        <f t="shared" si="16"/>
        <v>0</v>
      </c>
      <c r="R207" s="78" t="e">
        <f t="shared" si="17"/>
        <v>#DIV/0!</v>
      </c>
      <c r="S207" s="82" t="e">
        <f t="shared" si="18"/>
        <v>#DIV/0!</v>
      </c>
      <c r="T207" s="41"/>
      <c r="U207" s="41"/>
      <c r="V207" s="41"/>
      <c r="W207" s="41"/>
      <c r="X207" s="41"/>
      <c r="Y207" s="41"/>
      <c r="Z207" s="41"/>
    </row>
    <row r="208" spans="1:26" s="42" customFormat="1" ht="52.5" customHeight="1" x14ac:dyDescent="0.25">
      <c r="A208" s="134">
        <v>164</v>
      </c>
      <c r="B208" s="133" t="s">
        <v>318</v>
      </c>
      <c r="C208" s="123">
        <v>1003589</v>
      </c>
      <c r="D208" s="105" t="s">
        <v>504</v>
      </c>
      <c r="E208" s="68"/>
      <c r="F208" s="69"/>
      <c r="G208" s="70"/>
      <c r="H208" s="61">
        <v>29400</v>
      </c>
      <c r="I208" s="62" t="s">
        <v>18</v>
      </c>
      <c r="J208" s="63">
        <v>1.833</v>
      </c>
      <c r="K208" s="76">
        <f t="shared" si="14"/>
        <v>53890.2</v>
      </c>
      <c r="L208" s="71"/>
      <c r="M208" s="72"/>
      <c r="N208" s="73"/>
      <c r="O208" s="99"/>
      <c r="P208" s="97">
        <f t="shared" si="15"/>
        <v>0</v>
      </c>
      <c r="Q208" s="77">
        <f t="shared" si="16"/>
        <v>0</v>
      </c>
      <c r="R208" s="78" t="e">
        <f t="shared" si="17"/>
        <v>#DIV/0!</v>
      </c>
      <c r="S208" s="82" t="e">
        <f t="shared" si="18"/>
        <v>#DIV/0!</v>
      </c>
      <c r="T208" s="41"/>
      <c r="U208" s="41"/>
      <c r="V208" s="41"/>
      <c r="W208" s="41"/>
      <c r="X208" s="41"/>
      <c r="Y208" s="41"/>
      <c r="Z208" s="41"/>
    </row>
    <row r="209" spans="1:26" s="42" customFormat="1" ht="52.5" customHeight="1" x14ac:dyDescent="0.25">
      <c r="A209" s="196">
        <v>165</v>
      </c>
      <c r="B209" s="198" t="s">
        <v>319</v>
      </c>
      <c r="C209" s="123">
        <v>1000254</v>
      </c>
      <c r="D209" s="105" t="s">
        <v>505</v>
      </c>
      <c r="E209" s="68"/>
      <c r="F209" s="69"/>
      <c r="G209" s="70"/>
      <c r="H209" s="61">
        <v>728</v>
      </c>
      <c r="I209" s="62" t="s">
        <v>18</v>
      </c>
      <c r="J209" s="63">
        <v>0.26900000000000002</v>
      </c>
      <c r="K209" s="76">
        <f t="shared" si="14"/>
        <v>195.83200000000002</v>
      </c>
      <c r="L209" s="71"/>
      <c r="M209" s="72"/>
      <c r="N209" s="73"/>
      <c r="O209" s="99"/>
      <c r="P209" s="97">
        <f t="shared" si="15"/>
        <v>0</v>
      </c>
      <c r="Q209" s="77">
        <f t="shared" si="16"/>
        <v>0</v>
      </c>
      <c r="R209" s="78" t="e">
        <f t="shared" si="17"/>
        <v>#DIV/0!</v>
      </c>
      <c r="S209" s="82" t="e">
        <f t="shared" si="18"/>
        <v>#DIV/0!</v>
      </c>
      <c r="T209" s="41"/>
      <c r="U209" s="41"/>
      <c r="V209" s="41"/>
      <c r="W209" s="41"/>
      <c r="X209" s="41"/>
      <c r="Y209" s="41"/>
      <c r="Z209" s="41"/>
    </row>
    <row r="210" spans="1:26" s="42" customFormat="1" ht="52.5" customHeight="1" x14ac:dyDescent="0.25">
      <c r="A210" s="230"/>
      <c r="B210" s="231"/>
      <c r="C210" s="123">
        <v>1000222</v>
      </c>
      <c r="D210" s="105" t="s">
        <v>506</v>
      </c>
      <c r="E210" s="68"/>
      <c r="F210" s="69"/>
      <c r="G210" s="70"/>
      <c r="H210" s="61">
        <v>900</v>
      </c>
      <c r="I210" s="62" t="s">
        <v>18</v>
      </c>
      <c r="J210" s="63">
        <v>0.38500000000000001</v>
      </c>
      <c r="K210" s="76">
        <f t="shared" si="14"/>
        <v>346.5</v>
      </c>
      <c r="L210" s="71"/>
      <c r="M210" s="72"/>
      <c r="N210" s="73"/>
      <c r="O210" s="99"/>
      <c r="P210" s="97">
        <f t="shared" si="15"/>
        <v>0</v>
      </c>
      <c r="Q210" s="77">
        <f t="shared" si="16"/>
        <v>0</v>
      </c>
      <c r="R210" s="78" t="e">
        <f t="shared" si="17"/>
        <v>#DIV/0!</v>
      </c>
      <c r="S210" s="82" t="e">
        <f t="shared" si="18"/>
        <v>#DIV/0!</v>
      </c>
      <c r="T210" s="41"/>
      <c r="U210" s="41"/>
      <c r="V210" s="41"/>
      <c r="W210" s="41"/>
      <c r="X210" s="41"/>
      <c r="Y210" s="41"/>
      <c r="Z210" s="41"/>
    </row>
    <row r="211" spans="1:26" s="42" customFormat="1" ht="52.5" customHeight="1" x14ac:dyDescent="0.25">
      <c r="A211" s="200"/>
      <c r="B211" s="201"/>
      <c r="C211" s="123">
        <v>1002051</v>
      </c>
      <c r="D211" s="105" t="s">
        <v>507</v>
      </c>
      <c r="E211" s="68"/>
      <c r="F211" s="69"/>
      <c r="G211" s="70"/>
      <c r="H211" s="61">
        <v>14220</v>
      </c>
      <c r="I211" s="62" t="s">
        <v>18</v>
      </c>
      <c r="J211" s="63">
        <v>0.43</v>
      </c>
      <c r="K211" s="76">
        <f t="shared" si="14"/>
        <v>6114.5999999999995</v>
      </c>
      <c r="L211" s="71"/>
      <c r="M211" s="72"/>
      <c r="N211" s="73"/>
      <c r="O211" s="99"/>
      <c r="P211" s="97">
        <f t="shared" si="15"/>
        <v>0</v>
      </c>
      <c r="Q211" s="77">
        <f t="shared" si="16"/>
        <v>0</v>
      </c>
      <c r="R211" s="78" t="e">
        <f t="shared" si="17"/>
        <v>#DIV/0!</v>
      </c>
      <c r="S211" s="82" t="e">
        <f t="shared" si="18"/>
        <v>#DIV/0!</v>
      </c>
      <c r="T211" s="41"/>
      <c r="U211" s="41"/>
      <c r="V211" s="41"/>
      <c r="W211" s="41"/>
      <c r="X211" s="41"/>
      <c r="Y211" s="41"/>
      <c r="Z211" s="41"/>
    </row>
    <row r="212" spans="1:26" s="42" customFormat="1" ht="52.5" customHeight="1" x14ac:dyDescent="0.25">
      <c r="A212" s="134">
        <v>166</v>
      </c>
      <c r="B212" s="131" t="s">
        <v>320</v>
      </c>
      <c r="C212" s="135">
        <v>1006969</v>
      </c>
      <c r="D212" s="105" t="s">
        <v>321</v>
      </c>
      <c r="E212" s="68"/>
      <c r="F212" s="69"/>
      <c r="G212" s="70"/>
      <c r="H212" s="61">
        <v>30</v>
      </c>
      <c r="I212" s="62" t="s">
        <v>18</v>
      </c>
      <c r="J212" s="63">
        <v>5.7370000000000001</v>
      </c>
      <c r="K212" s="76">
        <f t="shared" si="14"/>
        <v>172.11</v>
      </c>
      <c r="L212" s="71"/>
      <c r="M212" s="72"/>
      <c r="N212" s="73"/>
      <c r="O212" s="99"/>
      <c r="P212" s="97">
        <f t="shared" si="15"/>
        <v>0</v>
      </c>
      <c r="Q212" s="77">
        <f t="shared" si="16"/>
        <v>0</v>
      </c>
      <c r="R212" s="78" t="e">
        <f t="shared" si="17"/>
        <v>#DIV/0!</v>
      </c>
      <c r="S212" s="82" t="e">
        <f t="shared" si="18"/>
        <v>#DIV/0!</v>
      </c>
      <c r="T212" s="41"/>
      <c r="U212" s="41"/>
      <c r="V212" s="41"/>
      <c r="W212" s="41"/>
      <c r="X212" s="41"/>
      <c r="Y212" s="41"/>
      <c r="Z212" s="41"/>
    </row>
    <row r="213" spans="1:26" s="42" customFormat="1" ht="52.5" customHeight="1" x14ac:dyDescent="0.25">
      <c r="A213" s="134">
        <v>167</v>
      </c>
      <c r="B213" s="133" t="s">
        <v>322</v>
      </c>
      <c r="C213" s="123">
        <v>1005350</v>
      </c>
      <c r="D213" s="105" t="s">
        <v>508</v>
      </c>
      <c r="E213" s="68"/>
      <c r="F213" s="69"/>
      <c r="G213" s="70"/>
      <c r="H213" s="61">
        <v>17970</v>
      </c>
      <c r="I213" s="62" t="s">
        <v>18</v>
      </c>
      <c r="J213" s="63">
        <v>0.436</v>
      </c>
      <c r="K213" s="76">
        <f t="shared" ref="K213:K276" si="19">H213*J213</f>
        <v>7834.92</v>
      </c>
      <c r="L213" s="71"/>
      <c r="M213" s="72"/>
      <c r="N213" s="73"/>
      <c r="O213" s="99"/>
      <c r="P213" s="97">
        <f t="shared" ref="P213:P215" si="20">M213*(1-O213)</f>
        <v>0</v>
      </c>
      <c r="Q213" s="77">
        <f t="shared" ref="Q213:Q215" si="21">IF(ISERROR(P213/G213),0,(P213/G213)*H213)</f>
        <v>0</v>
      </c>
      <c r="R213" s="78" t="e">
        <f t="shared" ref="R213:R215" si="22">ROUNDUP((H213/G213),0)</f>
        <v>#DIV/0!</v>
      </c>
      <c r="S213" s="82" t="e">
        <f t="shared" ref="S213:S215" si="23">R213*P213</f>
        <v>#DIV/0!</v>
      </c>
      <c r="T213" s="41"/>
      <c r="U213" s="41"/>
      <c r="V213" s="41"/>
      <c r="W213" s="41"/>
      <c r="X213" s="41"/>
      <c r="Y213" s="41"/>
      <c r="Z213" s="41"/>
    </row>
    <row r="214" spans="1:26" s="42" customFormat="1" ht="52.5" customHeight="1" x14ac:dyDescent="0.25">
      <c r="A214" s="134">
        <v>168</v>
      </c>
      <c r="B214" s="136" t="s">
        <v>323</v>
      </c>
      <c r="C214" s="123">
        <v>1003941</v>
      </c>
      <c r="D214" s="105" t="s">
        <v>509</v>
      </c>
      <c r="E214" s="68"/>
      <c r="F214" s="69"/>
      <c r="G214" s="70"/>
      <c r="H214" s="61">
        <v>2220</v>
      </c>
      <c r="I214" s="62" t="s">
        <v>18</v>
      </c>
      <c r="J214" s="63">
        <v>1.4419999999999999</v>
      </c>
      <c r="K214" s="76">
        <f t="shared" si="19"/>
        <v>3201.24</v>
      </c>
      <c r="L214" s="71"/>
      <c r="M214" s="72"/>
      <c r="N214" s="73"/>
      <c r="O214" s="99"/>
      <c r="P214" s="97">
        <f t="shared" si="20"/>
        <v>0</v>
      </c>
      <c r="Q214" s="77">
        <f t="shared" si="21"/>
        <v>0</v>
      </c>
      <c r="R214" s="78" t="e">
        <f t="shared" si="22"/>
        <v>#DIV/0!</v>
      </c>
      <c r="S214" s="82" t="e">
        <f t="shared" si="23"/>
        <v>#DIV/0!</v>
      </c>
      <c r="T214" s="41"/>
      <c r="U214" s="41"/>
      <c r="V214" s="41"/>
      <c r="W214" s="41"/>
      <c r="X214" s="41"/>
      <c r="Y214" s="41"/>
      <c r="Z214" s="41"/>
    </row>
    <row r="215" spans="1:26" s="42" customFormat="1" ht="52.5" customHeight="1" x14ac:dyDescent="0.25">
      <c r="A215" s="149">
        <v>169</v>
      </c>
      <c r="B215" s="131" t="s">
        <v>324</v>
      </c>
      <c r="C215" s="123">
        <v>1001922</v>
      </c>
      <c r="D215" s="150" t="s">
        <v>510</v>
      </c>
      <c r="E215" s="68"/>
      <c r="F215" s="69"/>
      <c r="G215" s="70"/>
      <c r="H215" s="61">
        <v>21120</v>
      </c>
      <c r="I215" s="62" t="s">
        <v>18</v>
      </c>
      <c r="J215" s="63">
        <v>0.217</v>
      </c>
      <c r="K215" s="76">
        <f t="shared" si="19"/>
        <v>4583.04</v>
      </c>
      <c r="L215" s="71"/>
      <c r="M215" s="72"/>
      <c r="N215" s="73"/>
      <c r="O215" s="99"/>
      <c r="P215" s="97">
        <f t="shared" si="20"/>
        <v>0</v>
      </c>
      <c r="Q215" s="77">
        <f t="shared" si="21"/>
        <v>0</v>
      </c>
      <c r="R215" s="78" t="e">
        <f t="shared" si="22"/>
        <v>#DIV/0!</v>
      </c>
      <c r="S215" s="82" t="e">
        <f t="shared" si="23"/>
        <v>#DIV/0!</v>
      </c>
      <c r="T215" s="41"/>
      <c r="U215" s="41"/>
      <c r="V215" s="41"/>
      <c r="W215" s="41"/>
      <c r="X215" s="41"/>
      <c r="Y215" s="41"/>
      <c r="Z215" s="41"/>
    </row>
    <row r="216" spans="1:26" s="42" customFormat="1" ht="52.5" customHeight="1" x14ac:dyDescent="0.25">
      <c r="A216" s="134">
        <v>170</v>
      </c>
      <c r="B216" s="133" t="s">
        <v>325</v>
      </c>
      <c r="C216" s="104">
        <v>1000300</v>
      </c>
      <c r="D216" s="105" t="s">
        <v>326</v>
      </c>
      <c r="E216" s="68"/>
      <c r="F216" s="69"/>
      <c r="G216" s="70"/>
      <c r="H216" s="61">
        <v>309</v>
      </c>
      <c r="I216" s="62" t="s">
        <v>18</v>
      </c>
      <c r="J216" s="63">
        <v>26</v>
      </c>
      <c r="K216" s="76">
        <f t="shared" si="19"/>
        <v>8034</v>
      </c>
      <c r="L216" s="71"/>
      <c r="M216" s="72"/>
      <c r="N216" s="73"/>
      <c r="O216" s="99"/>
      <c r="P216" s="97">
        <f t="shared" ref="P216:P279" si="24">M216*(1-O216)</f>
        <v>0</v>
      </c>
      <c r="Q216" s="77">
        <f t="shared" ref="Q216:Q279" si="25">IF(ISERROR(P216/G216),0,(P216/G216)*H216)</f>
        <v>0</v>
      </c>
      <c r="R216" s="78" t="e">
        <f t="shared" ref="R216:R279" si="26">ROUNDUP((H216/G216),0)</f>
        <v>#DIV/0!</v>
      </c>
      <c r="S216" s="82" t="e">
        <f t="shared" ref="S216:S279" si="27">R216*P216</f>
        <v>#DIV/0!</v>
      </c>
      <c r="T216" s="41"/>
      <c r="U216" s="41"/>
      <c r="V216" s="41"/>
      <c r="W216" s="41"/>
      <c r="X216" s="41"/>
      <c r="Y216" s="41"/>
      <c r="Z216" s="41"/>
    </row>
    <row r="217" spans="1:26" s="42" customFormat="1" ht="52.5" customHeight="1" x14ac:dyDescent="0.25">
      <c r="A217" s="134">
        <v>171</v>
      </c>
      <c r="B217" s="131" t="s">
        <v>327</v>
      </c>
      <c r="C217" s="123">
        <v>1004475</v>
      </c>
      <c r="D217" s="138" t="s">
        <v>328</v>
      </c>
      <c r="E217" s="68"/>
      <c r="F217" s="69"/>
      <c r="G217" s="70"/>
      <c r="H217" s="61">
        <v>195</v>
      </c>
      <c r="I217" s="62" t="s">
        <v>18</v>
      </c>
      <c r="J217" s="63">
        <v>147.86000000000001</v>
      </c>
      <c r="K217" s="76">
        <f t="shared" si="19"/>
        <v>28832.700000000004</v>
      </c>
      <c r="L217" s="71"/>
      <c r="M217" s="72"/>
      <c r="N217" s="73"/>
      <c r="O217" s="99"/>
      <c r="P217" s="97">
        <f t="shared" si="24"/>
        <v>0</v>
      </c>
      <c r="Q217" s="77">
        <f t="shared" si="25"/>
        <v>0</v>
      </c>
      <c r="R217" s="78" t="e">
        <f t="shared" si="26"/>
        <v>#DIV/0!</v>
      </c>
      <c r="S217" s="82" t="e">
        <f t="shared" si="27"/>
        <v>#DIV/0!</v>
      </c>
      <c r="T217" s="41"/>
      <c r="U217" s="41"/>
      <c r="V217" s="41"/>
      <c r="W217" s="41"/>
      <c r="X217" s="41"/>
      <c r="Y217" s="41"/>
      <c r="Z217" s="41"/>
    </row>
    <row r="218" spans="1:26" s="42" customFormat="1" ht="52.5" customHeight="1" x14ac:dyDescent="0.25">
      <c r="A218" s="134">
        <v>172</v>
      </c>
      <c r="B218" s="131" t="s">
        <v>329</v>
      </c>
      <c r="C218" s="123">
        <v>1004598</v>
      </c>
      <c r="D218" s="138" t="s">
        <v>330</v>
      </c>
      <c r="E218" s="68"/>
      <c r="F218" s="69"/>
      <c r="G218" s="70"/>
      <c r="H218" s="61">
        <v>256</v>
      </c>
      <c r="I218" s="62" t="s">
        <v>18</v>
      </c>
      <c r="J218" s="63">
        <v>145</v>
      </c>
      <c r="K218" s="76">
        <f t="shared" si="19"/>
        <v>37120</v>
      </c>
      <c r="L218" s="71"/>
      <c r="M218" s="72"/>
      <c r="N218" s="73"/>
      <c r="O218" s="99"/>
      <c r="P218" s="97">
        <f t="shared" si="24"/>
        <v>0</v>
      </c>
      <c r="Q218" s="77">
        <f t="shared" si="25"/>
        <v>0</v>
      </c>
      <c r="R218" s="78" t="e">
        <f t="shared" si="26"/>
        <v>#DIV/0!</v>
      </c>
      <c r="S218" s="82" t="e">
        <f t="shared" si="27"/>
        <v>#DIV/0!</v>
      </c>
      <c r="T218" s="41"/>
      <c r="U218" s="41"/>
      <c r="V218" s="41"/>
      <c r="W218" s="41"/>
      <c r="X218" s="41"/>
      <c r="Y218" s="41"/>
      <c r="Z218" s="41"/>
    </row>
    <row r="219" spans="1:26" s="42" customFormat="1" ht="52.5" customHeight="1" x14ac:dyDescent="0.25">
      <c r="A219" s="196">
        <v>173</v>
      </c>
      <c r="B219" s="198" t="s">
        <v>331</v>
      </c>
      <c r="C219" s="124">
        <v>1000308</v>
      </c>
      <c r="D219" s="138" t="s">
        <v>511</v>
      </c>
      <c r="E219" s="68"/>
      <c r="F219" s="69"/>
      <c r="G219" s="70"/>
      <c r="H219" s="61">
        <v>906.66666666666674</v>
      </c>
      <c r="I219" s="62" t="s">
        <v>18</v>
      </c>
      <c r="J219" s="63">
        <v>6.64</v>
      </c>
      <c r="K219" s="76">
        <f t="shared" si="19"/>
        <v>6020.2666666666673</v>
      </c>
      <c r="L219" s="71"/>
      <c r="M219" s="72"/>
      <c r="N219" s="73"/>
      <c r="O219" s="99"/>
      <c r="P219" s="97">
        <f t="shared" si="24"/>
        <v>0</v>
      </c>
      <c r="Q219" s="77">
        <f t="shared" si="25"/>
        <v>0</v>
      </c>
      <c r="R219" s="78" t="e">
        <f t="shared" si="26"/>
        <v>#DIV/0!</v>
      </c>
      <c r="S219" s="82" t="e">
        <f t="shared" si="27"/>
        <v>#DIV/0!</v>
      </c>
      <c r="T219" s="41"/>
      <c r="U219" s="41"/>
      <c r="V219" s="41"/>
      <c r="W219" s="41"/>
      <c r="X219" s="41"/>
      <c r="Y219" s="41"/>
      <c r="Z219" s="41"/>
    </row>
    <row r="220" spans="1:26" s="42" customFormat="1" ht="52.5" customHeight="1" x14ac:dyDescent="0.25">
      <c r="A220" s="230"/>
      <c r="B220" s="231"/>
      <c r="C220" s="104">
        <v>1003972</v>
      </c>
      <c r="D220" s="138" t="s">
        <v>512</v>
      </c>
      <c r="E220" s="68"/>
      <c r="F220" s="69"/>
      <c r="G220" s="70"/>
      <c r="H220" s="61">
        <v>720</v>
      </c>
      <c r="I220" s="62" t="s">
        <v>18</v>
      </c>
      <c r="J220" s="63">
        <v>9.25</v>
      </c>
      <c r="K220" s="76">
        <f t="shared" si="19"/>
        <v>6660</v>
      </c>
      <c r="L220" s="71"/>
      <c r="M220" s="72"/>
      <c r="N220" s="73"/>
      <c r="O220" s="99"/>
      <c r="P220" s="97">
        <f t="shared" si="24"/>
        <v>0</v>
      </c>
      <c r="Q220" s="77">
        <f t="shared" si="25"/>
        <v>0</v>
      </c>
      <c r="R220" s="78" t="e">
        <f t="shared" si="26"/>
        <v>#DIV/0!</v>
      </c>
      <c r="S220" s="82" t="e">
        <f t="shared" si="27"/>
        <v>#DIV/0!</v>
      </c>
      <c r="T220" s="41"/>
      <c r="U220" s="41"/>
      <c r="V220" s="41"/>
      <c r="W220" s="41"/>
      <c r="X220" s="41"/>
      <c r="Y220" s="41"/>
      <c r="Z220" s="41"/>
    </row>
    <row r="221" spans="1:26" s="42" customFormat="1" ht="52.5" customHeight="1" x14ac:dyDescent="0.25">
      <c r="A221" s="230"/>
      <c r="B221" s="231"/>
      <c r="C221" s="104">
        <v>1003961</v>
      </c>
      <c r="D221" s="138" t="s">
        <v>513</v>
      </c>
      <c r="E221" s="68"/>
      <c r="F221" s="69"/>
      <c r="G221" s="70"/>
      <c r="H221" s="61">
        <v>806.66666666666674</v>
      </c>
      <c r="I221" s="62" t="s">
        <v>18</v>
      </c>
      <c r="J221" s="63">
        <v>12.09</v>
      </c>
      <c r="K221" s="76">
        <f t="shared" si="19"/>
        <v>9752.6</v>
      </c>
      <c r="L221" s="71"/>
      <c r="M221" s="72"/>
      <c r="N221" s="73"/>
      <c r="O221" s="99"/>
      <c r="P221" s="97">
        <f t="shared" si="24"/>
        <v>0</v>
      </c>
      <c r="Q221" s="77">
        <f t="shared" si="25"/>
        <v>0</v>
      </c>
      <c r="R221" s="78" t="e">
        <f t="shared" si="26"/>
        <v>#DIV/0!</v>
      </c>
      <c r="S221" s="82" t="e">
        <f t="shared" si="27"/>
        <v>#DIV/0!</v>
      </c>
      <c r="T221" s="41"/>
      <c r="U221" s="41"/>
      <c r="V221" s="41"/>
      <c r="W221" s="41"/>
      <c r="X221" s="41"/>
      <c r="Y221" s="41"/>
      <c r="Z221" s="41"/>
    </row>
    <row r="222" spans="1:26" s="42" customFormat="1" ht="52.5" customHeight="1" x14ac:dyDescent="0.25">
      <c r="A222" s="230"/>
      <c r="B222" s="231"/>
      <c r="C222" s="128">
        <v>1000307</v>
      </c>
      <c r="D222" s="138" t="s">
        <v>514</v>
      </c>
      <c r="E222" s="68"/>
      <c r="F222" s="69"/>
      <c r="G222" s="70"/>
      <c r="H222" s="61">
        <v>953.33333333333326</v>
      </c>
      <c r="I222" s="62" t="s">
        <v>18</v>
      </c>
      <c r="J222" s="63">
        <v>1.31</v>
      </c>
      <c r="K222" s="76">
        <f t="shared" si="19"/>
        <v>1248.8666666666666</v>
      </c>
      <c r="L222" s="71"/>
      <c r="M222" s="72"/>
      <c r="N222" s="73"/>
      <c r="O222" s="99"/>
      <c r="P222" s="97">
        <f t="shared" si="24"/>
        <v>0</v>
      </c>
      <c r="Q222" s="77">
        <f t="shared" si="25"/>
        <v>0</v>
      </c>
      <c r="R222" s="78" t="e">
        <f t="shared" si="26"/>
        <v>#DIV/0!</v>
      </c>
      <c r="S222" s="82" t="e">
        <f t="shared" si="27"/>
        <v>#DIV/0!</v>
      </c>
      <c r="T222" s="41"/>
      <c r="U222" s="41"/>
      <c r="V222" s="41"/>
      <c r="W222" s="41"/>
      <c r="X222" s="41"/>
      <c r="Y222" s="41"/>
      <c r="Z222" s="41"/>
    </row>
    <row r="223" spans="1:26" s="42" customFormat="1" ht="52.5" customHeight="1" x14ac:dyDescent="0.25">
      <c r="A223" s="230"/>
      <c r="B223" s="231"/>
      <c r="C223" s="128">
        <v>1000306</v>
      </c>
      <c r="D223" s="138" t="s">
        <v>515</v>
      </c>
      <c r="E223" s="68"/>
      <c r="F223" s="69"/>
      <c r="G223" s="70"/>
      <c r="H223" s="61">
        <v>1500</v>
      </c>
      <c r="I223" s="62" t="s">
        <v>18</v>
      </c>
      <c r="J223" s="63">
        <v>0.36</v>
      </c>
      <c r="K223" s="76">
        <f t="shared" si="19"/>
        <v>540</v>
      </c>
      <c r="L223" s="71"/>
      <c r="M223" s="72"/>
      <c r="N223" s="73"/>
      <c r="O223" s="99"/>
      <c r="P223" s="97">
        <f t="shared" si="24"/>
        <v>0</v>
      </c>
      <c r="Q223" s="77">
        <f t="shared" si="25"/>
        <v>0</v>
      </c>
      <c r="R223" s="78" t="e">
        <f t="shared" si="26"/>
        <v>#DIV/0!</v>
      </c>
      <c r="S223" s="82" t="e">
        <f t="shared" si="27"/>
        <v>#DIV/0!</v>
      </c>
      <c r="T223" s="41"/>
      <c r="U223" s="41"/>
      <c r="V223" s="41"/>
      <c r="W223" s="41"/>
      <c r="X223" s="41"/>
      <c r="Y223" s="41"/>
      <c r="Z223" s="41"/>
    </row>
    <row r="224" spans="1:26" s="42" customFormat="1" ht="52.5" customHeight="1" x14ac:dyDescent="0.25">
      <c r="A224" s="196">
        <v>174</v>
      </c>
      <c r="B224" s="198" t="s">
        <v>332</v>
      </c>
      <c r="C224" s="128">
        <v>1007232</v>
      </c>
      <c r="D224" s="105" t="s">
        <v>333</v>
      </c>
      <c r="E224" s="68"/>
      <c r="F224" s="69"/>
      <c r="G224" s="70"/>
      <c r="H224" s="61">
        <v>216</v>
      </c>
      <c r="I224" s="62" t="s">
        <v>18</v>
      </c>
      <c r="J224" s="63">
        <v>48</v>
      </c>
      <c r="K224" s="76">
        <f t="shared" si="19"/>
        <v>10368</v>
      </c>
      <c r="L224" s="71"/>
      <c r="M224" s="72"/>
      <c r="N224" s="73"/>
      <c r="O224" s="99"/>
      <c r="P224" s="97">
        <f t="shared" si="24"/>
        <v>0</v>
      </c>
      <c r="Q224" s="77">
        <f t="shared" si="25"/>
        <v>0</v>
      </c>
      <c r="R224" s="78" t="e">
        <f t="shared" si="26"/>
        <v>#DIV/0!</v>
      </c>
      <c r="S224" s="82" t="e">
        <f t="shared" si="27"/>
        <v>#DIV/0!</v>
      </c>
      <c r="T224" s="41"/>
      <c r="U224" s="41"/>
      <c r="V224" s="41"/>
      <c r="W224" s="41"/>
      <c r="X224" s="41"/>
      <c r="Y224" s="41"/>
      <c r="Z224" s="41"/>
    </row>
    <row r="225" spans="1:26" s="42" customFormat="1" ht="52.5" customHeight="1" x14ac:dyDescent="0.25">
      <c r="A225" s="200"/>
      <c r="B225" s="201"/>
      <c r="C225" s="128">
        <v>1006562</v>
      </c>
      <c r="D225" s="105" t="s">
        <v>334</v>
      </c>
      <c r="E225" s="68"/>
      <c r="F225" s="69"/>
      <c r="G225" s="70"/>
      <c r="H225" s="61">
        <v>108</v>
      </c>
      <c r="I225" s="62" t="s">
        <v>18</v>
      </c>
      <c r="J225" s="63">
        <v>98.97</v>
      </c>
      <c r="K225" s="76">
        <f t="shared" si="19"/>
        <v>10688.76</v>
      </c>
      <c r="L225" s="71"/>
      <c r="M225" s="72"/>
      <c r="N225" s="73"/>
      <c r="O225" s="99"/>
      <c r="P225" s="97">
        <f t="shared" si="24"/>
        <v>0</v>
      </c>
      <c r="Q225" s="77">
        <f t="shared" si="25"/>
        <v>0</v>
      </c>
      <c r="R225" s="78" t="e">
        <f t="shared" si="26"/>
        <v>#DIV/0!</v>
      </c>
      <c r="S225" s="82" t="e">
        <f t="shared" si="27"/>
        <v>#DIV/0!</v>
      </c>
      <c r="T225" s="41"/>
      <c r="U225" s="41"/>
      <c r="V225" s="41"/>
      <c r="W225" s="41"/>
      <c r="X225" s="41"/>
      <c r="Y225" s="41"/>
      <c r="Z225" s="41"/>
    </row>
    <row r="226" spans="1:26" s="42" customFormat="1" ht="52.5" customHeight="1" x14ac:dyDescent="0.25">
      <c r="A226" s="232">
        <v>175</v>
      </c>
      <c r="B226" s="198" t="s">
        <v>335</v>
      </c>
      <c r="C226" s="124">
        <v>1000327</v>
      </c>
      <c r="D226" s="105" t="s">
        <v>336</v>
      </c>
      <c r="E226" s="68"/>
      <c r="F226" s="69"/>
      <c r="G226" s="70"/>
      <c r="H226" s="61">
        <v>850</v>
      </c>
      <c r="I226" s="62" t="s">
        <v>18</v>
      </c>
      <c r="J226" s="63">
        <v>8.4600000000000009</v>
      </c>
      <c r="K226" s="76">
        <f t="shared" si="19"/>
        <v>7191.0000000000009</v>
      </c>
      <c r="L226" s="71"/>
      <c r="M226" s="72"/>
      <c r="N226" s="73"/>
      <c r="O226" s="99"/>
      <c r="P226" s="97">
        <f t="shared" si="24"/>
        <v>0</v>
      </c>
      <c r="Q226" s="77">
        <f t="shared" si="25"/>
        <v>0</v>
      </c>
      <c r="R226" s="78" t="e">
        <f t="shared" si="26"/>
        <v>#DIV/0!</v>
      </c>
      <c r="S226" s="82" t="e">
        <f t="shared" si="27"/>
        <v>#DIV/0!</v>
      </c>
      <c r="T226" s="41"/>
      <c r="U226" s="41"/>
      <c r="V226" s="41"/>
      <c r="W226" s="41"/>
      <c r="X226" s="41"/>
      <c r="Y226" s="41"/>
      <c r="Z226" s="41"/>
    </row>
    <row r="227" spans="1:26" s="42" customFormat="1" ht="52.5" customHeight="1" x14ac:dyDescent="0.25">
      <c r="A227" s="233"/>
      <c r="B227" s="231"/>
      <c r="C227" s="124">
        <v>1000317</v>
      </c>
      <c r="D227" s="105" t="s">
        <v>337</v>
      </c>
      <c r="E227" s="68"/>
      <c r="F227" s="69"/>
      <c r="G227" s="70"/>
      <c r="H227" s="61">
        <v>840</v>
      </c>
      <c r="I227" s="62" t="s">
        <v>18</v>
      </c>
      <c r="J227" s="63">
        <v>51.47</v>
      </c>
      <c r="K227" s="76">
        <f t="shared" si="19"/>
        <v>43234.799999999996</v>
      </c>
      <c r="L227" s="71"/>
      <c r="M227" s="72"/>
      <c r="N227" s="73"/>
      <c r="O227" s="99"/>
      <c r="P227" s="97">
        <f t="shared" si="24"/>
        <v>0</v>
      </c>
      <c r="Q227" s="77">
        <f t="shared" si="25"/>
        <v>0</v>
      </c>
      <c r="R227" s="78" t="e">
        <f t="shared" si="26"/>
        <v>#DIV/0!</v>
      </c>
      <c r="S227" s="82" t="e">
        <f t="shared" si="27"/>
        <v>#DIV/0!</v>
      </c>
      <c r="T227" s="41"/>
      <c r="U227" s="41"/>
      <c r="V227" s="41"/>
      <c r="W227" s="41"/>
      <c r="X227" s="41"/>
      <c r="Y227" s="41"/>
      <c r="Z227" s="41"/>
    </row>
    <row r="228" spans="1:26" s="42" customFormat="1" ht="52.5" customHeight="1" x14ac:dyDescent="0.25">
      <c r="A228" s="139">
        <v>176</v>
      </c>
      <c r="B228" s="133" t="s">
        <v>338</v>
      </c>
      <c r="C228" s="124">
        <v>1000316</v>
      </c>
      <c r="D228" s="105" t="s">
        <v>339</v>
      </c>
      <c r="E228" s="68"/>
      <c r="F228" s="69"/>
      <c r="G228" s="70"/>
      <c r="H228" s="61">
        <v>360</v>
      </c>
      <c r="I228" s="62" t="s">
        <v>18</v>
      </c>
      <c r="J228" s="63">
        <v>5.0999999999999997E-2</v>
      </c>
      <c r="K228" s="76">
        <f t="shared" si="19"/>
        <v>18.36</v>
      </c>
      <c r="L228" s="71"/>
      <c r="M228" s="72"/>
      <c r="N228" s="73"/>
      <c r="O228" s="99"/>
      <c r="P228" s="97">
        <f t="shared" si="24"/>
        <v>0</v>
      </c>
      <c r="Q228" s="77">
        <f t="shared" si="25"/>
        <v>0</v>
      </c>
      <c r="R228" s="78" t="e">
        <f t="shared" si="26"/>
        <v>#DIV/0!</v>
      </c>
      <c r="S228" s="82" t="e">
        <f t="shared" si="27"/>
        <v>#DIV/0!</v>
      </c>
      <c r="T228" s="41"/>
      <c r="U228" s="41"/>
      <c r="V228" s="41"/>
      <c r="W228" s="41"/>
      <c r="X228" s="41"/>
      <c r="Y228" s="41"/>
      <c r="Z228" s="41"/>
    </row>
    <row r="229" spans="1:26" s="42" customFormat="1" ht="52.5" customHeight="1" x14ac:dyDescent="0.25">
      <c r="A229" s="134">
        <v>177</v>
      </c>
      <c r="B229" s="133" t="s">
        <v>340</v>
      </c>
      <c r="C229" s="140">
        <v>1000321</v>
      </c>
      <c r="D229" s="138" t="s">
        <v>341</v>
      </c>
      <c r="E229" s="68"/>
      <c r="F229" s="69"/>
      <c r="G229" s="70"/>
      <c r="H229" s="61">
        <v>234</v>
      </c>
      <c r="I229" s="62" t="s">
        <v>18</v>
      </c>
      <c r="J229" s="63">
        <v>49.77</v>
      </c>
      <c r="K229" s="76">
        <f t="shared" si="19"/>
        <v>11646.18</v>
      </c>
      <c r="L229" s="71"/>
      <c r="M229" s="72"/>
      <c r="N229" s="73"/>
      <c r="O229" s="99"/>
      <c r="P229" s="97">
        <f t="shared" si="24"/>
        <v>0</v>
      </c>
      <c r="Q229" s="77">
        <f t="shared" si="25"/>
        <v>0</v>
      </c>
      <c r="R229" s="78" t="e">
        <f t="shared" si="26"/>
        <v>#DIV/0!</v>
      </c>
      <c r="S229" s="82" t="e">
        <f t="shared" si="27"/>
        <v>#DIV/0!</v>
      </c>
      <c r="T229" s="41"/>
      <c r="U229" s="41"/>
      <c r="V229" s="41"/>
      <c r="W229" s="41"/>
      <c r="X229" s="41"/>
      <c r="Y229" s="41"/>
      <c r="Z229" s="41"/>
    </row>
    <row r="230" spans="1:26" s="42" customFormat="1" ht="52.5" customHeight="1" x14ac:dyDescent="0.25">
      <c r="A230" s="134">
        <v>178</v>
      </c>
      <c r="B230" s="133" t="s">
        <v>342</v>
      </c>
      <c r="C230" s="104">
        <v>1003765</v>
      </c>
      <c r="D230" s="138" t="s">
        <v>343</v>
      </c>
      <c r="E230" s="68"/>
      <c r="F230" s="69"/>
      <c r="G230" s="70"/>
      <c r="H230" s="61">
        <v>6</v>
      </c>
      <c r="I230" s="62" t="s">
        <v>18</v>
      </c>
      <c r="J230" s="63">
        <v>814.02</v>
      </c>
      <c r="K230" s="76">
        <f t="shared" si="19"/>
        <v>4884.12</v>
      </c>
      <c r="L230" s="71"/>
      <c r="M230" s="72"/>
      <c r="N230" s="73"/>
      <c r="O230" s="99"/>
      <c r="P230" s="97">
        <f t="shared" si="24"/>
        <v>0</v>
      </c>
      <c r="Q230" s="77">
        <f t="shared" si="25"/>
        <v>0</v>
      </c>
      <c r="R230" s="78" t="e">
        <f t="shared" si="26"/>
        <v>#DIV/0!</v>
      </c>
      <c r="S230" s="82" t="e">
        <f t="shared" si="27"/>
        <v>#DIV/0!</v>
      </c>
      <c r="T230" s="41"/>
      <c r="U230" s="41"/>
      <c r="V230" s="41"/>
      <c r="W230" s="41"/>
      <c r="X230" s="41"/>
      <c r="Y230" s="41"/>
      <c r="Z230" s="41"/>
    </row>
    <row r="231" spans="1:26" s="42" customFormat="1" ht="52.5" customHeight="1" x14ac:dyDescent="0.25">
      <c r="A231" s="134">
        <v>179</v>
      </c>
      <c r="B231" s="133" t="s">
        <v>344</v>
      </c>
      <c r="C231" s="104">
        <v>1007058</v>
      </c>
      <c r="D231" s="138" t="s">
        <v>345</v>
      </c>
      <c r="E231" s="68"/>
      <c r="F231" s="69"/>
      <c r="G231" s="70"/>
      <c r="H231" s="61">
        <v>63</v>
      </c>
      <c r="I231" s="62" t="s">
        <v>18</v>
      </c>
      <c r="J231" s="63">
        <v>49.77</v>
      </c>
      <c r="K231" s="76">
        <f t="shared" si="19"/>
        <v>3135.51</v>
      </c>
      <c r="L231" s="71"/>
      <c r="M231" s="72"/>
      <c r="N231" s="73"/>
      <c r="O231" s="99"/>
      <c r="P231" s="97">
        <f t="shared" si="24"/>
        <v>0</v>
      </c>
      <c r="Q231" s="77">
        <f t="shared" si="25"/>
        <v>0</v>
      </c>
      <c r="R231" s="78" t="e">
        <f t="shared" si="26"/>
        <v>#DIV/0!</v>
      </c>
      <c r="S231" s="82" t="e">
        <f t="shared" si="27"/>
        <v>#DIV/0!</v>
      </c>
      <c r="T231" s="41"/>
      <c r="U231" s="41"/>
      <c r="V231" s="41"/>
      <c r="W231" s="41"/>
      <c r="X231" s="41"/>
      <c r="Y231" s="41"/>
      <c r="Z231" s="41"/>
    </row>
    <row r="232" spans="1:26" s="42" customFormat="1" ht="52.5" customHeight="1" x14ac:dyDescent="0.25">
      <c r="A232" s="196">
        <v>180</v>
      </c>
      <c r="B232" s="231" t="s">
        <v>346</v>
      </c>
      <c r="C232" s="123">
        <v>1005760</v>
      </c>
      <c r="D232" s="138" t="s">
        <v>347</v>
      </c>
      <c r="E232" s="68"/>
      <c r="F232" s="69"/>
      <c r="G232" s="70"/>
      <c r="H232" s="61">
        <v>532</v>
      </c>
      <c r="I232" s="62" t="s">
        <v>18</v>
      </c>
      <c r="J232" s="63">
        <v>17</v>
      </c>
      <c r="K232" s="76">
        <f t="shared" si="19"/>
        <v>9044</v>
      </c>
      <c r="L232" s="71"/>
      <c r="M232" s="72"/>
      <c r="N232" s="73"/>
      <c r="O232" s="99"/>
      <c r="P232" s="97">
        <f t="shared" si="24"/>
        <v>0</v>
      </c>
      <c r="Q232" s="77">
        <f t="shared" si="25"/>
        <v>0</v>
      </c>
      <c r="R232" s="78" t="e">
        <f t="shared" si="26"/>
        <v>#DIV/0!</v>
      </c>
      <c r="S232" s="82" t="e">
        <f t="shared" si="27"/>
        <v>#DIV/0!</v>
      </c>
      <c r="T232" s="41"/>
      <c r="U232" s="41"/>
      <c r="V232" s="41"/>
      <c r="W232" s="41"/>
      <c r="X232" s="41"/>
      <c r="Y232" s="41"/>
      <c r="Z232" s="41"/>
    </row>
    <row r="233" spans="1:26" s="42" customFormat="1" ht="52.5" customHeight="1" x14ac:dyDescent="0.25">
      <c r="A233" s="200"/>
      <c r="B233" s="201"/>
      <c r="C233" s="123">
        <v>1007289</v>
      </c>
      <c r="D233" s="138" t="s">
        <v>536</v>
      </c>
      <c r="E233" s="68"/>
      <c r="F233" s="69"/>
      <c r="G233" s="70"/>
      <c r="H233" s="61">
        <v>534</v>
      </c>
      <c r="I233" s="62" t="s">
        <v>18</v>
      </c>
      <c r="J233" s="63">
        <v>20.100000000000001</v>
      </c>
      <c r="K233" s="76">
        <f t="shared" si="19"/>
        <v>10733.400000000001</v>
      </c>
      <c r="L233" s="71"/>
      <c r="M233" s="72"/>
      <c r="N233" s="73"/>
      <c r="O233" s="99"/>
      <c r="P233" s="97">
        <f t="shared" si="24"/>
        <v>0</v>
      </c>
      <c r="Q233" s="77">
        <f t="shared" si="25"/>
        <v>0</v>
      </c>
      <c r="R233" s="78" t="e">
        <f t="shared" si="26"/>
        <v>#DIV/0!</v>
      </c>
      <c r="S233" s="82" t="e">
        <f t="shared" si="27"/>
        <v>#DIV/0!</v>
      </c>
      <c r="T233" s="41"/>
      <c r="U233" s="41"/>
      <c r="V233" s="41"/>
      <c r="W233" s="41"/>
      <c r="X233" s="41"/>
      <c r="Y233" s="41"/>
      <c r="Z233" s="41"/>
    </row>
    <row r="234" spans="1:26" s="42" customFormat="1" ht="52.5" customHeight="1" x14ac:dyDescent="0.25">
      <c r="A234" s="196">
        <v>181</v>
      </c>
      <c r="B234" s="198" t="s">
        <v>348</v>
      </c>
      <c r="C234" s="104">
        <v>1005952</v>
      </c>
      <c r="D234" s="138" t="s">
        <v>349</v>
      </c>
      <c r="E234" s="68"/>
      <c r="F234" s="69"/>
      <c r="G234" s="70"/>
      <c r="H234" s="61">
        <v>400</v>
      </c>
      <c r="I234" s="62" t="s">
        <v>18</v>
      </c>
      <c r="J234" s="63">
        <v>14.38</v>
      </c>
      <c r="K234" s="76">
        <f t="shared" si="19"/>
        <v>5752</v>
      </c>
      <c r="L234" s="71"/>
      <c r="M234" s="72"/>
      <c r="N234" s="73"/>
      <c r="O234" s="99"/>
      <c r="P234" s="97">
        <f t="shared" si="24"/>
        <v>0</v>
      </c>
      <c r="Q234" s="77">
        <f t="shared" si="25"/>
        <v>0</v>
      </c>
      <c r="R234" s="78" t="e">
        <f t="shared" si="26"/>
        <v>#DIV/0!</v>
      </c>
      <c r="S234" s="82" t="e">
        <f t="shared" si="27"/>
        <v>#DIV/0!</v>
      </c>
      <c r="T234" s="41"/>
      <c r="U234" s="41"/>
      <c r="V234" s="41"/>
      <c r="W234" s="41"/>
      <c r="X234" s="41"/>
      <c r="Y234" s="41"/>
      <c r="Z234" s="41"/>
    </row>
    <row r="235" spans="1:26" s="42" customFormat="1" ht="52.5" customHeight="1" x14ac:dyDescent="0.25">
      <c r="A235" s="200"/>
      <c r="B235" s="201"/>
      <c r="C235" s="123">
        <v>1005705</v>
      </c>
      <c r="D235" s="138" t="s">
        <v>350</v>
      </c>
      <c r="E235" s="68"/>
      <c r="F235" s="69"/>
      <c r="G235" s="70"/>
      <c r="H235" s="61">
        <v>742</v>
      </c>
      <c r="I235" s="62" t="s">
        <v>18</v>
      </c>
      <c r="J235" s="63">
        <v>18</v>
      </c>
      <c r="K235" s="76">
        <f t="shared" si="19"/>
        <v>13356</v>
      </c>
      <c r="L235" s="71"/>
      <c r="M235" s="72"/>
      <c r="N235" s="73"/>
      <c r="O235" s="99"/>
      <c r="P235" s="97">
        <f t="shared" si="24"/>
        <v>0</v>
      </c>
      <c r="Q235" s="77">
        <f t="shared" si="25"/>
        <v>0</v>
      </c>
      <c r="R235" s="78" t="e">
        <f t="shared" si="26"/>
        <v>#DIV/0!</v>
      </c>
      <c r="S235" s="82" t="e">
        <f t="shared" si="27"/>
        <v>#DIV/0!</v>
      </c>
      <c r="T235" s="41"/>
      <c r="U235" s="41"/>
      <c r="V235" s="41"/>
      <c r="W235" s="41"/>
      <c r="X235" s="41"/>
      <c r="Y235" s="41"/>
      <c r="Z235" s="41"/>
    </row>
    <row r="236" spans="1:26" s="42" customFormat="1" ht="52.5" customHeight="1" x14ac:dyDescent="0.25">
      <c r="A236" s="196">
        <v>182</v>
      </c>
      <c r="B236" s="198" t="s">
        <v>351</v>
      </c>
      <c r="C236" s="123">
        <v>1002523</v>
      </c>
      <c r="D236" s="138" t="s">
        <v>516</v>
      </c>
      <c r="E236" s="68"/>
      <c r="F236" s="69"/>
      <c r="G236" s="70"/>
      <c r="H236" s="61">
        <v>12960</v>
      </c>
      <c r="I236" s="62" t="s">
        <v>18</v>
      </c>
      <c r="J236" s="63">
        <v>0.09</v>
      </c>
      <c r="K236" s="76">
        <f t="shared" si="19"/>
        <v>1166.3999999999999</v>
      </c>
      <c r="L236" s="71"/>
      <c r="M236" s="72"/>
      <c r="N236" s="73"/>
      <c r="O236" s="99"/>
      <c r="P236" s="97">
        <f t="shared" si="24"/>
        <v>0</v>
      </c>
      <c r="Q236" s="77">
        <f t="shared" si="25"/>
        <v>0</v>
      </c>
      <c r="R236" s="78" t="e">
        <f t="shared" si="26"/>
        <v>#DIV/0!</v>
      </c>
      <c r="S236" s="82" t="e">
        <f t="shared" si="27"/>
        <v>#DIV/0!</v>
      </c>
      <c r="T236" s="41"/>
      <c r="U236" s="41"/>
      <c r="V236" s="41"/>
      <c r="W236" s="41"/>
      <c r="X236" s="41"/>
      <c r="Y236" s="41"/>
      <c r="Z236" s="41"/>
    </row>
    <row r="237" spans="1:26" s="42" customFormat="1" ht="52.5" customHeight="1" x14ac:dyDescent="0.25">
      <c r="A237" s="200"/>
      <c r="B237" s="201"/>
      <c r="C237" s="123">
        <v>1002514</v>
      </c>
      <c r="D237" s="138" t="s">
        <v>517</v>
      </c>
      <c r="E237" s="68"/>
      <c r="F237" s="69"/>
      <c r="G237" s="70"/>
      <c r="H237" s="61">
        <v>66000</v>
      </c>
      <c r="I237" s="62" t="s">
        <v>18</v>
      </c>
      <c r="J237" s="63">
        <v>0.18</v>
      </c>
      <c r="K237" s="76">
        <f t="shared" si="19"/>
        <v>11880</v>
      </c>
      <c r="L237" s="71"/>
      <c r="M237" s="72"/>
      <c r="N237" s="73"/>
      <c r="O237" s="99"/>
      <c r="P237" s="97">
        <f t="shared" si="24"/>
        <v>0</v>
      </c>
      <c r="Q237" s="77">
        <f t="shared" si="25"/>
        <v>0</v>
      </c>
      <c r="R237" s="78" t="e">
        <f t="shared" si="26"/>
        <v>#DIV/0!</v>
      </c>
      <c r="S237" s="82" t="e">
        <f t="shared" si="27"/>
        <v>#DIV/0!</v>
      </c>
      <c r="T237" s="41"/>
      <c r="U237" s="41"/>
      <c r="V237" s="41"/>
      <c r="W237" s="41"/>
      <c r="X237" s="41"/>
      <c r="Y237" s="41"/>
      <c r="Z237" s="41"/>
    </row>
    <row r="238" spans="1:26" s="42" customFormat="1" ht="52.5" customHeight="1" x14ac:dyDescent="0.25">
      <c r="A238" s="134">
        <v>183</v>
      </c>
      <c r="B238" s="131" t="s">
        <v>352</v>
      </c>
      <c r="C238" s="129">
        <v>1000332</v>
      </c>
      <c r="D238" s="138" t="s">
        <v>353</v>
      </c>
      <c r="E238" s="68"/>
      <c r="F238" s="69"/>
      <c r="G238" s="70"/>
      <c r="H238" s="61">
        <v>176</v>
      </c>
      <c r="I238" s="62" t="s">
        <v>18</v>
      </c>
      <c r="J238" s="63">
        <v>15</v>
      </c>
      <c r="K238" s="76">
        <f t="shared" si="19"/>
        <v>2640</v>
      </c>
      <c r="L238" s="71"/>
      <c r="M238" s="72"/>
      <c r="N238" s="73"/>
      <c r="O238" s="99"/>
      <c r="P238" s="97">
        <f t="shared" si="24"/>
        <v>0</v>
      </c>
      <c r="Q238" s="77">
        <f t="shared" si="25"/>
        <v>0</v>
      </c>
      <c r="R238" s="78" t="e">
        <f t="shared" si="26"/>
        <v>#DIV/0!</v>
      </c>
      <c r="S238" s="82" t="e">
        <f t="shared" si="27"/>
        <v>#DIV/0!</v>
      </c>
      <c r="T238" s="41"/>
      <c r="U238" s="41"/>
      <c r="V238" s="41"/>
      <c r="W238" s="41"/>
      <c r="X238" s="41"/>
      <c r="Y238" s="41"/>
      <c r="Z238" s="41"/>
    </row>
    <row r="239" spans="1:26" s="42" customFormat="1" ht="52.5" customHeight="1" x14ac:dyDescent="0.25">
      <c r="A239" s="196">
        <v>184</v>
      </c>
      <c r="B239" s="198" t="s">
        <v>354</v>
      </c>
      <c r="C239" s="123">
        <v>1002916</v>
      </c>
      <c r="D239" s="138" t="s">
        <v>518</v>
      </c>
      <c r="E239" s="68"/>
      <c r="F239" s="69"/>
      <c r="G239" s="70"/>
      <c r="H239" s="61">
        <v>161</v>
      </c>
      <c r="I239" s="62" t="s">
        <v>18</v>
      </c>
      <c r="J239" s="63">
        <v>26.95</v>
      </c>
      <c r="K239" s="76">
        <f t="shared" si="19"/>
        <v>4338.95</v>
      </c>
      <c r="L239" s="71"/>
      <c r="M239" s="72"/>
      <c r="N239" s="73"/>
      <c r="O239" s="99"/>
      <c r="P239" s="97">
        <f t="shared" si="24"/>
        <v>0</v>
      </c>
      <c r="Q239" s="77">
        <f t="shared" si="25"/>
        <v>0</v>
      </c>
      <c r="R239" s="78" t="e">
        <f t="shared" si="26"/>
        <v>#DIV/0!</v>
      </c>
      <c r="S239" s="82" t="e">
        <f t="shared" si="27"/>
        <v>#DIV/0!</v>
      </c>
      <c r="T239" s="41"/>
      <c r="U239" s="41"/>
      <c r="V239" s="41"/>
      <c r="W239" s="41"/>
      <c r="X239" s="41"/>
      <c r="Y239" s="41"/>
      <c r="Z239" s="41"/>
    </row>
    <row r="240" spans="1:26" s="42" customFormat="1" ht="52.5" customHeight="1" x14ac:dyDescent="0.25">
      <c r="A240" s="200"/>
      <c r="B240" s="201"/>
      <c r="C240" s="123">
        <v>1002936</v>
      </c>
      <c r="D240" s="138" t="s">
        <v>519</v>
      </c>
      <c r="E240" s="68"/>
      <c r="F240" s="69"/>
      <c r="G240" s="70"/>
      <c r="H240" s="61">
        <v>285</v>
      </c>
      <c r="I240" s="62" t="s">
        <v>18</v>
      </c>
      <c r="J240" s="63">
        <v>40.450000000000003</v>
      </c>
      <c r="K240" s="76">
        <f t="shared" si="19"/>
        <v>11528.25</v>
      </c>
      <c r="L240" s="71"/>
      <c r="M240" s="72"/>
      <c r="N240" s="73"/>
      <c r="O240" s="99"/>
      <c r="P240" s="97">
        <f t="shared" si="24"/>
        <v>0</v>
      </c>
      <c r="Q240" s="77">
        <f t="shared" si="25"/>
        <v>0</v>
      </c>
      <c r="R240" s="78" t="e">
        <f t="shared" si="26"/>
        <v>#DIV/0!</v>
      </c>
      <c r="S240" s="82" t="e">
        <f t="shared" si="27"/>
        <v>#DIV/0!</v>
      </c>
      <c r="T240" s="41"/>
      <c r="U240" s="41"/>
      <c r="V240" s="41"/>
      <c r="W240" s="41"/>
      <c r="X240" s="41"/>
      <c r="Y240" s="41"/>
      <c r="Z240" s="41"/>
    </row>
    <row r="241" spans="1:26" s="42" customFormat="1" ht="52.5" customHeight="1" x14ac:dyDescent="0.25">
      <c r="A241" s="134">
        <v>185</v>
      </c>
      <c r="B241" s="131" t="s">
        <v>355</v>
      </c>
      <c r="C241" s="123">
        <v>1006178</v>
      </c>
      <c r="D241" s="138" t="s">
        <v>356</v>
      </c>
      <c r="E241" s="68"/>
      <c r="F241" s="69"/>
      <c r="G241" s="70"/>
      <c r="H241" s="61">
        <v>1092</v>
      </c>
      <c r="I241" s="62" t="s">
        <v>18</v>
      </c>
      <c r="J241" s="63">
        <v>6.25</v>
      </c>
      <c r="K241" s="76">
        <f t="shared" si="19"/>
        <v>6825</v>
      </c>
      <c r="L241" s="71"/>
      <c r="M241" s="72"/>
      <c r="N241" s="73"/>
      <c r="O241" s="99"/>
      <c r="P241" s="97">
        <f t="shared" si="24"/>
        <v>0</v>
      </c>
      <c r="Q241" s="77">
        <f t="shared" si="25"/>
        <v>0</v>
      </c>
      <c r="R241" s="78" t="e">
        <f t="shared" si="26"/>
        <v>#DIV/0!</v>
      </c>
      <c r="S241" s="82" t="e">
        <f t="shared" si="27"/>
        <v>#DIV/0!</v>
      </c>
      <c r="T241" s="41"/>
      <c r="U241" s="41"/>
      <c r="V241" s="41"/>
      <c r="W241" s="41"/>
      <c r="X241" s="41"/>
      <c r="Y241" s="41"/>
      <c r="Z241" s="41"/>
    </row>
    <row r="242" spans="1:26" s="42" customFormat="1" ht="52.5" customHeight="1" x14ac:dyDescent="0.25">
      <c r="A242" s="196">
        <v>186</v>
      </c>
      <c r="B242" s="198" t="s">
        <v>357</v>
      </c>
      <c r="C242" s="129">
        <v>1000382</v>
      </c>
      <c r="D242" s="138" t="s">
        <v>358</v>
      </c>
      <c r="E242" s="68"/>
      <c r="F242" s="69"/>
      <c r="G242" s="70"/>
      <c r="H242" s="61">
        <v>322</v>
      </c>
      <c r="I242" s="62" t="s">
        <v>18</v>
      </c>
      <c r="J242" s="63">
        <v>23.56</v>
      </c>
      <c r="K242" s="76">
        <f t="shared" si="19"/>
        <v>7586.32</v>
      </c>
      <c r="L242" s="71"/>
      <c r="M242" s="72"/>
      <c r="N242" s="73"/>
      <c r="O242" s="99"/>
      <c r="P242" s="97">
        <f t="shared" si="24"/>
        <v>0</v>
      </c>
      <c r="Q242" s="77">
        <f t="shared" si="25"/>
        <v>0</v>
      </c>
      <c r="R242" s="78" t="e">
        <f t="shared" si="26"/>
        <v>#DIV/0!</v>
      </c>
      <c r="S242" s="82" t="e">
        <f t="shared" si="27"/>
        <v>#DIV/0!</v>
      </c>
      <c r="T242" s="41"/>
      <c r="U242" s="41"/>
      <c r="V242" s="41"/>
      <c r="W242" s="41"/>
      <c r="X242" s="41"/>
      <c r="Y242" s="41"/>
      <c r="Z242" s="41"/>
    </row>
    <row r="243" spans="1:26" s="42" customFormat="1" ht="52.5" customHeight="1" x14ac:dyDescent="0.25">
      <c r="A243" s="200"/>
      <c r="B243" s="201"/>
      <c r="C243" s="129">
        <v>1000391</v>
      </c>
      <c r="D243" s="138" t="s">
        <v>359</v>
      </c>
      <c r="E243" s="68"/>
      <c r="F243" s="69"/>
      <c r="G243" s="70"/>
      <c r="H243" s="61">
        <v>894.66666666666674</v>
      </c>
      <c r="I243" s="62" t="s">
        <v>18</v>
      </c>
      <c r="J243" s="63">
        <v>18.8</v>
      </c>
      <c r="K243" s="76">
        <f t="shared" si="19"/>
        <v>16819.733333333334</v>
      </c>
      <c r="L243" s="71"/>
      <c r="M243" s="72"/>
      <c r="N243" s="73"/>
      <c r="O243" s="99"/>
      <c r="P243" s="97">
        <f t="shared" si="24"/>
        <v>0</v>
      </c>
      <c r="Q243" s="77">
        <f t="shared" si="25"/>
        <v>0</v>
      </c>
      <c r="R243" s="78" t="e">
        <f t="shared" si="26"/>
        <v>#DIV/0!</v>
      </c>
      <c r="S243" s="82" t="e">
        <f t="shared" si="27"/>
        <v>#DIV/0!</v>
      </c>
      <c r="T243" s="41"/>
      <c r="U243" s="41"/>
      <c r="V243" s="41"/>
      <c r="W243" s="41"/>
      <c r="X243" s="41"/>
      <c r="Y243" s="41"/>
      <c r="Z243" s="41"/>
    </row>
    <row r="244" spans="1:26" s="42" customFormat="1" ht="52.5" customHeight="1" x14ac:dyDescent="0.25">
      <c r="A244" s="134">
        <v>187</v>
      </c>
      <c r="B244" s="141" t="s">
        <v>360</v>
      </c>
      <c r="C244" s="129">
        <v>1005069</v>
      </c>
      <c r="D244" s="138" t="s">
        <v>361</v>
      </c>
      <c r="E244" s="68"/>
      <c r="F244" s="69"/>
      <c r="G244" s="70"/>
      <c r="H244" s="61">
        <v>561.33333333333337</v>
      </c>
      <c r="I244" s="62" t="s">
        <v>18</v>
      </c>
      <c r="J244" s="63">
        <v>132.44</v>
      </c>
      <c r="K244" s="76">
        <f t="shared" si="19"/>
        <v>74342.986666666664</v>
      </c>
      <c r="L244" s="71"/>
      <c r="M244" s="72"/>
      <c r="N244" s="73"/>
      <c r="O244" s="99"/>
      <c r="P244" s="97">
        <f t="shared" si="24"/>
        <v>0</v>
      </c>
      <c r="Q244" s="77">
        <f t="shared" si="25"/>
        <v>0</v>
      </c>
      <c r="R244" s="78" t="e">
        <f t="shared" si="26"/>
        <v>#DIV/0!</v>
      </c>
      <c r="S244" s="82" t="e">
        <f t="shared" si="27"/>
        <v>#DIV/0!</v>
      </c>
      <c r="T244" s="41"/>
      <c r="U244" s="41"/>
      <c r="V244" s="41"/>
      <c r="W244" s="41"/>
      <c r="X244" s="41"/>
      <c r="Y244" s="41"/>
      <c r="Z244" s="41"/>
    </row>
    <row r="245" spans="1:26" s="42" customFormat="1" ht="52.5" customHeight="1" x14ac:dyDescent="0.25">
      <c r="A245" s="196">
        <v>188</v>
      </c>
      <c r="B245" s="198" t="s">
        <v>362</v>
      </c>
      <c r="C245" s="123">
        <v>1005000</v>
      </c>
      <c r="D245" s="247" t="s">
        <v>363</v>
      </c>
      <c r="E245" s="68"/>
      <c r="F245" s="69"/>
      <c r="G245" s="70"/>
      <c r="H245" s="61">
        <v>75</v>
      </c>
      <c r="I245" s="62" t="s">
        <v>18</v>
      </c>
      <c r="J245" s="63">
        <v>24</v>
      </c>
      <c r="K245" s="76">
        <f t="shared" si="19"/>
        <v>1800</v>
      </c>
      <c r="L245" s="71"/>
      <c r="M245" s="72"/>
      <c r="N245" s="73"/>
      <c r="O245" s="99"/>
      <c r="P245" s="97">
        <f t="shared" si="24"/>
        <v>0</v>
      </c>
      <c r="Q245" s="77">
        <f t="shared" si="25"/>
        <v>0</v>
      </c>
      <c r="R245" s="78" t="e">
        <f t="shared" si="26"/>
        <v>#DIV/0!</v>
      </c>
      <c r="S245" s="82" t="e">
        <f t="shared" si="27"/>
        <v>#DIV/0!</v>
      </c>
      <c r="T245" s="41"/>
      <c r="U245" s="41"/>
      <c r="V245" s="41"/>
      <c r="W245" s="41"/>
      <c r="X245" s="41"/>
      <c r="Y245" s="41"/>
      <c r="Z245" s="41"/>
    </row>
    <row r="246" spans="1:26" s="42" customFormat="1" ht="52.5" customHeight="1" x14ac:dyDescent="0.25">
      <c r="A246" s="230"/>
      <c r="B246" s="231"/>
      <c r="C246" s="123">
        <v>1007042</v>
      </c>
      <c r="D246" s="138" t="s">
        <v>364</v>
      </c>
      <c r="E246" s="68"/>
      <c r="F246" s="69"/>
      <c r="G246" s="70"/>
      <c r="H246" s="61">
        <v>276</v>
      </c>
      <c r="I246" s="62" t="s">
        <v>18</v>
      </c>
      <c r="J246" s="63">
        <v>23.99</v>
      </c>
      <c r="K246" s="76">
        <f t="shared" si="19"/>
        <v>6621.24</v>
      </c>
      <c r="L246" s="71"/>
      <c r="M246" s="72"/>
      <c r="N246" s="73"/>
      <c r="O246" s="99"/>
      <c r="P246" s="97">
        <f t="shared" si="24"/>
        <v>0</v>
      </c>
      <c r="Q246" s="77">
        <f t="shared" si="25"/>
        <v>0</v>
      </c>
      <c r="R246" s="78" t="e">
        <f t="shared" si="26"/>
        <v>#DIV/0!</v>
      </c>
      <c r="S246" s="82" t="e">
        <f t="shared" si="27"/>
        <v>#DIV/0!</v>
      </c>
      <c r="T246" s="41"/>
      <c r="U246" s="41"/>
      <c r="V246" s="41"/>
      <c r="W246" s="41"/>
      <c r="X246" s="41"/>
      <c r="Y246" s="41"/>
      <c r="Z246" s="41"/>
    </row>
    <row r="247" spans="1:26" s="42" customFormat="1" ht="52.5" customHeight="1" x14ac:dyDescent="0.25">
      <c r="A247" s="235"/>
      <c r="B247" s="201"/>
      <c r="C247" s="123">
        <v>1004796</v>
      </c>
      <c r="D247" s="247" t="s">
        <v>365</v>
      </c>
      <c r="E247" s="68"/>
      <c r="F247" s="69"/>
      <c r="G247" s="70"/>
      <c r="H247" s="61">
        <v>150</v>
      </c>
      <c r="I247" s="62" t="s">
        <v>18</v>
      </c>
      <c r="J247" s="63">
        <v>42.29</v>
      </c>
      <c r="K247" s="76">
        <f t="shared" si="19"/>
        <v>6343.5</v>
      </c>
      <c r="L247" s="71"/>
      <c r="M247" s="72"/>
      <c r="N247" s="73"/>
      <c r="O247" s="99"/>
      <c r="P247" s="97">
        <f t="shared" si="24"/>
        <v>0</v>
      </c>
      <c r="Q247" s="77">
        <f t="shared" si="25"/>
        <v>0</v>
      </c>
      <c r="R247" s="78" t="e">
        <f t="shared" si="26"/>
        <v>#DIV/0!</v>
      </c>
      <c r="S247" s="82" t="e">
        <f t="shared" si="27"/>
        <v>#DIV/0!</v>
      </c>
      <c r="T247" s="41"/>
      <c r="U247" s="41"/>
      <c r="V247" s="41"/>
      <c r="W247" s="41"/>
      <c r="X247" s="41"/>
      <c r="Y247" s="41"/>
      <c r="Z247" s="41"/>
    </row>
    <row r="248" spans="1:26" s="42" customFormat="1" ht="52.5" customHeight="1" x14ac:dyDescent="0.25">
      <c r="A248" s="130">
        <v>189</v>
      </c>
      <c r="B248" s="131" t="s">
        <v>366</v>
      </c>
      <c r="C248" s="129">
        <v>1000345</v>
      </c>
      <c r="D248" s="138" t="s">
        <v>367</v>
      </c>
      <c r="E248" s="68"/>
      <c r="F248" s="69"/>
      <c r="G248" s="70"/>
      <c r="H248" s="61">
        <v>105</v>
      </c>
      <c r="I248" s="62" t="s">
        <v>18</v>
      </c>
      <c r="J248" s="63">
        <v>44.21</v>
      </c>
      <c r="K248" s="76">
        <f t="shared" si="19"/>
        <v>4642.05</v>
      </c>
      <c r="L248" s="71"/>
      <c r="M248" s="72"/>
      <c r="N248" s="73"/>
      <c r="O248" s="99"/>
      <c r="P248" s="97">
        <f t="shared" si="24"/>
        <v>0</v>
      </c>
      <c r="Q248" s="77">
        <f t="shared" si="25"/>
        <v>0</v>
      </c>
      <c r="R248" s="78" t="e">
        <f t="shared" si="26"/>
        <v>#DIV/0!</v>
      </c>
      <c r="S248" s="82" t="e">
        <f t="shared" si="27"/>
        <v>#DIV/0!</v>
      </c>
      <c r="T248" s="41"/>
      <c r="U248" s="41"/>
      <c r="V248" s="41"/>
      <c r="W248" s="41"/>
      <c r="X248" s="41"/>
      <c r="Y248" s="41"/>
      <c r="Z248" s="41"/>
    </row>
    <row r="249" spans="1:26" s="42" customFormat="1" ht="52.5" customHeight="1" x14ac:dyDescent="0.25">
      <c r="A249" s="130">
        <v>190</v>
      </c>
      <c r="B249" s="131" t="s">
        <v>368</v>
      </c>
      <c r="C249" s="132">
        <v>1002001</v>
      </c>
      <c r="D249" s="138" t="s">
        <v>369</v>
      </c>
      <c r="E249" s="68"/>
      <c r="F249" s="69"/>
      <c r="G249" s="70"/>
      <c r="H249" s="61">
        <v>196</v>
      </c>
      <c r="I249" s="62" t="s">
        <v>18</v>
      </c>
      <c r="J249" s="63">
        <v>101.73</v>
      </c>
      <c r="K249" s="76">
        <f t="shared" si="19"/>
        <v>19939.080000000002</v>
      </c>
      <c r="L249" s="71"/>
      <c r="M249" s="72"/>
      <c r="N249" s="73"/>
      <c r="O249" s="99"/>
      <c r="P249" s="97">
        <f t="shared" si="24"/>
        <v>0</v>
      </c>
      <c r="Q249" s="77">
        <f t="shared" si="25"/>
        <v>0</v>
      </c>
      <c r="R249" s="78" t="e">
        <f t="shared" si="26"/>
        <v>#DIV/0!</v>
      </c>
      <c r="S249" s="82" t="e">
        <f t="shared" si="27"/>
        <v>#DIV/0!</v>
      </c>
      <c r="T249" s="41"/>
      <c r="U249" s="41"/>
      <c r="V249" s="41"/>
      <c r="W249" s="41"/>
      <c r="X249" s="41"/>
      <c r="Y249" s="41"/>
      <c r="Z249" s="41"/>
    </row>
    <row r="250" spans="1:26" s="42" customFormat="1" ht="52.5" customHeight="1" x14ac:dyDescent="0.25">
      <c r="A250" s="130">
        <v>191</v>
      </c>
      <c r="B250" s="131" t="s">
        <v>370</v>
      </c>
      <c r="C250" s="123">
        <v>1006120</v>
      </c>
      <c r="D250" s="138" t="s">
        <v>371</v>
      </c>
      <c r="E250" s="68"/>
      <c r="F250" s="69"/>
      <c r="G250" s="70"/>
      <c r="H250" s="61">
        <v>197</v>
      </c>
      <c r="I250" s="62" t="s">
        <v>18</v>
      </c>
      <c r="J250" s="63">
        <v>20</v>
      </c>
      <c r="K250" s="76">
        <f t="shared" si="19"/>
        <v>3940</v>
      </c>
      <c r="L250" s="71"/>
      <c r="M250" s="72"/>
      <c r="N250" s="73"/>
      <c r="O250" s="99"/>
      <c r="P250" s="97">
        <f t="shared" si="24"/>
        <v>0</v>
      </c>
      <c r="Q250" s="77">
        <f t="shared" si="25"/>
        <v>0</v>
      </c>
      <c r="R250" s="78" t="e">
        <f t="shared" si="26"/>
        <v>#DIV/0!</v>
      </c>
      <c r="S250" s="82" t="e">
        <f t="shared" si="27"/>
        <v>#DIV/0!</v>
      </c>
      <c r="T250" s="41"/>
      <c r="U250" s="41"/>
      <c r="V250" s="41"/>
      <c r="W250" s="41"/>
      <c r="X250" s="41"/>
      <c r="Y250" s="41"/>
      <c r="Z250" s="41"/>
    </row>
    <row r="251" spans="1:26" s="42" customFormat="1" ht="52.5" customHeight="1" x14ac:dyDescent="0.25">
      <c r="A251" s="130">
        <v>192</v>
      </c>
      <c r="B251" s="131" t="s">
        <v>372</v>
      </c>
      <c r="C251" s="123">
        <v>1003440</v>
      </c>
      <c r="D251" s="138" t="s">
        <v>373</v>
      </c>
      <c r="E251" s="68"/>
      <c r="F251" s="69"/>
      <c r="G251" s="70"/>
      <c r="H251" s="61">
        <v>235</v>
      </c>
      <c r="I251" s="62" t="s">
        <v>18</v>
      </c>
      <c r="J251" s="63">
        <v>32</v>
      </c>
      <c r="K251" s="76">
        <f t="shared" si="19"/>
        <v>7520</v>
      </c>
      <c r="L251" s="71"/>
      <c r="M251" s="72"/>
      <c r="N251" s="73"/>
      <c r="O251" s="99"/>
      <c r="P251" s="97">
        <f t="shared" si="24"/>
        <v>0</v>
      </c>
      <c r="Q251" s="77">
        <f t="shared" si="25"/>
        <v>0</v>
      </c>
      <c r="R251" s="78" t="e">
        <f t="shared" si="26"/>
        <v>#DIV/0!</v>
      </c>
      <c r="S251" s="82" t="e">
        <f t="shared" si="27"/>
        <v>#DIV/0!</v>
      </c>
      <c r="T251" s="41"/>
      <c r="U251" s="41"/>
      <c r="V251" s="41"/>
      <c r="W251" s="41"/>
      <c r="X251" s="41"/>
      <c r="Y251" s="41"/>
      <c r="Z251" s="41"/>
    </row>
    <row r="252" spans="1:26" s="42" customFormat="1" ht="52.5" customHeight="1" x14ac:dyDescent="0.25">
      <c r="A252" s="130">
        <v>193</v>
      </c>
      <c r="B252" s="133" t="s">
        <v>374</v>
      </c>
      <c r="C252" s="132">
        <v>1000372</v>
      </c>
      <c r="D252" s="138" t="s">
        <v>375</v>
      </c>
      <c r="E252" s="68"/>
      <c r="F252" s="69"/>
      <c r="G252" s="70"/>
      <c r="H252" s="61">
        <v>1233.3333333333333</v>
      </c>
      <c r="I252" s="62" t="s">
        <v>18</v>
      </c>
      <c r="J252" s="63">
        <v>11.15</v>
      </c>
      <c r="K252" s="76">
        <f t="shared" si="19"/>
        <v>13751.666666666666</v>
      </c>
      <c r="L252" s="71"/>
      <c r="M252" s="72"/>
      <c r="N252" s="73"/>
      <c r="O252" s="99"/>
      <c r="P252" s="97">
        <f t="shared" si="24"/>
        <v>0</v>
      </c>
      <c r="Q252" s="77">
        <f t="shared" si="25"/>
        <v>0</v>
      </c>
      <c r="R252" s="78" t="e">
        <f t="shared" si="26"/>
        <v>#DIV/0!</v>
      </c>
      <c r="S252" s="82" t="e">
        <f t="shared" si="27"/>
        <v>#DIV/0!</v>
      </c>
      <c r="T252" s="41"/>
      <c r="U252" s="41"/>
      <c r="V252" s="41"/>
      <c r="W252" s="41"/>
      <c r="X252" s="41"/>
      <c r="Y252" s="41"/>
      <c r="Z252" s="41"/>
    </row>
    <row r="253" spans="1:26" s="42" customFormat="1" ht="52.5" customHeight="1" x14ac:dyDescent="0.25">
      <c r="A253" s="130">
        <v>194</v>
      </c>
      <c r="B253" s="133" t="s">
        <v>376</v>
      </c>
      <c r="C253" s="123">
        <v>1003517</v>
      </c>
      <c r="D253" s="138" t="s">
        <v>377</v>
      </c>
      <c r="E253" s="68"/>
      <c r="F253" s="69"/>
      <c r="G253" s="70"/>
      <c r="H253" s="61">
        <v>786</v>
      </c>
      <c r="I253" s="62" t="s">
        <v>18</v>
      </c>
      <c r="J253" s="63">
        <v>11</v>
      </c>
      <c r="K253" s="76">
        <f t="shared" si="19"/>
        <v>8646</v>
      </c>
      <c r="L253" s="71"/>
      <c r="M253" s="72"/>
      <c r="N253" s="73"/>
      <c r="O253" s="99"/>
      <c r="P253" s="97">
        <f t="shared" si="24"/>
        <v>0</v>
      </c>
      <c r="Q253" s="77">
        <f t="shared" si="25"/>
        <v>0</v>
      </c>
      <c r="R253" s="78" t="e">
        <f t="shared" si="26"/>
        <v>#DIV/0!</v>
      </c>
      <c r="S253" s="82" t="e">
        <f t="shared" si="27"/>
        <v>#DIV/0!</v>
      </c>
      <c r="T253" s="41"/>
      <c r="U253" s="41"/>
      <c r="V253" s="41"/>
      <c r="W253" s="41"/>
      <c r="X253" s="41"/>
      <c r="Y253" s="41"/>
      <c r="Z253" s="41"/>
    </row>
    <row r="254" spans="1:26" s="42" customFormat="1" ht="52.5" customHeight="1" x14ac:dyDescent="0.25">
      <c r="A254" s="130">
        <v>195</v>
      </c>
      <c r="B254" s="133" t="s">
        <v>378</v>
      </c>
      <c r="C254" s="123">
        <v>1003783</v>
      </c>
      <c r="D254" s="138" t="s">
        <v>379</v>
      </c>
      <c r="E254" s="68"/>
      <c r="F254" s="69"/>
      <c r="G254" s="70"/>
      <c r="H254" s="61">
        <v>770.66666666666674</v>
      </c>
      <c r="I254" s="62" t="s">
        <v>18</v>
      </c>
      <c r="J254" s="63">
        <v>22.1</v>
      </c>
      <c r="K254" s="76">
        <f t="shared" si="19"/>
        <v>17031.733333333337</v>
      </c>
      <c r="L254" s="71"/>
      <c r="M254" s="72"/>
      <c r="N254" s="73"/>
      <c r="O254" s="99"/>
      <c r="P254" s="97">
        <f t="shared" si="24"/>
        <v>0</v>
      </c>
      <c r="Q254" s="77">
        <f t="shared" si="25"/>
        <v>0</v>
      </c>
      <c r="R254" s="78" t="e">
        <f t="shared" si="26"/>
        <v>#DIV/0!</v>
      </c>
      <c r="S254" s="82" t="e">
        <f t="shared" si="27"/>
        <v>#DIV/0!</v>
      </c>
      <c r="T254" s="41"/>
      <c r="U254" s="41"/>
      <c r="V254" s="41"/>
      <c r="W254" s="41"/>
      <c r="X254" s="41"/>
      <c r="Y254" s="41"/>
      <c r="Z254" s="41"/>
    </row>
    <row r="255" spans="1:26" s="42" customFormat="1" ht="52.5" customHeight="1" x14ac:dyDescent="0.25">
      <c r="A255" s="130">
        <v>196</v>
      </c>
      <c r="B255" s="133" t="s">
        <v>380</v>
      </c>
      <c r="C255" s="132">
        <v>1000368</v>
      </c>
      <c r="D255" s="138" t="s">
        <v>520</v>
      </c>
      <c r="E255" s="68"/>
      <c r="F255" s="69"/>
      <c r="G255" s="70"/>
      <c r="H255" s="61">
        <v>933.33333333333326</v>
      </c>
      <c r="I255" s="62" t="s">
        <v>18</v>
      </c>
      <c r="J255" s="63">
        <v>2.5670000000000002</v>
      </c>
      <c r="K255" s="76">
        <f t="shared" si="19"/>
        <v>2395.8666666666668</v>
      </c>
      <c r="L255" s="71"/>
      <c r="M255" s="72"/>
      <c r="N255" s="73"/>
      <c r="O255" s="99"/>
      <c r="P255" s="97">
        <f t="shared" si="24"/>
        <v>0</v>
      </c>
      <c r="Q255" s="77">
        <f t="shared" si="25"/>
        <v>0</v>
      </c>
      <c r="R255" s="78" t="e">
        <f t="shared" si="26"/>
        <v>#DIV/0!</v>
      </c>
      <c r="S255" s="82" t="e">
        <f t="shared" si="27"/>
        <v>#DIV/0!</v>
      </c>
      <c r="T255" s="41"/>
      <c r="U255" s="41"/>
      <c r="V255" s="41"/>
      <c r="W255" s="41"/>
      <c r="X255" s="41"/>
      <c r="Y255" s="41"/>
      <c r="Z255" s="41"/>
    </row>
    <row r="256" spans="1:26" s="42" customFormat="1" ht="52.5" customHeight="1" x14ac:dyDescent="0.25">
      <c r="A256" s="130">
        <v>197</v>
      </c>
      <c r="B256" s="133" t="s">
        <v>381</v>
      </c>
      <c r="C256" s="123">
        <v>1004938</v>
      </c>
      <c r="D256" s="138" t="s">
        <v>382</v>
      </c>
      <c r="E256" s="68"/>
      <c r="F256" s="69"/>
      <c r="G256" s="70"/>
      <c r="H256" s="61">
        <v>2610</v>
      </c>
      <c r="I256" s="62" t="s">
        <v>18</v>
      </c>
      <c r="J256" s="63">
        <v>3.2</v>
      </c>
      <c r="K256" s="76">
        <f t="shared" si="19"/>
        <v>8352</v>
      </c>
      <c r="L256" s="71"/>
      <c r="M256" s="72"/>
      <c r="N256" s="73"/>
      <c r="O256" s="99"/>
      <c r="P256" s="97">
        <f t="shared" si="24"/>
        <v>0</v>
      </c>
      <c r="Q256" s="77">
        <f t="shared" si="25"/>
        <v>0</v>
      </c>
      <c r="R256" s="78" t="e">
        <f t="shared" si="26"/>
        <v>#DIV/0!</v>
      </c>
      <c r="S256" s="82" t="e">
        <f t="shared" si="27"/>
        <v>#DIV/0!</v>
      </c>
      <c r="T256" s="41"/>
      <c r="U256" s="41"/>
      <c r="V256" s="41"/>
      <c r="W256" s="41"/>
      <c r="X256" s="41"/>
      <c r="Y256" s="41"/>
      <c r="Z256" s="41"/>
    </row>
    <row r="257" spans="1:26" s="42" customFormat="1" ht="52.5" customHeight="1" x14ac:dyDescent="0.25">
      <c r="A257" s="130">
        <v>198</v>
      </c>
      <c r="B257" s="133" t="s">
        <v>383</v>
      </c>
      <c r="C257" s="123">
        <v>1002313</v>
      </c>
      <c r="D257" s="138" t="s">
        <v>384</v>
      </c>
      <c r="E257" s="68"/>
      <c r="F257" s="69"/>
      <c r="G257" s="70"/>
      <c r="H257" s="61">
        <v>300</v>
      </c>
      <c r="I257" s="62" t="s">
        <v>18</v>
      </c>
      <c r="J257" s="63">
        <v>172.85499999999999</v>
      </c>
      <c r="K257" s="76">
        <f t="shared" si="19"/>
        <v>51856.5</v>
      </c>
      <c r="L257" s="71"/>
      <c r="M257" s="72"/>
      <c r="N257" s="73"/>
      <c r="O257" s="99"/>
      <c r="P257" s="97">
        <f t="shared" si="24"/>
        <v>0</v>
      </c>
      <c r="Q257" s="77">
        <f t="shared" si="25"/>
        <v>0</v>
      </c>
      <c r="R257" s="78" t="e">
        <f t="shared" si="26"/>
        <v>#DIV/0!</v>
      </c>
      <c r="S257" s="82" t="e">
        <f t="shared" si="27"/>
        <v>#DIV/0!</v>
      </c>
      <c r="T257" s="41"/>
      <c r="U257" s="41"/>
      <c r="V257" s="41"/>
      <c r="W257" s="41"/>
      <c r="X257" s="41"/>
      <c r="Y257" s="41"/>
      <c r="Z257" s="41"/>
    </row>
    <row r="258" spans="1:26" s="42" customFormat="1" ht="52.5" customHeight="1" x14ac:dyDescent="0.25">
      <c r="A258" s="130">
        <v>199</v>
      </c>
      <c r="B258" s="133" t="s">
        <v>385</v>
      </c>
      <c r="C258" s="123">
        <v>1002739</v>
      </c>
      <c r="D258" s="138" t="s">
        <v>386</v>
      </c>
      <c r="E258" s="68"/>
      <c r="F258" s="69"/>
      <c r="G258" s="70"/>
      <c r="H258" s="61">
        <v>444</v>
      </c>
      <c r="I258" s="62" t="s">
        <v>18</v>
      </c>
      <c r="J258" s="63">
        <v>20</v>
      </c>
      <c r="K258" s="76">
        <f t="shared" si="19"/>
        <v>8880</v>
      </c>
      <c r="L258" s="71"/>
      <c r="M258" s="72"/>
      <c r="N258" s="73"/>
      <c r="O258" s="99"/>
      <c r="P258" s="97">
        <f t="shared" si="24"/>
        <v>0</v>
      </c>
      <c r="Q258" s="77">
        <f t="shared" si="25"/>
        <v>0</v>
      </c>
      <c r="R258" s="78" t="e">
        <f t="shared" si="26"/>
        <v>#DIV/0!</v>
      </c>
      <c r="S258" s="82" t="e">
        <f t="shared" si="27"/>
        <v>#DIV/0!</v>
      </c>
      <c r="T258" s="41"/>
      <c r="U258" s="41"/>
      <c r="V258" s="41"/>
      <c r="W258" s="41"/>
      <c r="X258" s="41"/>
      <c r="Y258" s="41"/>
      <c r="Z258" s="41"/>
    </row>
    <row r="259" spans="1:26" s="42" customFormat="1" ht="52.5" customHeight="1" x14ac:dyDescent="0.25">
      <c r="A259" s="130">
        <v>200</v>
      </c>
      <c r="B259" s="133" t="s">
        <v>387</v>
      </c>
      <c r="C259" s="123">
        <v>1002982</v>
      </c>
      <c r="D259" s="138" t="s">
        <v>388</v>
      </c>
      <c r="E259" s="68"/>
      <c r="F259" s="69"/>
      <c r="G259" s="70"/>
      <c r="H259" s="61">
        <v>120</v>
      </c>
      <c r="I259" s="62" t="s">
        <v>18</v>
      </c>
      <c r="J259" s="63">
        <v>7.2119999999999997</v>
      </c>
      <c r="K259" s="76">
        <f t="shared" si="19"/>
        <v>865.43999999999994</v>
      </c>
      <c r="L259" s="71"/>
      <c r="M259" s="72"/>
      <c r="N259" s="73"/>
      <c r="O259" s="99"/>
      <c r="P259" s="97">
        <f t="shared" si="24"/>
        <v>0</v>
      </c>
      <c r="Q259" s="77">
        <f t="shared" si="25"/>
        <v>0</v>
      </c>
      <c r="R259" s="78" t="e">
        <f t="shared" si="26"/>
        <v>#DIV/0!</v>
      </c>
      <c r="S259" s="82" t="e">
        <f t="shared" si="27"/>
        <v>#DIV/0!</v>
      </c>
      <c r="T259" s="41"/>
      <c r="U259" s="41"/>
      <c r="V259" s="41"/>
      <c r="W259" s="41"/>
      <c r="X259" s="41"/>
      <c r="Y259" s="41"/>
      <c r="Z259" s="41"/>
    </row>
    <row r="260" spans="1:26" s="42" customFormat="1" ht="52.5" customHeight="1" x14ac:dyDescent="0.25">
      <c r="A260" s="130">
        <v>201</v>
      </c>
      <c r="B260" s="133" t="s">
        <v>389</v>
      </c>
      <c r="C260" s="123">
        <v>1003188</v>
      </c>
      <c r="D260" s="138" t="s">
        <v>390</v>
      </c>
      <c r="E260" s="68"/>
      <c r="F260" s="69"/>
      <c r="G260" s="70"/>
      <c r="H260" s="61">
        <v>366.66666666666669</v>
      </c>
      <c r="I260" s="62" t="s">
        <v>18</v>
      </c>
      <c r="J260" s="63">
        <v>25</v>
      </c>
      <c r="K260" s="76">
        <f t="shared" si="19"/>
        <v>9166.6666666666679</v>
      </c>
      <c r="L260" s="71"/>
      <c r="M260" s="72"/>
      <c r="N260" s="73"/>
      <c r="O260" s="99"/>
      <c r="P260" s="97">
        <f t="shared" si="24"/>
        <v>0</v>
      </c>
      <c r="Q260" s="77">
        <f t="shared" si="25"/>
        <v>0</v>
      </c>
      <c r="R260" s="78" t="e">
        <f t="shared" si="26"/>
        <v>#DIV/0!</v>
      </c>
      <c r="S260" s="82" t="e">
        <f t="shared" si="27"/>
        <v>#DIV/0!</v>
      </c>
      <c r="T260" s="41"/>
      <c r="U260" s="41"/>
      <c r="V260" s="41"/>
      <c r="W260" s="41"/>
      <c r="X260" s="41"/>
      <c r="Y260" s="41"/>
      <c r="Z260" s="41"/>
    </row>
    <row r="261" spans="1:26" s="42" customFormat="1" ht="52.5" customHeight="1" x14ac:dyDescent="0.25">
      <c r="A261" s="130">
        <v>202</v>
      </c>
      <c r="B261" s="133" t="s">
        <v>391</v>
      </c>
      <c r="C261" s="123">
        <v>1003431</v>
      </c>
      <c r="D261" s="138" t="s">
        <v>392</v>
      </c>
      <c r="E261" s="68"/>
      <c r="F261" s="69"/>
      <c r="G261" s="70"/>
      <c r="H261" s="61">
        <v>2104</v>
      </c>
      <c r="I261" s="62" t="s">
        <v>18</v>
      </c>
      <c r="J261" s="63">
        <v>59.99</v>
      </c>
      <c r="K261" s="76">
        <f t="shared" si="19"/>
        <v>126218.96</v>
      </c>
      <c r="L261" s="71"/>
      <c r="M261" s="72"/>
      <c r="N261" s="73"/>
      <c r="O261" s="99"/>
      <c r="P261" s="97">
        <f t="shared" si="24"/>
        <v>0</v>
      </c>
      <c r="Q261" s="77">
        <f t="shared" si="25"/>
        <v>0</v>
      </c>
      <c r="R261" s="78" t="e">
        <f t="shared" si="26"/>
        <v>#DIV/0!</v>
      </c>
      <c r="S261" s="82" t="e">
        <f t="shared" si="27"/>
        <v>#DIV/0!</v>
      </c>
      <c r="T261" s="41"/>
      <c r="U261" s="41"/>
      <c r="V261" s="41"/>
      <c r="W261" s="41"/>
      <c r="X261" s="41"/>
      <c r="Y261" s="41"/>
      <c r="Z261" s="41"/>
    </row>
    <row r="262" spans="1:26" s="42" customFormat="1" ht="52.5" customHeight="1" x14ac:dyDescent="0.25">
      <c r="A262" s="234">
        <v>203</v>
      </c>
      <c r="B262" s="198" t="s">
        <v>393</v>
      </c>
      <c r="C262" s="123">
        <v>1003503</v>
      </c>
      <c r="D262" s="138" t="s">
        <v>394</v>
      </c>
      <c r="E262" s="68"/>
      <c r="F262" s="69"/>
      <c r="G262" s="70"/>
      <c r="H262" s="61">
        <v>60</v>
      </c>
      <c r="I262" s="62" t="s">
        <v>18</v>
      </c>
      <c r="J262" s="63">
        <v>12.222</v>
      </c>
      <c r="K262" s="76">
        <f t="shared" si="19"/>
        <v>733.31999999999994</v>
      </c>
      <c r="L262" s="71"/>
      <c r="M262" s="72"/>
      <c r="N262" s="73"/>
      <c r="O262" s="99"/>
      <c r="P262" s="97">
        <f t="shared" si="24"/>
        <v>0</v>
      </c>
      <c r="Q262" s="77">
        <f t="shared" si="25"/>
        <v>0</v>
      </c>
      <c r="R262" s="78" t="e">
        <f t="shared" si="26"/>
        <v>#DIV/0!</v>
      </c>
      <c r="S262" s="82" t="e">
        <f t="shared" si="27"/>
        <v>#DIV/0!</v>
      </c>
      <c r="T262" s="41"/>
      <c r="U262" s="41"/>
      <c r="V262" s="41"/>
      <c r="W262" s="41"/>
      <c r="X262" s="41"/>
      <c r="Y262" s="41"/>
      <c r="Z262" s="41"/>
    </row>
    <row r="263" spans="1:26" s="42" customFormat="1" ht="52.5" customHeight="1" x14ac:dyDescent="0.25">
      <c r="A263" s="200"/>
      <c r="B263" s="201"/>
      <c r="C263" s="123">
        <v>1003504</v>
      </c>
      <c r="D263" s="138" t="s">
        <v>395</v>
      </c>
      <c r="E263" s="68"/>
      <c r="F263" s="69"/>
      <c r="G263" s="70"/>
      <c r="H263" s="61">
        <v>1830</v>
      </c>
      <c r="I263" s="62" t="s">
        <v>18</v>
      </c>
      <c r="J263" s="63">
        <v>0.98199999999999998</v>
      </c>
      <c r="K263" s="76">
        <f t="shared" si="19"/>
        <v>1797.06</v>
      </c>
      <c r="L263" s="71"/>
      <c r="M263" s="72"/>
      <c r="N263" s="73"/>
      <c r="O263" s="99"/>
      <c r="P263" s="97">
        <f t="shared" si="24"/>
        <v>0</v>
      </c>
      <c r="Q263" s="77">
        <f t="shared" si="25"/>
        <v>0</v>
      </c>
      <c r="R263" s="78" t="e">
        <f t="shared" si="26"/>
        <v>#DIV/0!</v>
      </c>
      <c r="S263" s="82" t="e">
        <f t="shared" si="27"/>
        <v>#DIV/0!</v>
      </c>
      <c r="T263" s="41"/>
      <c r="U263" s="41"/>
      <c r="V263" s="41"/>
      <c r="W263" s="41"/>
      <c r="X263" s="41"/>
      <c r="Y263" s="41"/>
      <c r="Z263" s="41"/>
    </row>
    <row r="264" spans="1:26" s="42" customFormat="1" ht="52.5" customHeight="1" x14ac:dyDescent="0.25">
      <c r="A264" s="134">
        <v>204</v>
      </c>
      <c r="B264" s="141" t="s">
        <v>396</v>
      </c>
      <c r="C264" s="142">
        <v>1000383</v>
      </c>
      <c r="D264" s="138" t="s">
        <v>397</v>
      </c>
      <c r="E264" s="68"/>
      <c r="F264" s="69"/>
      <c r="G264" s="70"/>
      <c r="H264" s="61">
        <v>1333.3333333333335</v>
      </c>
      <c r="I264" s="62" t="s">
        <v>18</v>
      </c>
      <c r="J264" s="63">
        <v>1.929</v>
      </c>
      <c r="K264" s="76">
        <f t="shared" si="19"/>
        <v>2572.0000000000005</v>
      </c>
      <c r="L264" s="71"/>
      <c r="M264" s="72"/>
      <c r="N264" s="73"/>
      <c r="O264" s="99"/>
      <c r="P264" s="97">
        <f t="shared" si="24"/>
        <v>0</v>
      </c>
      <c r="Q264" s="77">
        <f t="shared" si="25"/>
        <v>0</v>
      </c>
      <c r="R264" s="78" t="e">
        <f t="shared" si="26"/>
        <v>#DIV/0!</v>
      </c>
      <c r="S264" s="82" t="e">
        <f t="shared" si="27"/>
        <v>#DIV/0!</v>
      </c>
      <c r="T264" s="41"/>
      <c r="U264" s="41"/>
      <c r="V264" s="41"/>
      <c r="W264" s="41"/>
      <c r="X264" s="41"/>
      <c r="Y264" s="41"/>
      <c r="Z264" s="41"/>
    </row>
    <row r="265" spans="1:26" s="42" customFormat="1" ht="52.5" customHeight="1" x14ac:dyDescent="0.25">
      <c r="A265" s="134">
        <v>205</v>
      </c>
      <c r="B265" s="133" t="s">
        <v>398</v>
      </c>
      <c r="C265" s="123">
        <v>1003740</v>
      </c>
      <c r="D265" s="138" t="s">
        <v>521</v>
      </c>
      <c r="E265" s="68"/>
      <c r="F265" s="69"/>
      <c r="G265" s="70"/>
      <c r="H265" s="61">
        <v>1050</v>
      </c>
      <c r="I265" s="62" t="s">
        <v>18</v>
      </c>
      <c r="J265" s="63">
        <v>1.9670000000000001</v>
      </c>
      <c r="K265" s="76">
        <f t="shared" si="19"/>
        <v>2065.35</v>
      </c>
      <c r="L265" s="71"/>
      <c r="M265" s="72"/>
      <c r="N265" s="73"/>
      <c r="O265" s="99"/>
      <c r="P265" s="97">
        <f t="shared" si="24"/>
        <v>0</v>
      </c>
      <c r="Q265" s="77">
        <f t="shared" si="25"/>
        <v>0</v>
      </c>
      <c r="R265" s="78" t="e">
        <f t="shared" si="26"/>
        <v>#DIV/0!</v>
      </c>
      <c r="S265" s="82" t="e">
        <f t="shared" si="27"/>
        <v>#DIV/0!</v>
      </c>
      <c r="T265" s="41"/>
      <c r="U265" s="41"/>
      <c r="V265" s="41"/>
      <c r="W265" s="41"/>
      <c r="X265" s="41"/>
      <c r="Y265" s="41"/>
      <c r="Z265" s="41"/>
    </row>
    <row r="266" spans="1:26" s="42" customFormat="1" ht="52.5" customHeight="1" x14ac:dyDescent="0.25">
      <c r="A266" s="134">
        <v>206</v>
      </c>
      <c r="B266" s="133" t="s">
        <v>399</v>
      </c>
      <c r="C266" s="123">
        <v>1003895</v>
      </c>
      <c r="D266" s="138" t="s">
        <v>522</v>
      </c>
      <c r="E266" s="68"/>
      <c r="F266" s="69"/>
      <c r="G266" s="70"/>
      <c r="H266" s="61">
        <v>120</v>
      </c>
      <c r="I266" s="62" t="s">
        <v>18</v>
      </c>
      <c r="J266" s="63">
        <v>1.238</v>
      </c>
      <c r="K266" s="76">
        <f t="shared" si="19"/>
        <v>148.56</v>
      </c>
      <c r="L266" s="71"/>
      <c r="M266" s="72"/>
      <c r="N266" s="73"/>
      <c r="O266" s="99"/>
      <c r="P266" s="97">
        <f t="shared" si="24"/>
        <v>0</v>
      </c>
      <c r="Q266" s="77">
        <f t="shared" si="25"/>
        <v>0</v>
      </c>
      <c r="R266" s="78" t="e">
        <f t="shared" si="26"/>
        <v>#DIV/0!</v>
      </c>
      <c r="S266" s="82" t="e">
        <f t="shared" si="27"/>
        <v>#DIV/0!</v>
      </c>
      <c r="T266" s="41"/>
      <c r="U266" s="41"/>
      <c r="V266" s="41"/>
      <c r="W266" s="41"/>
      <c r="X266" s="41"/>
      <c r="Y266" s="41"/>
      <c r="Z266" s="41"/>
    </row>
    <row r="267" spans="1:26" s="42" customFormat="1" ht="52.5" customHeight="1" x14ac:dyDescent="0.25">
      <c r="A267" s="134">
        <v>207</v>
      </c>
      <c r="B267" s="133" t="s">
        <v>523</v>
      </c>
      <c r="C267" s="104">
        <v>1006592</v>
      </c>
      <c r="D267" s="143" t="s">
        <v>524</v>
      </c>
      <c r="E267" s="68"/>
      <c r="F267" s="69"/>
      <c r="G267" s="70"/>
      <c r="H267" s="61">
        <v>47360</v>
      </c>
      <c r="I267" s="62" t="s">
        <v>18</v>
      </c>
      <c r="J267" s="63">
        <v>1.7</v>
      </c>
      <c r="K267" s="76">
        <f t="shared" si="19"/>
        <v>80512</v>
      </c>
      <c r="L267" s="71"/>
      <c r="M267" s="72"/>
      <c r="N267" s="73"/>
      <c r="O267" s="99"/>
      <c r="P267" s="97">
        <f t="shared" si="24"/>
        <v>0</v>
      </c>
      <c r="Q267" s="77">
        <f t="shared" si="25"/>
        <v>0</v>
      </c>
      <c r="R267" s="78" t="e">
        <f t="shared" si="26"/>
        <v>#DIV/0!</v>
      </c>
      <c r="S267" s="82" t="e">
        <f t="shared" si="27"/>
        <v>#DIV/0!</v>
      </c>
      <c r="T267" s="41"/>
      <c r="U267" s="41"/>
      <c r="V267" s="41"/>
      <c r="W267" s="41"/>
      <c r="X267" s="41"/>
      <c r="Y267" s="41"/>
      <c r="Z267" s="41"/>
    </row>
    <row r="268" spans="1:26" s="42" customFormat="1" ht="52.5" customHeight="1" x14ac:dyDescent="0.25">
      <c r="A268" s="134">
        <v>208</v>
      </c>
      <c r="B268" s="133" t="s">
        <v>400</v>
      </c>
      <c r="C268" s="123">
        <v>1004059</v>
      </c>
      <c r="D268" s="143" t="s">
        <v>525</v>
      </c>
      <c r="E268" s="68"/>
      <c r="F268" s="69"/>
      <c r="G268" s="70"/>
      <c r="H268" s="61">
        <v>1440</v>
      </c>
      <c r="I268" s="62" t="s">
        <v>18</v>
      </c>
      <c r="J268" s="63">
        <v>40</v>
      </c>
      <c r="K268" s="76">
        <f t="shared" si="19"/>
        <v>57600</v>
      </c>
      <c r="L268" s="71"/>
      <c r="M268" s="72"/>
      <c r="N268" s="73"/>
      <c r="O268" s="99"/>
      <c r="P268" s="97">
        <f t="shared" si="24"/>
        <v>0</v>
      </c>
      <c r="Q268" s="77">
        <f t="shared" si="25"/>
        <v>0</v>
      </c>
      <c r="R268" s="78" t="e">
        <f t="shared" si="26"/>
        <v>#DIV/0!</v>
      </c>
      <c r="S268" s="82" t="e">
        <f t="shared" si="27"/>
        <v>#DIV/0!</v>
      </c>
      <c r="T268" s="41"/>
      <c r="U268" s="41"/>
      <c r="V268" s="41"/>
      <c r="W268" s="41"/>
      <c r="X268" s="41"/>
      <c r="Y268" s="41"/>
      <c r="Z268" s="41"/>
    </row>
    <row r="269" spans="1:26" s="42" customFormat="1" ht="52.5" customHeight="1" x14ac:dyDescent="0.25">
      <c r="A269" s="134">
        <v>209</v>
      </c>
      <c r="B269" s="133" t="s">
        <v>401</v>
      </c>
      <c r="C269" s="123">
        <v>1006118</v>
      </c>
      <c r="D269" s="143" t="s">
        <v>402</v>
      </c>
      <c r="E269" s="68"/>
      <c r="F269" s="69"/>
      <c r="G269" s="70"/>
      <c r="H269" s="61">
        <v>1452</v>
      </c>
      <c r="I269" s="62" t="s">
        <v>18</v>
      </c>
      <c r="J269" s="63">
        <v>44.643000000000001</v>
      </c>
      <c r="K269" s="76">
        <f t="shared" si="19"/>
        <v>64821.635999999999</v>
      </c>
      <c r="L269" s="71"/>
      <c r="M269" s="72"/>
      <c r="N269" s="73"/>
      <c r="O269" s="99"/>
      <c r="P269" s="97">
        <f t="shared" si="24"/>
        <v>0</v>
      </c>
      <c r="Q269" s="77">
        <f t="shared" si="25"/>
        <v>0</v>
      </c>
      <c r="R269" s="78" t="e">
        <f t="shared" si="26"/>
        <v>#DIV/0!</v>
      </c>
      <c r="S269" s="82" t="e">
        <f t="shared" si="27"/>
        <v>#DIV/0!</v>
      </c>
      <c r="T269" s="41"/>
      <c r="U269" s="41"/>
      <c r="V269" s="41"/>
      <c r="W269" s="41"/>
      <c r="X269" s="41"/>
      <c r="Y269" s="41"/>
      <c r="Z269" s="41"/>
    </row>
    <row r="270" spans="1:26" s="42" customFormat="1" ht="52.5" customHeight="1" x14ac:dyDescent="0.25">
      <c r="A270" s="134">
        <v>210</v>
      </c>
      <c r="B270" s="133" t="s">
        <v>403</v>
      </c>
      <c r="C270" s="129">
        <v>1001609</v>
      </c>
      <c r="D270" s="143" t="s">
        <v>404</v>
      </c>
      <c r="E270" s="68"/>
      <c r="F270" s="69"/>
      <c r="G270" s="70"/>
      <c r="H270" s="61">
        <v>1636</v>
      </c>
      <c r="I270" s="62" t="s">
        <v>18</v>
      </c>
      <c r="J270" s="63">
        <v>7.4729999999999999</v>
      </c>
      <c r="K270" s="76">
        <f t="shared" si="19"/>
        <v>12225.828</v>
      </c>
      <c r="L270" s="71"/>
      <c r="M270" s="72"/>
      <c r="N270" s="73"/>
      <c r="O270" s="99"/>
      <c r="P270" s="97">
        <f t="shared" si="24"/>
        <v>0</v>
      </c>
      <c r="Q270" s="77">
        <f t="shared" si="25"/>
        <v>0</v>
      </c>
      <c r="R270" s="78" t="e">
        <f t="shared" si="26"/>
        <v>#DIV/0!</v>
      </c>
      <c r="S270" s="82" t="e">
        <f t="shared" si="27"/>
        <v>#DIV/0!</v>
      </c>
      <c r="T270" s="41"/>
      <c r="U270" s="41"/>
      <c r="V270" s="41"/>
      <c r="W270" s="41"/>
      <c r="X270" s="41"/>
      <c r="Y270" s="41"/>
      <c r="Z270" s="41"/>
    </row>
    <row r="271" spans="1:26" s="42" customFormat="1" ht="52.5" customHeight="1" x14ac:dyDescent="0.25">
      <c r="A271" s="196">
        <v>211</v>
      </c>
      <c r="B271" s="198" t="s">
        <v>405</v>
      </c>
      <c r="C271" s="129">
        <v>1001597</v>
      </c>
      <c r="D271" s="138" t="s">
        <v>526</v>
      </c>
      <c r="E271" s="68"/>
      <c r="F271" s="69"/>
      <c r="G271" s="70"/>
      <c r="H271" s="61">
        <v>50</v>
      </c>
      <c r="I271" s="62" t="s">
        <v>18</v>
      </c>
      <c r="J271" s="63">
        <v>56.02</v>
      </c>
      <c r="K271" s="76">
        <f t="shared" si="19"/>
        <v>2801</v>
      </c>
      <c r="L271" s="71"/>
      <c r="M271" s="72"/>
      <c r="N271" s="73"/>
      <c r="O271" s="99"/>
      <c r="P271" s="97">
        <f t="shared" si="24"/>
        <v>0</v>
      </c>
      <c r="Q271" s="77">
        <f t="shared" si="25"/>
        <v>0</v>
      </c>
      <c r="R271" s="78" t="e">
        <f t="shared" si="26"/>
        <v>#DIV/0!</v>
      </c>
      <c r="S271" s="82" t="e">
        <f t="shared" si="27"/>
        <v>#DIV/0!</v>
      </c>
      <c r="T271" s="41"/>
      <c r="U271" s="41"/>
      <c r="V271" s="41"/>
      <c r="W271" s="41"/>
      <c r="X271" s="41"/>
      <c r="Y271" s="41"/>
      <c r="Z271" s="41"/>
    </row>
    <row r="272" spans="1:26" s="42" customFormat="1" ht="52.5" customHeight="1" x14ac:dyDescent="0.25">
      <c r="A272" s="230"/>
      <c r="B272" s="231"/>
      <c r="C272" s="129">
        <v>1001598</v>
      </c>
      <c r="D272" s="143" t="s">
        <v>406</v>
      </c>
      <c r="E272" s="68"/>
      <c r="F272" s="69"/>
      <c r="G272" s="70"/>
      <c r="H272" s="61">
        <v>200</v>
      </c>
      <c r="I272" s="62" t="s">
        <v>18</v>
      </c>
      <c r="J272" s="63">
        <v>6.577</v>
      </c>
      <c r="K272" s="76">
        <f t="shared" si="19"/>
        <v>1315.4</v>
      </c>
      <c r="L272" s="71"/>
      <c r="M272" s="72"/>
      <c r="N272" s="73"/>
      <c r="O272" s="99"/>
      <c r="P272" s="97">
        <f t="shared" si="24"/>
        <v>0</v>
      </c>
      <c r="Q272" s="77">
        <f t="shared" si="25"/>
        <v>0</v>
      </c>
      <c r="R272" s="78" t="e">
        <f t="shared" si="26"/>
        <v>#DIV/0!</v>
      </c>
      <c r="S272" s="82" t="e">
        <f t="shared" si="27"/>
        <v>#DIV/0!</v>
      </c>
      <c r="T272" s="41"/>
      <c r="U272" s="41"/>
      <c r="V272" s="41"/>
      <c r="W272" s="41"/>
      <c r="X272" s="41"/>
      <c r="Y272" s="41"/>
      <c r="Z272" s="41"/>
    </row>
    <row r="273" spans="1:26" s="42" customFormat="1" ht="52.5" customHeight="1" x14ac:dyDescent="0.25">
      <c r="A273" s="200"/>
      <c r="B273" s="201"/>
      <c r="C273" s="124">
        <v>1001599</v>
      </c>
      <c r="D273" s="143" t="s">
        <v>407</v>
      </c>
      <c r="E273" s="68"/>
      <c r="F273" s="69"/>
      <c r="G273" s="70"/>
      <c r="H273" s="61">
        <v>2180</v>
      </c>
      <c r="I273" s="62" t="s">
        <v>18</v>
      </c>
      <c r="J273" s="63">
        <v>1.4139999999999999</v>
      </c>
      <c r="K273" s="76">
        <f t="shared" si="19"/>
        <v>3082.52</v>
      </c>
      <c r="L273" s="71"/>
      <c r="M273" s="72"/>
      <c r="N273" s="73"/>
      <c r="O273" s="99"/>
      <c r="P273" s="97">
        <f t="shared" si="24"/>
        <v>0</v>
      </c>
      <c r="Q273" s="77">
        <f t="shared" si="25"/>
        <v>0</v>
      </c>
      <c r="R273" s="78" t="e">
        <f t="shared" si="26"/>
        <v>#DIV/0!</v>
      </c>
      <c r="S273" s="82" t="e">
        <f t="shared" si="27"/>
        <v>#DIV/0!</v>
      </c>
      <c r="T273" s="41"/>
      <c r="U273" s="41"/>
      <c r="V273" s="41"/>
      <c r="W273" s="41"/>
      <c r="X273" s="41"/>
      <c r="Y273" s="41"/>
      <c r="Z273" s="41"/>
    </row>
    <row r="274" spans="1:26" s="42" customFormat="1" ht="52.5" customHeight="1" x14ac:dyDescent="0.25">
      <c r="A274" s="134">
        <v>212</v>
      </c>
      <c r="B274" s="133" t="s">
        <v>408</v>
      </c>
      <c r="C274" s="129">
        <v>1001605</v>
      </c>
      <c r="D274" s="138" t="s">
        <v>409</v>
      </c>
      <c r="E274" s="68"/>
      <c r="F274" s="69"/>
      <c r="G274" s="70"/>
      <c r="H274" s="61">
        <v>11400</v>
      </c>
      <c r="I274" s="62" t="s">
        <v>18</v>
      </c>
      <c r="J274" s="63">
        <v>0.16</v>
      </c>
      <c r="K274" s="76">
        <f t="shared" si="19"/>
        <v>1824</v>
      </c>
      <c r="L274" s="71"/>
      <c r="M274" s="72"/>
      <c r="N274" s="73"/>
      <c r="O274" s="99"/>
      <c r="P274" s="97">
        <f t="shared" si="24"/>
        <v>0</v>
      </c>
      <c r="Q274" s="77">
        <f t="shared" si="25"/>
        <v>0</v>
      </c>
      <c r="R274" s="78" t="e">
        <f t="shared" si="26"/>
        <v>#DIV/0!</v>
      </c>
      <c r="S274" s="82" t="e">
        <f t="shared" si="27"/>
        <v>#DIV/0!</v>
      </c>
      <c r="T274" s="41"/>
      <c r="U274" s="41"/>
      <c r="V274" s="41"/>
      <c r="W274" s="41"/>
      <c r="X274" s="41"/>
      <c r="Y274" s="41"/>
      <c r="Z274" s="41"/>
    </row>
    <row r="275" spans="1:26" s="42" customFormat="1" ht="52.5" customHeight="1" x14ac:dyDescent="0.25">
      <c r="A275" s="196">
        <v>213</v>
      </c>
      <c r="B275" s="198" t="s">
        <v>410</v>
      </c>
      <c r="C275" s="129">
        <v>1001602</v>
      </c>
      <c r="D275" s="138" t="s">
        <v>527</v>
      </c>
      <c r="E275" s="68"/>
      <c r="F275" s="69"/>
      <c r="G275" s="70"/>
      <c r="H275" s="61">
        <v>1950</v>
      </c>
      <c r="I275" s="62" t="s">
        <v>18</v>
      </c>
      <c r="J275" s="63">
        <v>1</v>
      </c>
      <c r="K275" s="76">
        <f t="shared" si="19"/>
        <v>1950</v>
      </c>
      <c r="L275" s="71"/>
      <c r="M275" s="72"/>
      <c r="N275" s="73"/>
      <c r="O275" s="99"/>
      <c r="P275" s="97">
        <f t="shared" si="24"/>
        <v>0</v>
      </c>
      <c r="Q275" s="77">
        <f t="shared" si="25"/>
        <v>0</v>
      </c>
      <c r="R275" s="78" t="e">
        <f t="shared" si="26"/>
        <v>#DIV/0!</v>
      </c>
      <c r="S275" s="82" t="e">
        <f t="shared" si="27"/>
        <v>#DIV/0!</v>
      </c>
      <c r="T275" s="41"/>
      <c r="U275" s="41"/>
      <c r="V275" s="41"/>
      <c r="W275" s="41"/>
      <c r="X275" s="41"/>
      <c r="Y275" s="41"/>
      <c r="Z275" s="41"/>
    </row>
    <row r="276" spans="1:26" s="42" customFormat="1" ht="52.5" customHeight="1" x14ac:dyDescent="0.25">
      <c r="A276" s="230"/>
      <c r="B276" s="231"/>
      <c r="C276" s="129">
        <v>1001600</v>
      </c>
      <c r="D276" s="138" t="s">
        <v>528</v>
      </c>
      <c r="E276" s="68"/>
      <c r="F276" s="69"/>
      <c r="G276" s="70"/>
      <c r="H276" s="61">
        <v>1050</v>
      </c>
      <c r="I276" s="62" t="s">
        <v>18</v>
      </c>
      <c r="J276" s="63">
        <v>0.28000000000000003</v>
      </c>
      <c r="K276" s="76">
        <f t="shared" si="19"/>
        <v>294</v>
      </c>
      <c r="L276" s="71"/>
      <c r="M276" s="72"/>
      <c r="N276" s="73"/>
      <c r="O276" s="99"/>
      <c r="P276" s="97">
        <f t="shared" si="24"/>
        <v>0</v>
      </c>
      <c r="Q276" s="77">
        <f t="shared" si="25"/>
        <v>0</v>
      </c>
      <c r="R276" s="78" t="e">
        <f t="shared" si="26"/>
        <v>#DIV/0!</v>
      </c>
      <c r="S276" s="82" t="e">
        <f t="shared" si="27"/>
        <v>#DIV/0!</v>
      </c>
      <c r="T276" s="41"/>
      <c r="U276" s="41"/>
      <c r="V276" s="41"/>
      <c r="W276" s="41"/>
      <c r="X276" s="41"/>
      <c r="Y276" s="41"/>
      <c r="Z276" s="41"/>
    </row>
    <row r="277" spans="1:26" s="42" customFormat="1" ht="52.5" customHeight="1" x14ac:dyDescent="0.25">
      <c r="A277" s="200"/>
      <c r="B277" s="201"/>
      <c r="C277" s="129">
        <v>1001601</v>
      </c>
      <c r="D277" s="138" t="s">
        <v>529</v>
      </c>
      <c r="E277" s="68"/>
      <c r="F277" s="69"/>
      <c r="G277" s="70"/>
      <c r="H277" s="61">
        <v>1020</v>
      </c>
      <c r="I277" s="62" t="s">
        <v>18</v>
      </c>
      <c r="J277" s="63">
        <v>0.5</v>
      </c>
      <c r="K277" s="76">
        <f t="shared" ref="K277:K281" si="28">H277*J277</f>
        <v>510</v>
      </c>
      <c r="L277" s="71"/>
      <c r="M277" s="72"/>
      <c r="N277" s="73"/>
      <c r="O277" s="99"/>
      <c r="P277" s="97">
        <f t="shared" si="24"/>
        <v>0</v>
      </c>
      <c r="Q277" s="77">
        <f t="shared" si="25"/>
        <v>0</v>
      </c>
      <c r="R277" s="78" t="e">
        <f t="shared" si="26"/>
        <v>#DIV/0!</v>
      </c>
      <c r="S277" s="82" t="e">
        <f t="shared" si="27"/>
        <v>#DIV/0!</v>
      </c>
      <c r="T277" s="41"/>
      <c r="U277" s="41"/>
      <c r="V277" s="41"/>
      <c r="W277" s="41"/>
      <c r="X277" s="41"/>
      <c r="Y277" s="41"/>
      <c r="Z277" s="41"/>
    </row>
    <row r="278" spans="1:26" s="42" customFormat="1" ht="52.5" customHeight="1" x14ac:dyDescent="0.25">
      <c r="A278" s="196">
        <v>214</v>
      </c>
      <c r="B278" s="198" t="s">
        <v>411</v>
      </c>
      <c r="C278" s="123">
        <v>1003843</v>
      </c>
      <c r="D278" s="138" t="s">
        <v>530</v>
      </c>
      <c r="E278" s="68"/>
      <c r="F278" s="69"/>
      <c r="G278" s="70"/>
      <c r="H278" s="61">
        <v>1300</v>
      </c>
      <c r="I278" s="62" t="s">
        <v>18</v>
      </c>
      <c r="J278" s="63">
        <v>0.48399999999999999</v>
      </c>
      <c r="K278" s="76">
        <f t="shared" si="28"/>
        <v>629.19999999999993</v>
      </c>
      <c r="L278" s="71"/>
      <c r="M278" s="72"/>
      <c r="N278" s="73"/>
      <c r="O278" s="99"/>
      <c r="P278" s="97">
        <f t="shared" si="24"/>
        <v>0</v>
      </c>
      <c r="Q278" s="77">
        <f t="shared" si="25"/>
        <v>0</v>
      </c>
      <c r="R278" s="78" t="e">
        <f t="shared" si="26"/>
        <v>#DIV/0!</v>
      </c>
      <c r="S278" s="82" t="e">
        <f t="shared" si="27"/>
        <v>#DIV/0!</v>
      </c>
      <c r="T278" s="41"/>
      <c r="U278" s="41"/>
      <c r="V278" s="41"/>
      <c r="W278" s="41"/>
      <c r="X278" s="41"/>
      <c r="Y278" s="41"/>
      <c r="Z278" s="41"/>
    </row>
    <row r="279" spans="1:26" s="42" customFormat="1" ht="52.5" customHeight="1" x14ac:dyDescent="0.25">
      <c r="A279" s="200"/>
      <c r="B279" s="201"/>
      <c r="C279" s="123">
        <v>1003853</v>
      </c>
      <c r="D279" s="138" t="s">
        <v>531</v>
      </c>
      <c r="E279" s="68"/>
      <c r="F279" s="69"/>
      <c r="G279" s="70"/>
      <c r="H279" s="61">
        <v>800</v>
      </c>
      <c r="I279" s="62" t="s">
        <v>18</v>
      </c>
      <c r="J279" s="63">
        <v>0.96899999999999997</v>
      </c>
      <c r="K279" s="76">
        <f t="shared" si="28"/>
        <v>775.19999999999993</v>
      </c>
      <c r="L279" s="71"/>
      <c r="M279" s="72"/>
      <c r="N279" s="73"/>
      <c r="O279" s="99"/>
      <c r="P279" s="97">
        <f t="shared" si="24"/>
        <v>0</v>
      </c>
      <c r="Q279" s="77">
        <f t="shared" si="25"/>
        <v>0</v>
      </c>
      <c r="R279" s="78" t="e">
        <f t="shared" si="26"/>
        <v>#DIV/0!</v>
      </c>
      <c r="S279" s="82" t="e">
        <f t="shared" si="27"/>
        <v>#DIV/0!</v>
      </c>
      <c r="T279" s="41"/>
      <c r="U279" s="41"/>
      <c r="V279" s="41"/>
      <c r="W279" s="41"/>
      <c r="X279" s="41"/>
      <c r="Y279" s="41"/>
      <c r="Z279" s="41"/>
    </row>
    <row r="280" spans="1:26" s="42" customFormat="1" ht="52.5" customHeight="1" x14ac:dyDescent="0.25">
      <c r="A280" s="134">
        <v>215</v>
      </c>
      <c r="B280" s="133" t="s">
        <v>412</v>
      </c>
      <c r="C280" s="123">
        <v>1003759</v>
      </c>
      <c r="D280" s="138" t="s">
        <v>532</v>
      </c>
      <c r="E280" s="68"/>
      <c r="F280" s="69"/>
      <c r="G280" s="70"/>
      <c r="H280" s="61">
        <v>180</v>
      </c>
      <c r="I280" s="62" t="s">
        <v>18</v>
      </c>
      <c r="J280" s="63">
        <v>1.1514</v>
      </c>
      <c r="K280" s="76">
        <f t="shared" si="28"/>
        <v>207.25200000000001</v>
      </c>
      <c r="L280" s="71"/>
      <c r="M280" s="72"/>
      <c r="N280" s="73"/>
      <c r="O280" s="99"/>
      <c r="P280" s="97">
        <f t="shared" ref="P280:P281" si="29">M280*(1-O280)</f>
        <v>0</v>
      </c>
      <c r="Q280" s="77">
        <f t="shared" ref="Q280:Q281" si="30">IF(ISERROR(P280/G280),0,(P280/G280)*H280)</f>
        <v>0</v>
      </c>
      <c r="R280" s="78" t="e">
        <f t="shared" ref="R280:R281" si="31">ROUNDUP((H280/G280),0)</f>
        <v>#DIV/0!</v>
      </c>
      <c r="S280" s="82" t="e">
        <f t="shared" ref="S280:S281" si="32">R280*P280</f>
        <v>#DIV/0!</v>
      </c>
      <c r="T280" s="41"/>
      <c r="U280" s="41"/>
      <c r="V280" s="41"/>
      <c r="W280" s="41"/>
      <c r="X280" s="41"/>
      <c r="Y280" s="41"/>
      <c r="Z280" s="41"/>
    </row>
    <row r="281" spans="1:26" s="42" customFormat="1" ht="52.5" customHeight="1" x14ac:dyDescent="0.25">
      <c r="A281" s="149">
        <v>216</v>
      </c>
      <c r="B281" s="131" t="s">
        <v>413</v>
      </c>
      <c r="C281" s="123">
        <v>1002548</v>
      </c>
      <c r="D281" s="153" t="s">
        <v>414</v>
      </c>
      <c r="E281" s="154"/>
      <c r="F281" s="155"/>
      <c r="G281" s="156"/>
      <c r="H281" s="61">
        <v>37</v>
      </c>
      <c r="I281" s="62" t="s">
        <v>18</v>
      </c>
      <c r="J281" s="63">
        <v>67.8</v>
      </c>
      <c r="K281" s="157">
        <f t="shared" si="28"/>
        <v>2508.6</v>
      </c>
      <c r="L281" s="158"/>
      <c r="M281" s="159"/>
      <c r="N281" s="160"/>
      <c r="O281" s="161"/>
      <c r="P281" s="162">
        <f t="shared" si="29"/>
        <v>0</v>
      </c>
      <c r="Q281" s="163">
        <f t="shared" si="30"/>
        <v>0</v>
      </c>
      <c r="R281" s="164" t="e">
        <f t="shared" si="31"/>
        <v>#DIV/0!</v>
      </c>
      <c r="S281" s="165" t="e">
        <f t="shared" si="32"/>
        <v>#DIV/0!</v>
      </c>
      <c r="T281" s="41"/>
      <c r="U281" s="41"/>
      <c r="V281" s="41"/>
      <c r="W281" s="41"/>
      <c r="X281" s="41"/>
      <c r="Y281" s="41"/>
      <c r="Z281" s="41"/>
    </row>
    <row r="282" spans="1:26" ht="30.75" customHeight="1" x14ac:dyDescent="0.25">
      <c r="A282" s="196">
        <v>217</v>
      </c>
      <c r="B282" s="198" t="s">
        <v>533</v>
      </c>
      <c r="C282" s="123">
        <v>1006791</v>
      </c>
      <c r="D282" s="153" t="s">
        <v>534</v>
      </c>
      <c r="E282" s="154"/>
      <c r="F282" s="155"/>
      <c r="G282" s="156"/>
      <c r="H282" s="61">
        <v>7616</v>
      </c>
      <c r="I282" s="62" t="s">
        <v>18</v>
      </c>
      <c r="J282" s="63">
        <v>1.0720000000000001</v>
      </c>
      <c r="K282" s="157">
        <f t="shared" ref="K282:K283" si="33">H282*J282</f>
        <v>8164.3520000000008</v>
      </c>
      <c r="L282" s="158"/>
      <c r="M282" s="159"/>
      <c r="N282" s="160"/>
      <c r="O282" s="161"/>
      <c r="P282" s="162">
        <f t="shared" ref="P282:P283" si="34">M282*(1-O282)</f>
        <v>0</v>
      </c>
      <c r="Q282" s="163">
        <f t="shared" ref="Q282:Q283" si="35">IF(ISERROR(P282/G282),0,(P282/G282)*H282)</f>
        <v>0</v>
      </c>
      <c r="R282" s="164" t="e">
        <f t="shared" ref="R282:R283" si="36">ROUNDUP((H282/G282),0)</f>
        <v>#DIV/0!</v>
      </c>
      <c r="S282" s="165" t="e">
        <f t="shared" ref="S282:S283" si="37">R282*P282</f>
        <v>#DIV/0!</v>
      </c>
    </row>
    <row r="283" spans="1:26" ht="28.5" customHeight="1" thickBot="1" x14ac:dyDescent="0.3">
      <c r="A283" s="197"/>
      <c r="B283" s="199"/>
      <c r="C283" s="137">
        <v>1007190</v>
      </c>
      <c r="D283" s="144" t="s">
        <v>535</v>
      </c>
      <c r="E283" s="83"/>
      <c r="F283" s="84"/>
      <c r="G283" s="85"/>
      <c r="H283" s="86">
        <v>252</v>
      </c>
      <c r="I283" s="87" t="s">
        <v>18</v>
      </c>
      <c r="J283" s="88">
        <v>1.43</v>
      </c>
      <c r="K283" s="89">
        <f t="shared" si="33"/>
        <v>360.35999999999996</v>
      </c>
      <c r="L283" s="90"/>
      <c r="M283" s="91"/>
      <c r="N283" s="92"/>
      <c r="O283" s="100"/>
      <c r="P283" s="101">
        <f t="shared" si="34"/>
        <v>0</v>
      </c>
      <c r="Q283" s="93">
        <f t="shared" si="35"/>
        <v>0</v>
      </c>
      <c r="R283" s="94" t="e">
        <f t="shared" si="36"/>
        <v>#DIV/0!</v>
      </c>
      <c r="S283" s="95" t="e">
        <f t="shared" si="37"/>
        <v>#DIV/0!</v>
      </c>
    </row>
    <row r="284" spans="1:26" ht="15.75" thickBot="1" x14ac:dyDescent="0.3"/>
    <row r="285" spans="1:26" ht="18" thickBot="1" x14ac:dyDescent="0.35">
      <c r="J285" s="206" t="s">
        <v>34</v>
      </c>
      <c r="K285" s="207"/>
      <c r="L285" s="43">
        <f>SUM(K20:K283)</f>
        <v>2606598.1773333335</v>
      </c>
      <c r="N285" s="6"/>
      <c r="O285" s="6"/>
      <c r="P285" s="6"/>
      <c r="R285" s="43">
        <f>SUM(Q20:Q21)</f>
        <v>0</v>
      </c>
      <c r="T285" s="43" t="e">
        <f>SUM(S20:S21)</f>
        <v>#DIV/0!</v>
      </c>
    </row>
    <row r="286" spans="1:26" ht="15.75" thickBot="1" x14ac:dyDescent="0.3"/>
    <row r="287" spans="1:26" ht="18" thickBot="1" x14ac:dyDescent="0.35">
      <c r="N287" s="206" t="s">
        <v>54</v>
      </c>
      <c r="O287" s="206"/>
      <c r="P287" s="206"/>
      <c r="Q287" s="207"/>
      <c r="R287" s="43">
        <f>R285*2</f>
        <v>0</v>
      </c>
      <c r="T287" s="43" t="e">
        <f>T285*2</f>
        <v>#DIV/0!</v>
      </c>
    </row>
    <row r="290" spans="1:27" ht="15.75" x14ac:dyDescent="0.25">
      <c r="A290" s="45" t="s">
        <v>19</v>
      </c>
      <c r="B290" s="45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7"/>
      <c r="T290" s="48"/>
      <c r="U290" s="48"/>
      <c r="V290" s="48"/>
      <c r="W290" s="48"/>
      <c r="X290" s="48"/>
      <c r="Y290" s="48"/>
      <c r="Z290" s="48"/>
      <c r="AA290" s="48"/>
    </row>
    <row r="291" spans="1:27" ht="15.75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7"/>
      <c r="T291" s="48"/>
      <c r="U291" s="48"/>
      <c r="V291" s="48"/>
      <c r="W291" s="48"/>
      <c r="X291" s="48"/>
      <c r="Y291" s="48"/>
      <c r="Z291" s="48"/>
      <c r="AA291" s="48"/>
    </row>
    <row r="292" spans="1:27" ht="15.75" x14ac:dyDescent="0.25">
      <c r="A292" s="49" t="s">
        <v>53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6"/>
      <c r="O292" s="46"/>
      <c r="P292" s="46"/>
      <c r="Q292" s="46"/>
      <c r="R292" s="46"/>
      <c r="S292" s="47"/>
      <c r="T292" s="48"/>
      <c r="U292" s="48"/>
      <c r="V292" s="48"/>
      <c r="W292" s="48"/>
      <c r="X292" s="48"/>
      <c r="Y292" s="48"/>
      <c r="Z292" s="48"/>
      <c r="AA292" s="48"/>
    </row>
    <row r="293" spans="1:27" ht="15.75" x14ac:dyDescent="0.25">
      <c r="A293" s="49" t="s">
        <v>20</v>
      </c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7"/>
      <c r="T293" s="48"/>
      <c r="U293" s="48"/>
      <c r="V293" s="48"/>
      <c r="W293" s="48"/>
      <c r="X293" s="48"/>
      <c r="Y293" s="48"/>
      <c r="Z293" s="48"/>
      <c r="AA293" s="48"/>
    </row>
    <row r="294" spans="1:27" ht="15.75" x14ac:dyDescent="0.25">
      <c r="A294" s="50" t="s">
        <v>27</v>
      </c>
      <c r="B294" s="50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8"/>
      <c r="T294" s="48"/>
      <c r="U294" s="48"/>
      <c r="V294" s="48"/>
      <c r="W294" s="48"/>
      <c r="X294" s="48"/>
      <c r="Y294" s="48"/>
      <c r="Z294" s="48"/>
      <c r="AA294" s="48"/>
    </row>
    <row r="295" spans="1:27" ht="15.75" x14ac:dyDescent="0.25">
      <c r="A295" s="50" t="s">
        <v>28</v>
      </c>
      <c r="B295" s="50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8"/>
      <c r="T295" s="48"/>
      <c r="U295" s="48"/>
      <c r="V295" s="48"/>
      <c r="W295" s="48"/>
      <c r="X295" s="48"/>
      <c r="Y295" s="48"/>
      <c r="Z295" s="48"/>
      <c r="AA295" s="48"/>
    </row>
    <row r="296" spans="1:27" ht="15.75" x14ac:dyDescent="0.25">
      <c r="A296" s="50" t="s">
        <v>29</v>
      </c>
      <c r="B296" s="50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8"/>
      <c r="T296" s="48"/>
      <c r="U296" s="48"/>
      <c r="V296" s="48"/>
      <c r="W296" s="48"/>
      <c r="X296" s="48"/>
      <c r="Y296" s="48"/>
      <c r="Z296" s="48"/>
      <c r="AA296" s="48"/>
    </row>
    <row r="297" spans="1:27" ht="15.75" x14ac:dyDescent="0.25">
      <c r="A297" s="50" t="s">
        <v>51</v>
      </c>
      <c r="B297" s="50"/>
      <c r="C297" s="50"/>
      <c r="D297" s="50"/>
      <c r="E297" s="50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8"/>
      <c r="T297" s="48"/>
      <c r="U297" s="48"/>
      <c r="V297" s="48"/>
      <c r="W297" s="48"/>
      <c r="X297" s="48"/>
      <c r="Y297" s="48"/>
      <c r="Z297" s="48"/>
      <c r="AA297" s="48"/>
    </row>
    <row r="298" spans="1:27" ht="15.75" x14ac:dyDescent="0.25">
      <c r="A298" s="166" t="s">
        <v>52</v>
      </c>
      <c r="B298" s="166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48"/>
      <c r="T298" s="48"/>
      <c r="U298" s="48"/>
      <c r="V298" s="48"/>
      <c r="W298" s="48"/>
      <c r="X298" s="48"/>
      <c r="Y298" s="48"/>
      <c r="Z298" s="48"/>
      <c r="AA298" s="48"/>
    </row>
    <row r="299" spans="1:27" ht="15.75" x14ac:dyDescent="0.25">
      <c r="A299" s="166" t="s">
        <v>30</v>
      </c>
      <c r="B299" s="166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48"/>
      <c r="T299" s="48"/>
      <c r="U299" s="48"/>
      <c r="V299" s="48"/>
      <c r="W299" s="48"/>
      <c r="X299" s="48"/>
      <c r="Y299" s="48"/>
      <c r="Z299" s="48"/>
      <c r="AA299" s="48"/>
    </row>
  </sheetData>
  <protectedRanges>
    <protectedRange sqref="S18 E18:F18" name="Rango1_2"/>
    <protectedRange sqref="E13:F17 S13:S17" name="Rango1_3"/>
    <protectedRange sqref="G11:I11" name="Rango1_1_1"/>
  </protectedRanges>
  <mergeCells count="112">
    <mergeCell ref="A209:A211"/>
    <mergeCell ref="B209:B211"/>
    <mergeCell ref="A219:A223"/>
    <mergeCell ref="B219:B223"/>
    <mergeCell ref="A224:A225"/>
    <mergeCell ref="B224:B225"/>
    <mergeCell ref="A183:A184"/>
    <mergeCell ref="B183:B184"/>
    <mergeCell ref="A188:A189"/>
    <mergeCell ref="B188:B189"/>
    <mergeCell ref="A191:A192"/>
    <mergeCell ref="B191:B192"/>
    <mergeCell ref="A193:A194"/>
    <mergeCell ref="B193:B194"/>
    <mergeCell ref="A201:A202"/>
    <mergeCell ref="B201:B202"/>
    <mergeCell ref="A122:A124"/>
    <mergeCell ref="B122:B124"/>
    <mergeCell ref="A125:A126"/>
    <mergeCell ref="B125:B126"/>
    <mergeCell ref="A133:A134"/>
    <mergeCell ref="B133:B134"/>
    <mergeCell ref="A174:A175"/>
    <mergeCell ref="B174:B175"/>
    <mergeCell ref="A178:A179"/>
    <mergeCell ref="B178:B179"/>
    <mergeCell ref="A278:A279"/>
    <mergeCell ref="B278:B279"/>
    <mergeCell ref="A275:A277"/>
    <mergeCell ref="B275:B277"/>
    <mergeCell ref="A271:A273"/>
    <mergeCell ref="B271:B273"/>
    <mergeCell ref="A239:A240"/>
    <mergeCell ref="B239:B240"/>
    <mergeCell ref="A242:A243"/>
    <mergeCell ref="B242:B243"/>
    <mergeCell ref="A245:A247"/>
    <mergeCell ref="B245:B247"/>
    <mergeCell ref="A262:A263"/>
    <mergeCell ref="B262:B263"/>
    <mergeCell ref="C14:F14"/>
    <mergeCell ref="H14:K14"/>
    <mergeCell ref="L14:M14"/>
    <mergeCell ref="N14:T14"/>
    <mergeCell ref="A147:A148"/>
    <mergeCell ref="B147:B148"/>
    <mergeCell ref="A150:A151"/>
    <mergeCell ref="B150:B151"/>
    <mergeCell ref="A157:A158"/>
    <mergeCell ref="B157:B158"/>
    <mergeCell ref="A135:A136"/>
    <mergeCell ref="B135:B136"/>
    <mergeCell ref="A137:A138"/>
    <mergeCell ref="B137:B138"/>
    <mergeCell ref="A139:A140"/>
    <mergeCell ref="B139:B140"/>
    <mergeCell ref="A142:A143"/>
    <mergeCell ref="B142:B143"/>
    <mergeCell ref="A145:A146"/>
    <mergeCell ref="B145:B146"/>
    <mergeCell ref="A54:A55"/>
    <mergeCell ref="B54:B55"/>
    <mergeCell ref="A76:A77"/>
    <mergeCell ref="B76:B77"/>
    <mergeCell ref="J285:K285"/>
    <mergeCell ref="N287:Q287"/>
    <mergeCell ref="A298:R298"/>
    <mergeCell ref="E15:F15"/>
    <mergeCell ref="H15:K15"/>
    <mergeCell ref="L15:M15"/>
    <mergeCell ref="N15:T15"/>
    <mergeCell ref="C16:F16"/>
    <mergeCell ref="L16:M17"/>
    <mergeCell ref="N16:T17"/>
    <mergeCell ref="C17:F17"/>
    <mergeCell ref="H17:K17"/>
    <mergeCell ref="A164:A166"/>
    <mergeCell ref="B164:B166"/>
    <mergeCell ref="A170:A171"/>
    <mergeCell ref="B170:B171"/>
    <mergeCell ref="A226:A227"/>
    <mergeCell ref="B226:B227"/>
    <mergeCell ref="A232:A233"/>
    <mergeCell ref="B232:B233"/>
    <mergeCell ref="A234:A235"/>
    <mergeCell ref="B234:B235"/>
    <mergeCell ref="A236:A237"/>
    <mergeCell ref="B236:B237"/>
    <mergeCell ref="A299:R299"/>
    <mergeCell ref="P18:Q18"/>
    <mergeCell ref="R18:S18"/>
    <mergeCell ref="A19:B19"/>
    <mergeCell ref="A12:K12"/>
    <mergeCell ref="L12:T12"/>
    <mergeCell ref="A7:K7"/>
    <mergeCell ref="C10:E10"/>
    <mergeCell ref="F10:S10"/>
    <mergeCell ref="C11:E11"/>
    <mergeCell ref="F11:S11"/>
    <mergeCell ref="C13:F13"/>
    <mergeCell ref="H13:K13"/>
    <mergeCell ref="L13:M13"/>
    <mergeCell ref="N13:T13"/>
    <mergeCell ref="A13:B13"/>
    <mergeCell ref="A282:A283"/>
    <mergeCell ref="B282:B283"/>
    <mergeCell ref="A172:A173"/>
    <mergeCell ref="B172:B173"/>
    <mergeCell ref="A14:B14"/>
    <mergeCell ref="A15:B15"/>
    <mergeCell ref="A16:B16"/>
    <mergeCell ref="A17:B17"/>
  </mergeCells>
  <pageMargins left="0.70866141732283472" right="0.70866141732283472" top="0.35433070866141736" bottom="0.74803149606299213" header="0.31496062992125984" footer="0.31496062992125984"/>
  <pageSetup paperSize="9" scale="40" fitToHeight="0" orientation="landscape" r:id="rId1"/>
  <headerFooter differentFirst="1">
    <oddHeader xml:space="preserve">&amp;R&amp;A - Pàg. &amp;P de &amp;N </oddHeader>
    <firstHeader>&amp;R&amp;A - Pàg. &amp;P de &amp;N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S100295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Arribas</dc:creator>
  <cp:lastModifiedBy>Miquel Ferrer Quintana</cp:lastModifiedBy>
  <cp:lastPrinted>2022-11-07T06:53:25Z</cp:lastPrinted>
  <dcterms:created xsi:type="dcterms:W3CDTF">2020-09-28T06:21:06Z</dcterms:created>
  <dcterms:modified xsi:type="dcterms:W3CDTF">2023-01-25T14:03:45Z</dcterms:modified>
</cp:coreProperties>
</file>