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EP. CONTRACTACIO\PLATAFORMA SOBRE DIGITAL\LICITACIONS SOBRE DIGITAL\CTN2600545 OSA\"/>
    </mc:Choice>
  </mc:AlternateContent>
  <xr:revisionPtr revIDLastSave="0" documentId="13_ncr:1_{F9F5B14A-5B19-4632-AE09-3CB2D17D8AA9}" xr6:coauthVersionLast="47" xr6:coauthVersionMax="47" xr10:uidLastSave="{00000000-0000-0000-0000-000000000000}"/>
  <bookViews>
    <workbookView xWindow="-120" yWindow="-120" windowWidth="29040" windowHeight="15720" xr2:uid="{C3E64F3B-1330-4384-85B6-44AF3FCBC5C4}"/>
  </bookViews>
  <sheets>
    <sheet name="Lot 2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4" l="1"/>
  <c r="L10" i="4"/>
  <c r="M10" i="4" s="1"/>
  <c r="N10" i="4" s="1"/>
  <c r="F10" i="4"/>
  <c r="G10" i="4" s="1"/>
  <c r="H10" i="4" s="1"/>
  <c r="L9" i="4"/>
  <c r="M9" i="4" s="1"/>
  <c r="N9" i="4" s="1"/>
  <c r="F9" i="4"/>
  <c r="G9" i="4" s="1"/>
  <c r="H9" i="4" s="1"/>
  <c r="L8" i="4"/>
  <c r="M8" i="4" s="1"/>
  <c r="N8" i="4" s="1"/>
  <c r="F8" i="4"/>
  <c r="G8" i="4" s="1"/>
  <c r="H8" i="4" s="1"/>
  <c r="L7" i="4"/>
  <c r="F7" i="4"/>
  <c r="G7" i="4" s="1"/>
  <c r="H7" i="4" s="1"/>
  <c r="L6" i="4"/>
  <c r="L11" i="4" l="1"/>
  <c r="M11" i="4" s="1"/>
  <c r="N11" i="4" s="1"/>
  <c r="M6" i="4"/>
  <c r="N6" i="4" s="1"/>
  <c r="F11" i="4"/>
  <c r="G11" i="4" s="1"/>
  <c r="H11" i="4" s="1"/>
  <c r="G6" i="4"/>
  <c r="H6" i="4" s="1"/>
  <c r="M7" i="4"/>
  <c r="N7" i="4" s="1"/>
</calcChain>
</file>

<file path=xl/sharedStrings.xml><?xml version="1.0" encoding="utf-8"?>
<sst xmlns="http://schemas.openxmlformats.org/spreadsheetml/2006/main" count="26" uniqueCount="25">
  <si>
    <t>PREU LICITACIÓ</t>
  </si>
  <si>
    <t>PREU PROPOSAT</t>
  </si>
  <si>
    <t>REFERÈNCIA</t>
  </si>
  <si>
    <t>DESCRIPCIÓ</t>
  </si>
  <si>
    <t xml:space="preserve">PREU UNITARI </t>
  </si>
  <si>
    <t>QUANTITAT total</t>
  </si>
  <si>
    <t>PREU BASE LICITACIÓ</t>
  </si>
  <si>
    <t>IVA</t>
  </si>
  <si>
    <t>TOTAL PREU LICITACIÓ (IVA INCLÒS)</t>
  </si>
  <si>
    <t>PREU UNITARI OFERTAT</t>
  </si>
  <si>
    <t>QUANTITAT</t>
  </si>
  <si>
    <t>PREU BASE OFERTAT</t>
  </si>
  <si>
    <t>TOTAL PREU OFERTAT (IVA INCLÒS)</t>
  </si>
  <si>
    <t xml:space="preserve">TOTAL </t>
  </si>
  <si>
    <t>Referència ofertada</t>
  </si>
  <si>
    <t>N8162305</t>
  </si>
  <si>
    <t>Dual Detector Solution NexION 5000 100mL</t>
  </si>
  <si>
    <t>N8162301</t>
  </si>
  <si>
    <t>NexION 5000 Setup Solution 1% HNO3, 500 mL</t>
  </si>
  <si>
    <t>N8161117</t>
  </si>
  <si>
    <t>Ni Skimmer for NexION 5000</t>
  </si>
  <si>
    <t>N8160120</t>
  </si>
  <si>
    <t>Hyper-Skimmer Cone for NexION 2200/5000</t>
  </si>
  <si>
    <t>Hyper Skimmer O-Ring for NexION 5000</t>
  </si>
  <si>
    <t>LOT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</si>
</sst>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AE2D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3" xfId="0" applyFont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wrapText="1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164" fontId="2" fillId="0" borderId="9" xfId="0" applyNumberFormat="1" applyFont="1" applyBorder="1"/>
    <xf numFmtId="3" fontId="2" fillId="0" borderId="9" xfId="0" applyNumberFormat="1" applyFont="1" applyBorder="1"/>
    <xf numFmtId="164" fontId="2" fillId="0" borderId="10" xfId="0" applyNumberFormat="1" applyFont="1" applyBorder="1"/>
    <xf numFmtId="0" fontId="1" fillId="0" borderId="9" xfId="0" applyFont="1" applyBorder="1"/>
    <xf numFmtId="164" fontId="1" fillId="0" borderId="9" xfId="0" applyNumberFormat="1" applyFont="1" applyBorder="1"/>
    <xf numFmtId="164" fontId="1" fillId="0" borderId="10" xfId="0" applyNumberFormat="1" applyFont="1" applyBorder="1"/>
    <xf numFmtId="164" fontId="1" fillId="0" borderId="5" xfId="0" applyNumberFormat="1" applyFont="1" applyBorder="1"/>
    <xf numFmtId="164" fontId="2" fillId="4" borderId="11" xfId="0" applyNumberFormat="1" applyFont="1" applyFill="1" applyBorder="1" applyProtection="1">
      <protection locked="0"/>
    </xf>
    <xf numFmtId="0" fontId="1" fillId="0" borderId="17" xfId="0" applyFont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9" xfId="0" applyFont="1" applyFill="1" applyBorder="1" applyAlignment="1">
      <alignment wrapText="1"/>
    </xf>
    <xf numFmtId="164" fontId="2" fillId="4" borderId="20" xfId="0" applyNumberFormat="1" applyFont="1" applyFill="1" applyBorder="1" applyProtection="1">
      <protection locked="0"/>
    </xf>
    <xf numFmtId="0" fontId="4" fillId="5" borderId="23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6" fontId="4" fillId="5" borderId="23" xfId="0" applyNumberFormat="1" applyFont="1" applyFill="1" applyBorder="1" applyAlignment="1">
      <alignment horizontal="left" vertical="center" wrapText="1"/>
    </xf>
    <xf numFmtId="6" fontId="4" fillId="5" borderId="18" xfId="0" applyNumberFormat="1" applyFont="1" applyFill="1" applyBorder="1" applyAlignment="1">
      <alignment horizontal="left" vertical="center" wrapText="1"/>
    </xf>
    <xf numFmtId="0" fontId="4" fillId="5" borderId="23" xfId="0" applyFont="1" applyFill="1" applyBorder="1" applyAlignment="1">
      <alignment horizontal="left" vertical="center" wrapText="1"/>
    </xf>
    <xf numFmtId="0" fontId="4" fillId="5" borderId="18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C4909-BA23-4452-86FB-9E83B9175F07}">
  <dimension ref="B2:N11"/>
  <sheetViews>
    <sheetView tabSelected="1" workbookViewId="0">
      <selection activeCell="B1" sqref="B1"/>
    </sheetView>
  </sheetViews>
  <sheetFormatPr defaultRowHeight="15" x14ac:dyDescent="0.25"/>
  <cols>
    <col min="2" max="2" width="13.28515625" customWidth="1"/>
    <col min="3" max="3" width="27.7109375" customWidth="1"/>
    <col min="4" max="4" width="14.42578125" customWidth="1"/>
    <col min="6" max="6" width="13.7109375" customWidth="1"/>
    <col min="7" max="7" width="16.28515625" customWidth="1"/>
    <col min="8" max="8" width="13.28515625" customWidth="1"/>
    <col min="9" max="10" width="11.7109375" customWidth="1"/>
    <col min="14" max="14" width="15.28515625" customWidth="1"/>
  </cols>
  <sheetData>
    <row r="2" spans="2:14" ht="15.75" thickBot="1" x14ac:dyDescent="0.3"/>
    <row r="3" spans="2:14" x14ac:dyDescent="0.25"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</row>
    <row r="4" spans="2:14" ht="15.75" thickBot="1" x14ac:dyDescent="0.3">
      <c r="B4" s="1"/>
      <c r="C4" s="15"/>
      <c r="D4" s="30" t="s">
        <v>0</v>
      </c>
      <c r="E4" s="30"/>
      <c r="F4" s="30"/>
      <c r="G4" s="30"/>
      <c r="H4" s="31"/>
      <c r="I4" s="32" t="s">
        <v>1</v>
      </c>
      <c r="J4" s="33"/>
      <c r="K4" s="30"/>
      <c r="L4" s="30"/>
      <c r="M4" s="30"/>
      <c r="N4" s="34"/>
    </row>
    <row r="5" spans="2:14" ht="35.25" thickBot="1" x14ac:dyDescent="0.3"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4" t="s">
        <v>7</v>
      </c>
      <c r="H5" s="5" t="s">
        <v>8</v>
      </c>
      <c r="I5" s="16" t="s">
        <v>9</v>
      </c>
      <c r="J5" s="17" t="s">
        <v>14</v>
      </c>
      <c r="K5" s="2" t="s">
        <v>10</v>
      </c>
      <c r="L5" s="3" t="s">
        <v>11</v>
      </c>
      <c r="M5" s="4" t="s">
        <v>7</v>
      </c>
      <c r="N5" s="6" t="s">
        <v>12</v>
      </c>
    </row>
    <row r="6" spans="2:14" ht="24.75" thickBot="1" x14ac:dyDescent="0.3">
      <c r="B6" s="19" t="s">
        <v>15</v>
      </c>
      <c r="C6" s="20" t="s">
        <v>16</v>
      </c>
      <c r="D6" s="23">
        <v>200</v>
      </c>
      <c r="E6" s="25">
        <v>1</v>
      </c>
      <c r="F6" s="7">
        <f>E6*D6</f>
        <v>200</v>
      </c>
      <c r="G6" s="7">
        <f t="shared" ref="G6:G11" si="0">F6*21%</f>
        <v>42</v>
      </c>
      <c r="H6" s="9">
        <f t="shared" ref="H6:H11" si="1">G6+F6</f>
        <v>242</v>
      </c>
      <c r="I6" s="14"/>
      <c r="J6" s="18"/>
      <c r="K6" s="8">
        <v>1</v>
      </c>
      <c r="L6" s="7">
        <f t="shared" ref="L6:L10" si="2">K6*I6</f>
        <v>0</v>
      </c>
      <c r="M6" s="7">
        <f t="shared" ref="M6:M11" si="3">L6*21%</f>
        <v>0</v>
      </c>
      <c r="N6" s="7">
        <f t="shared" ref="N6:N11" si="4">M6+L6</f>
        <v>0</v>
      </c>
    </row>
    <row r="7" spans="2:14" ht="35.65" customHeight="1" thickBot="1" x14ac:dyDescent="0.3">
      <c r="B7" s="21" t="s">
        <v>17</v>
      </c>
      <c r="C7" s="22" t="s">
        <v>18</v>
      </c>
      <c r="D7" s="24">
        <v>215</v>
      </c>
      <c r="E7" s="26">
        <v>2</v>
      </c>
      <c r="F7" s="7">
        <f t="shared" ref="F7:F10" si="5">E7*D7</f>
        <v>430</v>
      </c>
      <c r="G7" s="7">
        <f t="shared" si="0"/>
        <v>90.3</v>
      </c>
      <c r="H7" s="9">
        <f t="shared" si="1"/>
        <v>520.29999999999995</v>
      </c>
      <c r="I7" s="14"/>
      <c r="J7" s="18"/>
      <c r="K7" s="8">
        <v>2</v>
      </c>
      <c r="L7" s="7">
        <f t="shared" si="2"/>
        <v>0</v>
      </c>
      <c r="M7" s="7">
        <f t="shared" si="3"/>
        <v>0</v>
      </c>
      <c r="N7" s="7">
        <f t="shared" si="4"/>
        <v>0</v>
      </c>
    </row>
    <row r="8" spans="2:14" ht="36" customHeight="1" thickBot="1" x14ac:dyDescent="0.3">
      <c r="B8" s="21" t="s">
        <v>19</v>
      </c>
      <c r="C8" s="22" t="s">
        <v>20</v>
      </c>
      <c r="D8" s="24">
        <v>950</v>
      </c>
      <c r="E8" s="26">
        <v>2</v>
      </c>
      <c r="F8" s="7">
        <f t="shared" si="5"/>
        <v>1900</v>
      </c>
      <c r="G8" s="7">
        <f t="shared" si="0"/>
        <v>399</v>
      </c>
      <c r="H8" s="9">
        <f t="shared" si="1"/>
        <v>2299</v>
      </c>
      <c r="I8" s="14"/>
      <c r="J8" s="18"/>
      <c r="K8" s="8">
        <v>2</v>
      </c>
      <c r="L8" s="7">
        <f t="shared" si="2"/>
        <v>0</v>
      </c>
      <c r="M8" s="7">
        <f t="shared" si="3"/>
        <v>0</v>
      </c>
      <c r="N8" s="7">
        <f t="shared" si="4"/>
        <v>0</v>
      </c>
    </row>
    <row r="9" spans="2:14" ht="52.9" customHeight="1" thickBot="1" x14ac:dyDescent="0.3">
      <c r="B9" s="21" t="s">
        <v>21</v>
      </c>
      <c r="C9" s="22" t="s">
        <v>22</v>
      </c>
      <c r="D9" s="24">
        <v>3150</v>
      </c>
      <c r="E9" s="26">
        <v>2</v>
      </c>
      <c r="F9" s="7">
        <f t="shared" si="5"/>
        <v>6300</v>
      </c>
      <c r="G9" s="7">
        <f t="shared" si="0"/>
        <v>1323</v>
      </c>
      <c r="H9" s="9">
        <f t="shared" si="1"/>
        <v>7623</v>
      </c>
      <c r="I9" s="14"/>
      <c r="J9" s="18"/>
      <c r="K9" s="8">
        <v>2</v>
      </c>
      <c r="L9" s="7">
        <f t="shared" si="2"/>
        <v>0</v>
      </c>
      <c r="M9" s="7">
        <f t="shared" si="3"/>
        <v>0</v>
      </c>
      <c r="N9" s="7">
        <f t="shared" si="4"/>
        <v>0</v>
      </c>
    </row>
    <row r="10" spans="2:14" ht="24.75" thickBot="1" x14ac:dyDescent="0.3">
      <c r="B10" s="21">
        <v>9211389</v>
      </c>
      <c r="C10" s="22" t="s">
        <v>23</v>
      </c>
      <c r="D10" s="24">
        <v>78</v>
      </c>
      <c r="E10" s="26">
        <v>2</v>
      </c>
      <c r="F10" s="7">
        <f t="shared" si="5"/>
        <v>156</v>
      </c>
      <c r="G10" s="7">
        <f t="shared" si="0"/>
        <v>32.76</v>
      </c>
      <c r="H10" s="9">
        <f t="shared" si="1"/>
        <v>188.76</v>
      </c>
      <c r="I10" s="14"/>
      <c r="J10" s="18"/>
      <c r="K10" s="8">
        <v>2</v>
      </c>
      <c r="L10" s="7">
        <f t="shared" si="2"/>
        <v>0</v>
      </c>
      <c r="M10" s="7">
        <f t="shared" si="3"/>
        <v>0</v>
      </c>
      <c r="N10" s="7">
        <f t="shared" si="4"/>
        <v>0</v>
      </c>
    </row>
    <row r="11" spans="2:14" ht="15.75" thickBot="1" x14ac:dyDescent="0.3">
      <c r="B11" s="10" t="s">
        <v>13</v>
      </c>
      <c r="C11" s="10"/>
      <c r="D11" s="35"/>
      <c r="E11" s="35"/>
      <c r="F11" s="11">
        <f>SUM(F6:F10)</f>
        <v>8986</v>
      </c>
      <c r="G11" s="7">
        <f t="shared" si="0"/>
        <v>1887.06</v>
      </c>
      <c r="H11" s="12">
        <f t="shared" si="1"/>
        <v>10873.06</v>
      </c>
      <c r="I11" s="36"/>
      <c r="J11" s="37"/>
      <c r="K11" s="37"/>
      <c r="L11" s="13">
        <f>SUM(L6:L10)</f>
        <v>0</v>
      </c>
      <c r="M11" s="7">
        <f t="shared" si="3"/>
        <v>0</v>
      </c>
      <c r="N11" s="7">
        <f t="shared" si="4"/>
        <v>0</v>
      </c>
    </row>
  </sheetData>
  <sheetProtection sheet="1" objects="1" scenarios="1"/>
  <protectedRanges>
    <protectedRange sqref="I6:J10" name="Interval1"/>
  </protectedRanges>
  <mergeCells count="5">
    <mergeCell ref="B3:N3"/>
    <mergeCell ref="D4:H4"/>
    <mergeCell ref="I4:N4"/>
    <mergeCell ref="D11:E11"/>
    <mergeCell ref="I11:K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36801DE362C147984C0BE05A087225" ma:contentTypeVersion="4" ma:contentTypeDescription="Crea un document nou" ma:contentTypeScope="" ma:versionID="19f8714bef0edba39767d446ffef0b05">
  <xsd:schema xmlns:xsd="http://www.w3.org/2001/XMLSchema" xmlns:xs="http://www.w3.org/2001/XMLSchema" xmlns:p="http://schemas.microsoft.com/office/2006/metadata/properties" xmlns:ns2="b78cebfb-d78c-48dd-896e-2ee477441b55" targetNamespace="http://schemas.microsoft.com/office/2006/metadata/properties" ma:root="true" ma:fieldsID="6ff24142bc22c31082993ed907a777c3" ns2:_="">
    <xsd:import namespace="b78cebfb-d78c-48dd-896e-2ee477441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cebfb-d78c-48dd-896e-2ee477441b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2A531D-1DFE-49D8-9FD3-227C4758DF1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78cebfb-d78c-48dd-896e-2ee477441b5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2BA4770-37AB-460B-B7CE-3466BE3B50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AFE363-05E4-4E05-95ED-0BB31EEF91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8cebfb-d78c-48dd-896e-2ee477441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Lot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Teixido Gimeno, Elisabeth</dc:creator>
  <cp:keywords/>
  <dc:description/>
  <cp:lastModifiedBy>Febas Rodriguez, Agustin</cp:lastModifiedBy>
  <cp:revision/>
  <dcterms:created xsi:type="dcterms:W3CDTF">2023-11-02T08:17:30Z</dcterms:created>
  <dcterms:modified xsi:type="dcterms:W3CDTF">2026-10-28T16:40:30Z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0x010100E336801DE362C147984C0BE05A087225</vt:lpwstr>
  </property>
</Properties>
</file>