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UARDIOLA DE BERGUEDÀ\EXPEDIENTS\CONTRACTACIONS\CONTRACTES D'OBRES\PROJECTE TEATRE CENTRE CÍVIC\FASE I\"/>
    </mc:Choice>
  </mc:AlternateContent>
  <xr:revisionPtr revIDLastSave="0" documentId="8_{723CBAA0-9A41-4A7A-8E61-F652D1FA4247}" xr6:coauthVersionLast="47" xr6:coauthVersionMax="47" xr10:uidLastSave="{00000000-0000-0000-0000-000000000000}"/>
  <bookViews>
    <workbookView xWindow="-120" yWindow="-120" windowWidth="29040" windowHeight="15720" xr2:uid="{C5D6C192-14AB-4E9B-92C4-15BA0E5B0534}"/>
  </bookViews>
  <sheets>
    <sheet name="Hoja1" sheetId="1" r:id="rId1"/>
  </sheet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09" i="1" l="1"/>
  <c r="G110" i="1"/>
  <c r="F112" i="1" s="1"/>
  <c r="E83" i="1"/>
  <c r="E102" i="1"/>
  <c r="G103" i="1"/>
  <c r="F105" i="1" s="1"/>
  <c r="E95" i="1"/>
  <c r="G98" i="1"/>
  <c r="G96" i="1"/>
  <c r="F100" i="1" s="1"/>
  <c r="E84" i="1"/>
  <c r="G91" i="1"/>
  <c r="G89" i="1"/>
  <c r="G87" i="1"/>
  <c r="G85" i="1"/>
  <c r="E69" i="1"/>
  <c r="E75" i="1"/>
  <c r="G78" i="1"/>
  <c r="G76" i="1"/>
  <c r="F79" i="1" s="1"/>
  <c r="E70" i="1"/>
  <c r="G71" i="1"/>
  <c r="F73" i="1" s="1"/>
  <c r="E28" i="1"/>
  <c r="E62" i="1"/>
  <c r="G64" i="1"/>
  <c r="F65" i="1" s="1"/>
  <c r="E54" i="1"/>
  <c r="G58" i="1"/>
  <c r="G56" i="1"/>
  <c r="F60" i="1" s="1"/>
  <c r="E39" i="1"/>
  <c r="G50" i="1"/>
  <c r="G48" i="1"/>
  <c r="G46" i="1"/>
  <c r="G44" i="1"/>
  <c r="G42" i="1"/>
  <c r="G40" i="1"/>
  <c r="E34" i="1"/>
  <c r="G36" i="1"/>
  <c r="F37" i="1" s="1"/>
  <c r="E29" i="1"/>
  <c r="G31" i="1"/>
  <c r="F32" i="1" s="1"/>
  <c r="E4" i="1"/>
  <c r="E21" i="1"/>
  <c r="G23" i="1"/>
  <c r="F24" i="1" s="1"/>
  <c r="E11" i="1"/>
  <c r="G17" i="1"/>
  <c r="G15" i="1"/>
  <c r="G13" i="1"/>
  <c r="E5" i="1"/>
  <c r="G8" i="1"/>
  <c r="G7" i="1"/>
  <c r="F9" i="1" s="1"/>
  <c r="F19" i="1" l="1"/>
  <c r="F52" i="1"/>
  <c r="F93" i="1"/>
  <c r="F109" i="1"/>
  <c r="G112" i="1"/>
  <c r="G109" i="1" s="1"/>
  <c r="G105" i="1"/>
  <c r="G102" i="1" s="1"/>
  <c r="F102" i="1"/>
  <c r="G100" i="1"/>
  <c r="G95" i="1" s="1"/>
  <c r="F95" i="1"/>
  <c r="G93" i="1"/>
  <c r="G84" i="1" s="1"/>
  <c r="F84" i="1"/>
  <c r="G79" i="1"/>
  <c r="G75" i="1" s="1"/>
  <c r="F75" i="1"/>
  <c r="F70" i="1"/>
  <c r="G73" i="1"/>
  <c r="G70" i="1" s="1"/>
  <c r="G65" i="1"/>
  <c r="G62" i="1" s="1"/>
  <c r="F62" i="1"/>
  <c r="G60" i="1"/>
  <c r="G54" i="1" s="1"/>
  <c r="F54" i="1"/>
  <c r="G52" i="1"/>
  <c r="G39" i="1" s="1"/>
  <c r="F39" i="1"/>
  <c r="G37" i="1"/>
  <c r="G34" i="1" s="1"/>
  <c r="F34" i="1"/>
  <c r="G32" i="1"/>
  <c r="G29" i="1" s="1"/>
  <c r="F29" i="1"/>
  <c r="G24" i="1"/>
  <c r="G21" i="1" s="1"/>
  <c r="F21" i="1"/>
  <c r="G19" i="1"/>
  <c r="G11" i="1" s="1"/>
  <c r="F11" i="1"/>
  <c r="F5" i="1"/>
  <c r="G9" i="1"/>
  <c r="G5" i="1" s="1"/>
  <c r="F26" i="1" l="1"/>
  <c r="F81" i="1"/>
  <c r="F69" i="1"/>
  <c r="G81" i="1"/>
  <c r="G69" i="1" s="1"/>
  <c r="F4" i="1"/>
  <c r="G26" i="1"/>
  <c r="G4" i="1" s="1"/>
  <c r="F107" i="1"/>
  <c r="F67" i="1"/>
  <c r="F83" i="1" l="1"/>
  <c r="G107" i="1"/>
  <c r="G83" i="1" s="1"/>
  <c r="F28" i="1"/>
  <c r="G67" i="1"/>
  <c r="G28" i="1" s="1"/>
  <c r="F114" i="1" s="1"/>
  <c r="G11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Manuel Escobar Peña</author>
  </authors>
  <commentList>
    <comment ref="A3" authorId="0" shapeId="0" xr:uid="{6BBE45C6-3DCF-4C9C-A00C-D04639484D72}">
      <text>
        <r>
          <rPr>
            <b/>
            <sz val="9"/>
            <color indexed="81"/>
            <rFont val="Tahoma"/>
            <family val="2"/>
          </rPr>
          <t>Código único que identifica el concepto. Ver colores en "Entorno de trabajo: Apariencia"
Es el primer campo que hay que rellenar para crear un concepto.
Al escribir un código:
• Si no existe en la obra, se crea un concepto nuevo
• Si ya figura en otro lugar de la obra, se inserta también bajo el concepto superior
• Si deriva de un concepto paramétrico, se inserta el concepto derivado
Es sensible a la opción "Archivo: Entorno de trabajo: Generales: Aceptar códigos en minúsculas"
Los conceptos de tipo subtotal calculan la suma de los importes de los conceptos anteriores y sus códigos comienzan por el carácter 'Ʃ'. Pueden incluirse varios niveles de subtotales jerárquicos. Para insertar 'Ʃ' abra el "Mapa de caracteres" de Windows y busque el símbolo "Suma".
Los conceptos de tipo porcentaje calculan un porcentaje sobre los importes de los conceptos que están por encima de ellos en un análisis de precios y sus códigos contienen el símbolo '%'.
Los conceptos cuyo código comienza por 'Ʃ%', 'ƩƩ%' o 'ƩƩƩ%' calculan porcentajes sobre los distintos niveles de subtotales.</t>
        </r>
      </text>
    </comment>
    <comment ref="B3" authorId="0" shapeId="0" xr:uid="{FD964518-295B-4014-A0CF-423CC6DA1C4B}">
      <text>
        <r>
          <rPr>
            <b/>
            <sz val="9"/>
            <color indexed="81"/>
            <rFont val="Tahoma"/>
            <family val="2"/>
          </rPr>
          <t>Naturaleza del concepto o de la entidad (ver menú contextual)</t>
        </r>
      </text>
    </comment>
    <comment ref="C3" authorId="0" shapeId="0" xr:uid="{2F8CEAFB-15D5-45AC-8065-809F286BFE9C}">
      <text>
        <r>
          <rPr>
            <b/>
            <sz val="9"/>
            <color indexed="81"/>
            <rFont val="Tahoma"/>
            <family val="2"/>
          </rPr>
          <t>Unidad de medida a la que se refiere el precio unitario
Las unidades de tiempo de la maquinaria y la mano de obra afectan a los cálculos de duraciones y recursos
D*, d*: Dias x Horas laborables del día (Obra.CalcDurLab)
S*, s*, W*, w*: Semanas x 5 días
M*, m*: Meses x Días laborables del mes (Obra.CalcDurMes)
A*, a*, Y*, y*: Años x 12</t>
        </r>
      </text>
    </comment>
    <comment ref="D3" authorId="0" shapeId="0" xr:uid="{726E51F5-DF57-4336-9719-F435ED4654F2}">
      <text>
        <r>
          <rPr>
            <b/>
            <sz val="9"/>
            <color indexed="81"/>
            <rFont val="Tahoma"/>
            <family val="2"/>
          </rPr>
          <t>Texto breve que facilita la visualización, la búsqueda y la impresión del concepto en lugar del texto
El color corresponde al estado, que se modifica con el menú contextual, actualizándose la fecha del color correspondiente</t>
        </r>
      </text>
    </comment>
    <comment ref="E3" authorId="0" shapeId="0" xr:uid="{5455378A-E3E1-4D1A-9AC7-3C5F491533F1}">
      <text>
        <r>
          <rPr>
            <b/>
            <sz val="9"/>
            <color indexed="81"/>
            <rFont val="Tahoma"/>
            <family val="2"/>
          </rPr>
          <t>Cantidad o rendimiento del concepto en su superior en el presupuesto
Magenta: Proviene de las líneas de medición 
Negro: Si se introduce por el usuario se retiran del presupuesto las líneas de medición, si existen
Fondo gris: Puede anularse para no tener en cuenta la cantidad del concepto en un superior determinado</t>
        </r>
      </text>
    </comment>
    <comment ref="F3" authorId="0" shapeId="0" xr:uid="{80870054-3338-44B9-A08A-166B943C1B6B}">
      <text>
        <r>
          <rPr>
            <b/>
            <sz val="9"/>
            <color indexed="81"/>
            <rFont val="Tahoma"/>
            <family val="2"/>
          </rPr>
          <t>Precio unitario principal del concepto
Puede ser el precio del presupuesto, de venta o de oferta
Cuando se usan precios de coste y de venta el coste estimado figura en el precio objetivo "Obj"
Magenta: Calculado a partir de los conceptos inferiores, si se modifica pasa a ser bloqueado
Rojo: Bloqueado, puede ser distinto al resultante de sus inferiores
Fondo gris: Anulado, el concepto no interviene en el presupuesto
Precios.Pres
Precio asignado a la entidad que aparece en las ventanas de precios múltiples, como divisas, precios y ofertantes
Negro: Introducido por usuario
Magenta: Calculado
Fondo rosa: Valor de defecto</t>
        </r>
      </text>
    </comment>
    <comment ref="G3" authorId="0" shapeId="0" xr:uid="{119E1F58-F607-41EA-BC4A-46610EFDAB7D}">
      <text>
        <r>
          <rPr>
            <b/>
            <sz val="9"/>
            <color indexed="81"/>
            <rFont val="Tahoma"/>
            <family val="2"/>
          </rPr>
          <t>Presupuesto vigente, suma de presupuesto inicial y modificaciones aprobadas
Incluye costes indirectos (PEM) si esta definido el porcentaje
Magenta: El producto de la cantidad por el precio del presupuesto está afectado por la producción, la dificultad, un factor, los costes indirectos o la divisa</t>
        </r>
      </text>
    </comment>
  </commentList>
</comments>
</file>

<file path=xl/sharedStrings.xml><?xml version="1.0" encoding="utf-8"?>
<sst xmlns="http://schemas.openxmlformats.org/spreadsheetml/2006/main" count="240" uniqueCount="149">
  <si>
    <t>Projecte escènic del Centre Cívic de Guardiola de Berguedà</t>
  </si>
  <si>
    <t>Presupuesto</t>
  </si>
  <si>
    <t>Código</t>
  </si>
  <si>
    <t>Nat</t>
  </si>
  <si>
    <t>Ud</t>
  </si>
  <si>
    <t>Resumen</t>
  </si>
  <si>
    <t>CanPres</t>
  </si>
  <si>
    <t>Pres</t>
  </si>
  <si>
    <t>ImpPres</t>
  </si>
  <si>
    <t>EE</t>
  </si>
  <si>
    <t>Capítulo</t>
  </si>
  <si>
    <t>u</t>
  </si>
  <si>
    <t>ESTRUCTURA ESCÈNICA</t>
  </si>
  <si>
    <t>EEP</t>
  </si>
  <si>
    <t>PINTA</t>
  </si>
  <si>
    <t>Estructura de bastida metàl·lica elevada de tipus comb: Unitat executada; inclou el subministrament i muntatge de la nova estructura metàl·lica feta de perfils IPE/HEB/UPN d'acer S275JR amb tractament anticorrosió (sablejat SA 2 ½, imprimació i acabat de color negre mat RAL 9005), instal·lació de perfils secundaris, malla electro-soldada galvanitzada i lacada (tramex 50 mm × 80 × 80 mm × 4 mm), ancoratges i suports per a politges i barres, escala fixa d'acord amb la norma EN ISO 14122 i verificació de les toleràncies d'alineació i planitud. La seva construcció es realitzarà d'acord amb els plànols. Incloent-hi l'enginyeria, la part proporcional de fixacions, unions, plaques, casquets, peces especials i pintura. Mesura de la unitat executada, acabada i provada d'acord amb els projectes, les especificacions, les especificacions tècniques i la normativa vigent, subjecta a l'aprovació de la Gestió de Projectes i l'Assistència Tècnica a les Obres.</t>
  </si>
  <si>
    <t>RTRMX</t>
  </si>
  <si>
    <t>Partida</t>
  </si>
  <si>
    <t>m2</t>
  </si>
  <si>
    <t>REIXETA PREMSADA</t>
  </si>
  <si>
    <t>VSP</t>
  </si>
  <si>
    <t>VIGA DE SUPORT</t>
  </si>
  <si>
    <t>Total EEP</t>
  </si>
  <si>
    <t>EGT</t>
  </si>
  <si>
    <t>GALERIES TÈCNIQUES</t>
  </si>
  <si>
    <t>Estructura de la galeria. Estan fets de perfils metàl·lics tubulars o laminats com ara IPE/HEA en acer S275JR, d'acord amb el CTE DB-SE i l'Eurocodi 3, amb la protecció anticorrosió i l'acabat de pintura corresponents. Inclou puntals de suspensió en perfils SHS, arriostrament horitzontal i, quan sigui necessari, ancoratges secundaris a les parets, reixeta antilliscant galvanitzada tipus Tramex. S'instal·len baranes perimetrals d'1.000 mm d'alçada, amb una biga transversal intermèdia i un sòcol de 150 mm, d'acord amb la norma EN ISO 14122. La seva construcció serà d'acord amb els plànols. Incloent-hi l'enginyeria, la part proporcional de fixacions, unions, plaques, casquets, peces especials i pintura. Mesura de la unitat executada, completada i provada d'acord amb els projectes, les especificacions, les especificacions tècniques i la normativa vigent, subjecta a l'aprovació de l'Equip de Gestió de Projectes i Assistència Tècnica.</t>
  </si>
  <si>
    <t>EEB</t>
  </si>
  <si>
    <t>m</t>
  </si>
  <si>
    <t>RODAPEU DE BARANA</t>
  </si>
  <si>
    <t>Subministrament i instal·lació de  rodapeu per a barana existent format amb planxa d'acer S275JR zincat segons UNE-EN 10025-2. Dimensions: 4mm de gruix, 150 mm d'altura. Característiques segons UNE EN ISO 14122. Segons plànols de projecte. Inclou enginyeria de replanteig, documentació i plànols constructius, fabricació de peces, desmuntatge i retirada dels elements obsolets actuals, muntatge in situ, tractament de residus. Inclou tots els elements principals i acessoris necessaris segons proposta tècnica de l'ofertant. Inclou tots els mitjans auxiliars segons proposta tècnica de l'ofertant.Inclou tots els control de qualitat segons proposta tècnica del fabricant.</t>
  </si>
  <si>
    <t>SGT</t>
  </si>
  <si>
    <t>PAVIMENT DE GALERIA</t>
  </si>
  <si>
    <t>Subministrament i execució d'acabat de paviment de la galeria amb morter autonivellant segons UNE-EN 13813. Aplicació manual sobre llosa en brut existent, acabat de paviment de la galeria amb morter autonivellant segons UNE-EN 13813. Aplicació manual sobre llosa en brut existent.
Segons plànols de projecte. Inclou control de qualitat, coordinació de gremis, tractament de residus. Inclou tots els elements principals i acessoris necessaris segons proposta tècnica de l'ofertant. Inclou tots els mitjans auxiliars segons proposta tècnica de l'ofertant.Inclou tots els control de qualitat segons proposta tècnica del fabricant.</t>
  </si>
  <si>
    <t>EEEGT</t>
  </si>
  <si>
    <t>ESCALA D'ACCÉS</t>
  </si>
  <si>
    <t>Subministrament i instal·lació d'escala tècnica per a accés des de galeria fins a pinta. Desnivell 5,4 m. Inclent guardia anti caigudes i línia de vida. Característiques segons UNE EN ISO 14122.
Segons plànols de projecte. Inclou enginyeria de replanteig, elaboració de càlculs, documentació i plànols constructius, fabricació de peces, muntatge in situ, control de qualitat, coordinació de gremis, tractament de residus. Inclou tots els elements principals i acessoris necessaris segons proposta tècnica de l'ofertant. Inclou tots els mitjans auxiliars segons proposta tècnica de l'ofertant.Inclou tots els control de qualitat segons proposta tècnica del fabricant.</t>
  </si>
  <si>
    <t>Total EGT</t>
  </si>
  <si>
    <t>REE</t>
  </si>
  <si>
    <t>REFORÇ DE L'ESTRUCTURA DE LA COBERTA</t>
  </si>
  <si>
    <t>Reparació estructural de la coberta  Inici de les obres de reparació estructural de la coberta existent formada per perfils d'acer normalitzats. Inclou: Desmuntatge, retirada i transport dels residis de ferralla de l'estructura existent a una planta de reciclatge. Tractament de rascatge per eliminar el rovell superficial. Aplicació d'una capa de imprimació anti-rovell. Inclou la coordinació tècnica del redisseny amb l'equip de gestió del projecte, la coordinació d'oficis i el tractament de residus. Inclou tots els recursos auxiliars d'acord amb la proposta tècnica del licitador.</t>
  </si>
  <si>
    <t>REE.1</t>
  </si>
  <si>
    <t>Total REE</t>
  </si>
  <si>
    <t>Total EE</t>
  </si>
  <si>
    <t>ME</t>
  </si>
  <si>
    <t>MECÀNICA ESCÈNICA</t>
  </si>
  <si>
    <t>MESV</t>
  </si>
  <si>
    <t>SISTEMA DE BARRES MOTORITZADES</t>
  </si>
  <si>
    <t>Motor síncron de velocitat variable i sistema de control amb nivell d'integració de seguretat SIL3 segons normativa UNE 17206. Característiques:  Tambor de poliamida injectada amb estructura d'acer interna de 400mm de diàmetre. Amplada &lt;200mm. Normativa UNE 17206, DGUV V1, DIN 56950, SIL3. 6 tirs de cable d'acer de 5mm. Sortida de tirs a dreta i esquerra per a posicionament del motor a eix de la pinta. Capacitat de càrrega: 650 kg. Recorregut: fins a 10 m. Velocitat: fins a 0,2 m/s. Transmissió irreversible dinàmica amb engranatge de bloqueig de seguretat integrat. Cel.la de càrrega 4-20 mA SIL3. Doble encoder absolut SSI. Encoder Incremental. Nivell d'integració de seguretat SIL3 certificat per organisme de certificació notificat de la UE. Inclou armari de control amb tarja axis SIL3, variador 5,5kW / 16kHz.  Inclou elements de fixació, conjunt de politges, cable d'acer 7x19 de 5mm, fixacions a varal segons EN17206.  Inclou varal doble de tub de 50x3mm de 10 m de longitud pintat al forn color negre.  Totalment instal·lat, connectat, ajustat i en perfecte funcionament. Inclou tots els mitjans auxiliars, elements principals i acessoris necessaris segons proposta tècnica de l'ofertant.
Marca/Model: ASM HCWA-JR400-650-6-5-0.2-GSG-SIL3 o equivalent</t>
  </si>
  <si>
    <t>MESV.1</t>
  </si>
  <si>
    <t>Total MESV</t>
  </si>
  <si>
    <t>MESVM</t>
  </si>
  <si>
    <t>SISTEMA DE BARRES MANUALS</t>
  </si>
  <si>
    <t>Barra manual per a vestit escènic accionada des de costat esquerre de la galeria. Inclou: 4 cordes de sirga de 10mm de poliéster trenat color negre. 10,40 m de recorregut. 1 Politja de capçalera de 4 gorges, 150mm diam, de poliamida amb rodaments. 4 politges de tir de 1 gorja, 150mm diam, de poliamida amb rodaments amb rodet de pas. 1 barra d'alumini de 50x3 pintada RAL 9005 de 10 m. 1 Cornamusa muntada a barana de galeria. Inclosos tots els acessoris i petit material.Totalment instal·lat, connexionat, ajustat i en perfecte funcionament.</t>
  </si>
  <si>
    <t>MESVM.1</t>
  </si>
  <si>
    <t>Total MESVM</t>
  </si>
  <si>
    <t>METX</t>
  </si>
  <si>
    <t>TÈXTILS ESCÈNICS</t>
  </si>
  <si>
    <t>CMTB</t>
  </si>
  <si>
    <t>CARRIL MOTORITZAT DE TELÓ DE BOCA</t>
  </si>
  <si>
    <t>Carril motoritzat per a cortina americana. Capacitat per cortines fins a 200 Kg.  Longitud total 8500mm. Amb 2 carrils de 4750mm amb creuament de 750 mm. al centre. Accionament de carros d'arrossegament per motor muntat al lateral mitjançant corda guiada. Carros d'arrossegament i càrrega amb de nylon. Velocitat d' obertura 0,5m/s. Inclou doble botonera d'accionament, a escenari i a sala de control. Muntat en barra motoritzada mitjançant mordasses de seguretat per tub de 50mm. Totalment instal·lat, connectat, ajustat i en perfecte funcionament. Inclou tots els elements principals i acessoris necessaris segons proposta tècnica de l'ofertant.</t>
  </si>
  <si>
    <t>TBCA</t>
  </si>
  <si>
    <t>TELÓ DE BOCA</t>
  </si>
  <si>
    <t>Cortina de vellut de dues fulles per ser muntada sobre carros de guia americana. Cotó 100%. Creuament al mig de 750mm. Acabat amb vores laterals, cingla, ullets i vetes a la part superior bossa de 10 cm a la part inferior amb plomada de tensat. Frunzit al 100%. Comportament al foc Classe 1 segons norma UNE EN 13773:2003. Gramatge 470g/m². Color a definir Dimensions: dues fulles de 4750x4600 mm. Totalment instal·lat, ajustat i en perfecte funcionament. Inclou tots els elements principals i acessoris necessaris segons proposta tècnica de l'ofertant.</t>
  </si>
  <si>
    <t>BMNON</t>
  </si>
  <si>
    <t>BAMBOLINÓ</t>
  </si>
  <si>
    <t>Bambolinó de vellut. Cotó 100%. Acabat amb vores laterals, cingla, ullets i vetes a la part superior bossa de 10 cm a la part inferior amb plomada de tensat. Frunzit al 100%. Comportament al foc Classe 1 segons norma UNE EN 13773:2003. Gramatge 470g/m². Color a definir Dimensions: dues fulles de 9000x1500 mm. Totalment instal·lat, ajustat i en perfecte funcionament. Inclou tots els elements principals i acessoris necessaris segons proposta tècnica de l'ofertant.</t>
  </si>
  <si>
    <t>PATA</t>
  </si>
  <si>
    <t>CAMETES</t>
  </si>
  <si>
    <t>Cameta de tela oscurant negre amb sistema de fixació amb ullets i vetes per ser lligat. Cotó 100%. Acabat amb vores laterals, cingla, ullets i vetes a la part superior i bossa de 10 cm a la part inferior amb plomada de tensat. Gramatge 300g/m². Comportament al foc Classe 1 segons norma UNE EN 13773:2003. Dimensions: 1800x5500mm.  Totalment instal·lat, ajustat i en perfecte funcionament. Inclou tots els elements principals i acessoris necessaris segons proposta tècnica de l'ofertant.</t>
  </si>
  <si>
    <t>BMNA</t>
  </si>
  <si>
    <t>BAMBOLINA</t>
  </si>
  <si>
    <t>Bambolina de tela oscurant negre amb sistema de fixació amb ullets i vetes per ser lligat. Cotó 100%. Acabat amb vores laterals, cingla, ullets i vetes a la part superior i bossa de 10 cm a la part inferior amb plomada de tensat. Gramatge 300g/m². Comportament al foc Classe 1 segons norma UNE EN 13773:2003. Dimensions: 10000x1100 mm.  Totalment instal·lat, ajustat i en perfecte funcionament. Inclou tots els elements principals i acessoris necessaris segons proposta tècnica de l'ofertant.</t>
  </si>
  <si>
    <t>TF</t>
  </si>
  <si>
    <t>TELÓ DE FONS</t>
  </si>
  <si>
    <t>Teló de fons de tela oscurant negre amb sistema de fixació per ser muntat sobre barra manual. Cotó 100%. Acabat amb vores laterals, cingla, ullets i vetes a la part superior per ser lligat a barra manual i bossa de 10 cm a la part inferior amb plomada de tensat.Gramatge 300g/m². Comportament al foc Classe 1 segons norma UNE EN 13773:2003. Dimensions: 10000x5500 mm.  Totalment instal·lat, ajustat i en perfecte funcionament. Inclou tots els elements principals i acessoris necessaris segons proposta tècnica de l'ofertant.</t>
  </si>
  <si>
    <t>Total METX</t>
  </si>
  <si>
    <t>CME</t>
  </si>
  <si>
    <t>CAIXES DE CONNEXIÓ</t>
  </si>
  <si>
    <t>Caixa de connexió de 1/2 bastidor de 19" i 3U. Xapa d'acer de 1,5 mm. Acabat d'esmalt cuit. Panell frontal amb 1 inserció Cetact de 16 A i 1 inserció de la sèrie D. Caixa amb 2 racors de compressió M20. Combinació de connectors de tipus ME-A: 1 presa Cetact 16 A 400 V 3P+N+PE, 1 connector Cat6A; i combinació de connectors de tipus ME-B: 1 connector Cat6A, 1 connector Powercon B.
Pannell frontal amb barra de fixació posterior de cables. Segons els plànols del projecte. Totalment instal·lat, ajustat i etiquetat, i en perfecte estat de funcionament. Inclou tots els components principals i els accessoris necessaris segons la proposta tècnica del licitador.</t>
  </si>
  <si>
    <t>CCMEA</t>
  </si>
  <si>
    <t>CAIXA TIPUS ME-A</t>
  </si>
  <si>
    <t>Caixetí de connexió  1/2 rack19" 3U. Planxa d'acer 1,5mm. Pintat al forn. Panell frontal amb 1 insert Cetact 16A i 1 insert Serie D. Caixa amb 2 inserts de racor o premsatropes M20. Combinació de connectors tipus  ME-A: 1 base Cetact 16A 400V 3P+N+PE, 1 connector Cat6A.
Panell frontal amb barra de fixació de cables posterior. Segons esquemes de projecte. Totalment instal·lat, ajustat i etiquetat i en perfecte funcionament. Inclou tots els elements principals i acessoris necessaris segons proposta tècnica de l'ofertant.</t>
  </si>
  <si>
    <t>CCMEB</t>
  </si>
  <si>
    <t>CAIXA TIPUS ME-B</t>
  </si>
  <si>
    <t>Caixetí de connexió  1/2 rack19" 3U. Planxa d'acer 1,5mm. Pintat al forn.Panell frontal amb 2 inserts Serie D. Caixa amb 2 inserts de racor o premsatropes M20. Posició en punt de connexió de consola de maquinària. Combinació de connectors tipus  ME-B: 1 connector Cat6A, 1 connector Powercon B.
Panell frontal amb barra de fixació de cables posterior. Segons esquemes de projecte. Totalment instal·lat, ajustat i etiquetat i en perfecte funcionament. Inclou tots els elements principals i acessoris necessaris segons proposta tècnica de l'ofertant.</t>
  </si>
  <si>
    <t>Total CME</t>
  </si>
  <si>
    <t>SC.VM</t>
  </si>
  <si>
    <t>SISTEMA DE CONTROL</t>
  </si>
  <si>
    <t>Sistema de control de maquinària escènica EN17206  SIL3. Nivell d'integració de seguretat SIL3 certificat per organisme de certificació notificat de la UE. Inclou:
1 Mòdul central de control de fins a 8 motors en format rack 19". Interfície d'usuari amb pantalla tàctil de 5,7, 6 botons multifunció, bolet E-Stop.  1 Consola de control remot en format de mà.  Interfície d'usuari amb pantalla tàctil de 5,7". Amb 6 botons multifunció, bolet E-Stop. Permet control  separat d'un sol motor. 1 Caixa de connexió activa. Botó On/Off. Connector per a consola de gran format i consola de control remot. Totalment instal·lat, connectat, ajustat i en perfecte funcionament. Inclou tots els elements principals i acessoris necessaris segons proposta tècnica de l'ofertant.</t>
  </si>
  <si>
    <t>SC.VM.1</t>
  </si>
  <si>
    <t>Total SC.VM</t>
  </si>
  <si>
    <t>Total ME</t>
  </si>
  <si>
    <t>RK</t>
  </si>
  <si>
    <t>RACK</t>
  </si>
  <si>
    <t>ARK</t>
  </si>
  <si>
    <t>ARMARI RACK</t>
  </si>
  <si>
    <t>ARK12</t>
  </si>
  <si>
    <t>Armari Rack 12RU</t>
  </si>
  <si>
    <t>Armari rack 19" de dimensions 600x600 i d’alçada 12 U de tipus mural.  Porta frontal de vidre. Acessoris inclosos: 1 regleta AC230V de 8 preses Shucko 16A. Tapa superior ventilada. Tapes cegues en tots els espais buits del frontal. Segons esquemes de projecte. Totalment instal·lat,  ajustat i en perfecte funcionament. Inclou tots els elements principals i acessoris necessaris segons proposta tècnica de l'ofertant.</t>
  </si>
  <si>
    <t>Total ARK</t>
  </si>
  <si>
    <t>ERK</t>
  </si>
  <si>
    <t>EQUIPAMENT RACK</t>
  </si>
  <si>
    <t>PRJ45</t>
  </si>
  <si>
    <t>Patch 24XRJ45</t>
  </si>
  <si>
    <t>Panell rack 19" 1 U amb 24 connectors femella RJ45 CAT6a. Connexió IDC tipus Krone. Amb barra de fixació de cables posterior. Segons esquemes de projecte. Totalment instal·lat, ajustat i en perfecte funcionament. Inclou tots els elements principals i acessoris necessaris segons proposta tècnica de l'ofertant.</t>
  </si>
  <si>
    <t>REGRK69</t>
  </si>
  <si>
    <t>REGLETA EN RACK PARA 6/9 SCHUKOS 1RU</t>
  </si>
  <si>
    <t>Total ERK</t>
  </si>
  <si>
    <t>Total RK</t>
  </si>
  <si>
    <t>IF</t>
  </si>
  <si>
    <t>INFRAESTRUCTURES</t>
  </si>
  <si>
    <t>CAME</t>
  </si>
  <si>
    <t>CABLATGE</t>
  </si>
  <si>
    <t>CCAT6</t>
  </si>
  <si>
    <t>Cable CAT6</t>
  </si>
  <si>
    <t>Cable de xarxa CAT6a S/FTP AWG23  CPR Cca-s1b,d1,a1. Inclou subministrament, instal.lació i etiquetatge. Segons planols i fitxa de cablatge.</t>
  </si>
  <si>
    <t>C3X2.5MM</t>
  </si>
  <si>
    <t>Cable 3x2.5 mm RZ1-K</t>
  </si>
  <si>
    <t>Mànega elèctrica 3G2,5. Tipus RZ1-K. CPR Cca-s1b,d1,a1. Inclou subministrament, instal.lació i etiquetatge. Segons planols i fitxa de cablatge.</t>
  </si>
  <si>
    <t>C3X10</t>
  </si>
  <si>
    <t>Cable 3x10 mm RZ1-K</t>
  </si>
  <si>
    <t>Mànega elèctrica 3G10. Tipus RZ1-K. CPR Cca-s1b,d1,a1. Inclou subministrament, instal.lació i etiquetatge. Segons planols i fitxa de cablatge.</t>
  </si>
  <si>
    <t>C5X2.5</t>
  </si>
  <si>
    <t>Cable 5x2.5 mm RZ1-K</t>
  </si>
  <si>
    <t>Mànega elèctrica 5G2,5. Tipus RZ1-K. CPR Cca-s1b,d1,a1. Inclou subministrament, instal.lació i etiquetatge. Segons planols i fitxa de cablatge.</t>
  </si>
  <si>
    <t>Total CAME</t>
  </si>
  <si>
    <t>CA.ME</t>
  </si>
  <si>
    <t>CANALIZACIONES</t>
  </si>
  <si>
    <t>B200X60</t>
  </si>
  <si>
    <t>SAFATA</t>
  </si>
  <si>
    <t>Canal metàl.lica perforada de 200x60mm. Inclou acessoris de muntatge i fixació. Inclou tapa.Inclou connexió equipotencial. Segons plànols de projecte.  Totalment instal·lat, ajustat i en perfecte funcionament. Inclou tots els elements principals i acessoris necessaris segons proposta tècnica de l'ofertant.</t>
  </si>
  <si>
    <t>T25MM</t>
  </si>
  <si>
    <t>TUB 25 mm</t>
  </si>
  <si>
    <t>Tub rígid de plàstic lliure d'halògens de 25mm de diàmetre. Inclou acessoris de muntatge i fixació.  Segons plànols de projecte.  Totalment instal·lat, ajustat i en perfecte funcionament. Inclou tots els elements principals i acessoris necessaris segons proposta tècnica de l'ofertant.</t>
  </si>
  <si>
    <t>Total CA.ME</t>
  </si>
  <si>
    <t>CS.ME</t>
  </si>
  <si>
    <t>QUADRES ELÈCTRICS</t>
  </si>
  <si>
    <t>CS.ME1</t>
  </si>
  <si>
    <t>SUBQUADRE DE MECÀNICA ESCÈNICA</t>
  </si>
  <si>
    <t>Subquadre elèctric de Maquinària de 22kW. Envolvent mural. Dimensions 1030 x 610 x 191mm. Espai de reserva 20%. Aparamenta segons esquema unifilar de projecte.  Totalment instal·lat, ajustat i en perfecte funcionament. Inclou tots els elements principals i acessoris necessaris segons proposta tècnica de l'ofertant.</t>
  </si>
  <si>
    <t>Total CS.ME</t>
  </si>
  <si>
    <t>Total IF</t>
  </si>
  <si>
    <t>DES</t>
  </si>
  <si>
    <t>DESMUNTATGE</t>
  </si>
  <si>
    <t>DESOB</t>
  </si>
  <si>
    <t>RETIRADA D'ELEMENTS OBSOLETS</t>
  </si>
  <si>
    <t>Retirada i/o substitució d'elements obsolets i/o danyats,  Tapament de forats o desperfectes en els paviments de galeries, Consolidació i/o reparació de desperfectes menors, Tractament anti òxid i/o de protecció d'elements metàl.lics, Subsanació de defectes de salubritat en relació a especificacions de CTE-HS. Inclou coordinació tècnica de replanteig amb Direccció Facultativa, coordinació de gremis, tractament de residus. Inclou tots els mitjans auxiliars segons proposta tècnica de l'ofertant.</t>
  </si>
  <si>
    <t>Total DES</t>
  </si>
  <si>
    <t>Total 26-01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</si>
</sst>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indexed="81"/>
      <name val="Tahoma"/>
      <family val="2"/>
    </font>
    <font>
      <b/>
      <i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rgb="FFFF40FF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FF40F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8D1DE"/>
        <bgColor indexed="64"/>
      </patternFill>
    </fill>
    <fill>
      <patternFill patternType="solid">
        <fgColor rgb="FFD2D9E4"/>
        <bgColor indexed="64"/>
      </patternFill>
    </fill>
    <fill>
      <patternFill patternType="solid">
        <fgColor rgb="FFFFEDDB"/>
        <bgColor indexed="64"/>
      </patternFill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top"/>
    </xf>
    <xf numFmtId="49" fontId="5" fillId="2" borderId="0" xfId="0" applyNumberFormat="1" applyFont="1" applyFill="1" applyAlignment="1">
      <alignment vertical="top"/>
    </xf>
    <xf numFmtId="3" fontId="6" fillId="2" borderId="0" xfId="0" applyNumberFormat="1" applyFont="1" applyFill="1" applyAlignment="1">
      <alignment vertical="top"/>
    </xf>
    <xf numFmtId="4" fontId="6" fillId="2" borderId="0" xfId="0" applyNumberFormat="1" applyFont="1" applyFill="1" applyAlignment="1">
      <alignment vertical="top"/>
    </xf>
    <xf numFmtId="49" fontId="5" fillId="3" borderId="0" xfId="0" applyNumberFormat="1" applyFont="1" applyFill="1" applyAlignment="1">
      <alignment vertical="top"/>
    </xf>
    <xf numFmtId="4" fontId="6" fillId="3" borderId="0" xfId="0" applyNumberFormat="1" applyFont="1" applyFill="1" applyAlignment="1">
      <alignment vertical="top"/>
    </xf>
    <xf numFmtId="0" fontId="7" fillId="0" borderId="0" xfId="0" applyFont="1" applyAlignment="1">
      <alignment vertical="top"/>
    </xf>
    <xf numFmtId="49" fontId="7" fillId="0" borderId="0" xfId="0" applyNumberFormat="1" applyFont="1" applyAlignment="1">
      <alignment vertical="top"/>
    </xf>
    <xf numFmtId="49" fontId="7" fillId="4" borderId="0" xfId="0" applyNumberFormat="1" applyFont="1" applyFill="1" applyAlignment="1">
      <alignment vertical="top"/>
    </xf>
    <xf numFmtId="4" fontId="7" fillId="0" borderId="0" xfId="0" applyNumberFormat="1" applyFont="1" applyAlignment="1">
      <alignment vertical="top"/>
    </xf>
    <xf numFmtId="4" fontId="8" fillId="0" borderId="0" xfId="0" applyNumberFormat="1" applyFont="1" applyAlignment="1">
      <alignment vertical="top"/>
    </xf>
    <xf numFmtId="4" fontId="6" fillId="0" borderId="0" xfId="0" applyNumberFormat="1" applyFont="1" applyAlignment="1">
      <alignment vertical="top"/>
    </xf>
    <xf numFmtId="0" fontId="7" fillId="5" borderId="0" xfId="0" applyFont="1" applyFill="1" applyAlignment="1">
      <alignment vertical="top"/>
    </xf>
    <xf numFmtId="49" fontId="7" fillId="0" borderId="0" xfId="0" applyNumberFormat="1" applyFont="1" applyAlignment="1">
      <alignment vertical="top" wrapText="1"/>
    </xf>
    <xf numFmtId="3" fontId="7" fillId="0" borderId="0" xfId="0" applyNumberFormat="1" applyFont="1" applyAlignment="1">
      <alignment vertical="top"/>
    </xf>
    <xf numFmtId="0" fontId="4" fillId="0" borderId="0" xfId="0" applyFont="1" applyAlignment="1">
      <alignment vertical="top" wrapText="1"/>
    </xf>
    <xf numFmtId="49" fontId="5" fillId="2" borderId="0" xfId="0" applyNumberFormat="1" applyFont="1" applyFill="1" applyAlignment="1">
      <alignment vertical="top" wrapText="1"/>
    </xf>
    <xf numFmtId="49" fontId="5" fillId="3" borderId="0" xfId="0" applyNumberFormat="1" applyFont="1" applyFill="1" applyAlignment="1">
      <alignment vertical="top" wrapText="1"/>
    </xf>
    <xf numFmtId="49" fontId="5" fillId="0" borderId="0" xfId="0" applyNumberFormat="1" applyFont="1" applyAlignment="1">
      <alignment vertical="top" wrapText="1"/>
    </xf>
    <xf numFmtId="0" fontId="7" fillId="5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CD7ED-079C-4EE8-AD51-EE6236A09BBF}">
  <dimension ref="A1:G115"/>
  <sheetViews>
    <sheetView tabSelected="1" workbookViewId="0">
      <pane xSplit="4" ySplit="3" topLeftCell="E98" activePane="bottomRight" state="frozen"/>
      <selection pane="topRight" activeCell="E1" sqref="E1"/>
      <selection pane="bottomLeft" activeCell="A4" sqref="A4"/>
      <selection pane="bottomRight" activeCell="E4" sqref="E4"/>
    </sheetView>
  </sheetViews>
  <sheetFormatPr baseColWidth="10" defaultRowHeight="15" x14ac:dyDescent="0.25"/>
  <cols>
    <col min="1" max="1" width="8.28515625" bestFit="1" customWidth="1"/>
    <col min="2" max="2" width="6.5703125" bestFit="1" customWidth="1"/>
    <col min="3" max="3" width="3.7109375" bestFit="1" customWidth="1"/>
    <col min="4" max="4" width="32.85546875" customWidth="1"/>
    <col min="5" max="5" width="7.85546875" bestFit="1" customWidth="1"/>
    <col min="6" max="7" width="8.7109375" bestFit="1" customWidth="1"/>
  </cols>
  <sheetData>
    <row r="1" spans="1:7" x14ac:dyDescent="0.25">
      <c r="A1" s="1" t="s">
        <v>0</v>
      </c>
      <c r="B1" s="2"/>
      <c r="C1" s="2"/>
      <c r="D1" s="2"/>
      <c r="E1" s="2"/>
      <c r="F1" s="2"/>
      <c r="G1" s="2"/>
    </row>
    <row r="2" spans="1:7" ht="18.75" x14ac:dyDescent="0.25">
      <c r="A2" s="3" t="s">
        <v>1</v>
      </c>
      <c r="B2" s="2"/>
      <c r="C2" s="2"/>
      <c r="D2" s="2"/>
      <c r="E2" s="2"/>
      <c r="F2" s="2"/>
      <c r="G2" s="2"/>
    </row>
    <row r="3" spans="1:7" x14ac:dyDescent="0.25">
      <c r="A3" s="4" t="s">
        <v>2</v>
      </c>
      <c r="B3" s="4" t="s">
        <v>3</v>
      </c>
      <c r="C3" s="4" t="s">
        <v>4</v>
      </c>
      <c r="D3" s="19" t="s">
        <v>5</v>
      </c>
      <c r="E3" s="4" t="s">
        <v>6</v>
      </c>
      <c r="F3" s="4" t="s">
        <v>7</v>
      </c>
      <c r="G3" s="4" t="s">
        <v>8</v>
      </c>
    </row>
    <row r="4" spans="1:7" x14ac:dyDescent="0.25">
      <c r="A4" s="5" t="s">
        <v>9</v>
      </c>
      <c r="B4" s="5" t="s">
        <v>10</v>
      </c>
      <c r="C4" s="5" t="s">
        <v>11</v>
      </c>
      <c r="D4" s="20" t="s">
        <v>12</v>
      </c>
      <c r="E4" s="6">
        <f>E26</f>
        <v>1</v>
      </c>
      <c r="F4" s="7">
        <f>F26</f>
        <v>55192.26</v>
      </c>
      <c r="G4" s="7">
        <f>G26</f>
        <v>55192.26</v>
      </c>
    </row>
    <row r="5" spans="1:7" x14ac:dyDescent="0.25">
      <c r="A5" s="8" t="s">
        <v>13</v>
      </c>
      <c r="B5" s="8" t="s">
        <v>10</v>
      </c>
      <c r="C5" s="8" t="s">
        <v>11</v>
      </c>
      <c r="D5" s="21" t="s">
        <v>14</v>
      </c>
      <c r="E5" s="9">
        <f>E9</f>
        <v>1</v>
      </c>
      <c r="F5" s="9">
        <f>F9</f>
        <v>27460</v>
      </c>
      <c r="G5" s="9">
        <f>G9</f>
        <v>27460</v>
      </c>
    </row>
    <row r="6" spans="1:7" ht="258.75" x14ac:dyDescent="0.25">
      <c r="A6" s="10"/>
      <c r="B6" s="10"/>
      <c r="C6" s="10"/>
      <c r="D6" s="17" t="s">
        <v>15</v>
      </c>
      <c r="E6" s="10"/>
      <c r="F6" s="10"/>
      <c r="G6" s="10"/>
    </row>
    <row r="7" spans="1:7" x14ac:dyDescent="0.25">
      <c r="A7" s="12" t="s">
        <v>16</v>
      </c>
      <c r="B7" s="11" t="s">
        <v>17</v>
      </c>
      <c r="C7" s="11" t="s">
        <v>18</v>
      </c>
      <c r="D7" s="17" t="s">
        <v>19</v>
      </c>
      <c r="E7" s="13">
        <v>82</v>
      </c>
      <c r="F7" s="13">
        <v>270</v>
      </c>
      <c r="G7" s="14">
        <f>ROUND(E7*F7,2)</f>
        <v>22140</v>
      </c>
    </row>
    <row r="8" spans="1:7" x14ac:dyDescent="0.25">
      <c r="A8" s="12" t="s">
        <v>20</v>
      </c>
      <c r="B8" s="11" t="s">
        <v>17</v>
      </c>
      <c r="C8" s="11" t="s">
        <v>11</v>
      </c>
      <c r="D8" s="17" t="s">
        <v>21</v>
      </c>
      <c r="E8" s="13">
        <v>4</v>
      </c>
      <c r="F8" s="13">
        <v>1330</v>
      </c>
      <c r="G8" s="14">
        <f>ROUND(E8*F8,2)</f>
        <v>5320</v>
      </c>
    </row>
    <row r="9" spans="1:7" x14ac:dyDescent="0.25">
      <c r="A9" s="10"/>
      <c r="B9" s="10"/>
      <c r="C9" s="10"/>
      <c r="D9" s="22" t="s">
        <v>22</v>
      </c>
      <c r="E9" s="13">
        <v>1</v>
      </c>
      <c r="F9" s="15">
        <f>SUM(G7:G8)</f>
        <v>27460</v>
      </c>
      <c r="G9" s="15">
        <f>ROUND(E9*F9,2)</f>
        <v>27460</v>
      </c>
    </row>
    <row r="10" spans="1:7" ht="0.95" customHeight="1" x14ac:dyDescent="0.25">
      <c r="A10" s="16"/>
      <c r="B10" s="16"/>
      <c r="C10" s="16"/>
      <c r="D10" s="23"/>
      <c r="E10" s="16"/>
      <c r="F10" s="16"/>
      <c r="G10" s="16"/>
    </row>
    <row r="11" spans="1:7" x14ac:dyDescent="0.25">
      <c r="A11" s="8" t="s">
        <v>23</v>
      </c>
      <c r="B11" s="8" t="s">
        <v>10</v>
      </c>
      <c r="C11" s="8" t="s">
        <v>11</v>
      </c>
      <c r="D11" s="21" t="s">
        <v>24</v>
      </c>
      <c r="E11" s="9">
        <f>E19</f>
        <v>1</v>
      </c>
      <c r="F11" s="9">
        <f>F19</f>
        <v>12363.28</v>
      </c>
      <c r="G11" s="9">
        <f>G19</f>
        <v>12363.28</v>
      </c>
    </row>
    <row r="12" spans="1:7" ht="247.5" x14ac:dyDescent="0.25">
      <c r="A12" s="10"/>
      <c r="B12" s="10"/>
      <c r="C12" s="10"/>
      <c r="D12" s="17" t="s">
        <v>25</v>
      </c>
      <c r="E12" s="10"/>
      <c r="F12" s="10"/>
      <c r="G12" s="10"/>
    </row>
    <row r="13" spans="1:7" x14ac:dyDescent="0.25">
      <c r="A13" s="12" t="s">
        <v>26</v>
      </c>
      <c r="B13" s="11" t="s">
        <v>17</v>
      </c>
      <c r="C13" s="11" t="s">
        <v>27</v>
      </c>
      <c r="D13" s="17" t="s">
        <v>28</v>
      </c>
      <c r="E13" s="13">
        <v>31</v>
      </c>
      <c r="F13" s="13">
        <v>106.21</v>
      </c>
      <c r="G13" s="14">
        <f>ROUND(E13*F13,2)</f>
        <v>3292.51</v>
      </c>
    </row>
    <row r="14" spans="1:7" ht="180" x14ac:dyDescent="0.25">
      <c r="A14" s="10"/>
      <c r="B14" s="10"/>
      <c r="C14" s="10"/>
      <c r="D14" s="17" t="s">
        <v>29</v>
      </c>
      <c r="E14" s="10"/>
      <c r="F14" s="10"/>
      <c r="G14" s="10"/>
    </row>
    <row r="15" spans="1:7" x14ac:dyDescent="0.25">
      <c r="A15" s="12" t="s">
        <v>30</v>
      </c>
      <c r="B15" s="11" t="s">
        <v>17</v>
      </c>
      <c r="C15" s="11" t="s">
        <v>18</v>
      </c>
      <c r="D15" s="17" t="s">
        <v>31</v>
      </c>
      <c r="E15" s="13">
        <v>31</v>
      </c>
      <c r="F15" s="13">
        <v>170.99</v>
      </c>
      <c r="G15" s="14">
        <f>ROUND(E15*F15,2)</f>
        <v>5300.69</v>
      </c>
    </row>
    <row r="16" spans="1:7" ht="168.75" x14ac:dyDescent="0.25">
      <c r="A16" s="10"/>
      <c r="B16" s="10"/>
      <c r="C16" s="10"/>
      <c r="D16" s="17" t="s">
        <v>32</v>
      </c>
      <c r="E16" s="10"/>
      <c r="F16" s="10"/>
      <c r="G16" s="10"/>
    </row>
    <row r="17" spans="1:7" x14ac:dyDescent="0.25">
      <c r="A17" s="12" t="s">
        <v>33</v>
      </c>
      <c r="B17" s="11" t="s">
        <v>17</v>
      </c>
      <c r="C17" s="11" t="s">
        <v>11</v>
      </c>
      <c r="D17" s="17" t="s">
        <v>34</v>
      </c>
      <c r="E17" s="13">
        <v>1</v>
      </c>
      <c r="F17" s="13">
        <v>3770.08</v>
      </c>
      <c r="G17" s="14">
        <f>ROUND(E17*F17,2)</f>
        <v>3770.08</v>
      </c>
    </row>
    <row r="18" spans="1:7" ht="191.25" x14ac:dyDescent="0.25">
      <c r="A18" s="10"/>
      <c r="B18" s="10"/>
      <c r="C18" s="10"/>
      <c r="D18" s="17" t="s">
        <v>35</v>
      </c>
      <c r="E18" s="10"/>
      <c r="F18" s="10"/>
      <c r="G18" s="10"/>
    </row>
    <row r="19" spans="1:7" x14ac:dyDescent="0.25">
      <c r="A19" s="10"/>
      <c r="B19" s="10"/>
      <c r="C19" s="10"/>
      <c r="D19" s="22" t="s">
        <v>36</v>
      </c>
      <c r="E19" s="13">
        <v>1</v>
      </c>
      <c r="F19" s="15">
        <f>G13+G15+G17</f>
        <v>12363.28</v>
      </c>
      <c r="G19" s="15">
        <f>ROUND(E19*F19,2)</f>
        <v>12363.28</v>
      </c>
    </row>
    <row r="20" spans="1:7" ht="0.95" customHeight="1" x14ac:dyDescent="0.25">
      <c r="A20" s="16"/>
      <c r="B20" s="16"/>
      <c r="C20" s="16"/>
      <c r="D20" s="23"/>
      <c r="E20" s="16"/>
      <c r="F20" s="16"/>
      <c r="G20" s="16"/>
    </row>
    <row r="21" spans="1:7" x14ac:dyDescent="0.25">
      <c r="A21" s="8" t="s">
        <v>37</v>
      </c>
      <c r="B21" s="8" t="s">
        <v>10</v>
      </c>
      <c r="C21" s="8" t="s">
        <v>11</v>
      </c>
      <c r="D21" s="21" t="s">
        <v>38</v>
      </c>
      <c r="E21" s="9">
        <f>E24</f>
        <v>1</v>
      </c>
      <c r="F21" s="9">
        <f>F24</f>
        <v>15368.98</v>
      </c>
      <c r="G21" s="9">
        <f>G24</f>
        <v>15368.98</v>
      </c>
    </row>
    <row r="22" spans="1:7" ht="157.5" x14ac:dyDescent="0.25">
      <c r="A22" s="10"/>
      <c r="B22" s="10"/>
      <c r="C22" s="10"/>
      <c r="D22" s="17" t="s">
        <v>39</v>
      </c>
      <c r="E22" s="10"/>
      <c r="F22" s="10"/>
      <c r="G22" s="10"/>
    </row>
    <row r="23" spans="1:7" x14ac:dyDescent="0.25">
      <c r="A23" s="12" t="s">
        <v>40</v>
      </c>
      <c r="B23" s="11" t="s">
        <v>17</v>
      </c>
      <c r="C23" s="11" t="s">
        <v>11</v>
      </c>
      <c r="D23" s="17" t="s">
        <v>38</v>
      </c>
      <c r="E23" s="13">
        <v>1</v>
      </c>
      <c r="F23" s="13">
        <v>15368.98</v>
      </c>
      <c r="G23" s="14">
        <f>ROUND(E23*F23,2)</f>
        <v>15368.98</v>
      </c>
    </row>
    <row r="24" spans="1:7" x14ac:dyDescent="0.25">
      <c r="A24" s="10"/>
      <c r="B24" s="10"/>
      <c r="C24" s="10"/>
      <c r="D24" s="22" t="s">
        <v>41</v>
      </c>
      <c r="E24" s="13">
        <v>1</v>
      </c>
      <c r="F24" s="15">
        <f>G23</f>
        <v>15368.98</v>
      </c>
      <c r="G24" s="15">
        <f>ROUND(E24*F24,2)</f>
        <v>15368.98</v>
      </c>
    </row>
    <row r="25" spans="1:7" ht="0.95" customHeight="1" x14ac:dyDescent="0.25">
      <c r="A25" s="16"/>
      <c r="B25" s="16"/>
      <c r="C25" s="16"/>
      <c r="D25" s="23"/>
      <c r="E25" s="16"/>
      <c r="F25" s="16"/>
      <c r="G25" s="16"/>
    </row>
    <row r="26" spans="1:7" x14ac:dyDescent="0.25">
      <c r="A26" s="10"/>
      <c r="B26" s="10"/>
      <c r="C26" s="10"/>
      <c r="D26" s="22" t="s">
        <v>42</v>
      </c>
      <c r="E26" s="18">
        <v>1</v>
      </c>
      <c r="F26" s="15">
        <f>G5+G11+G21</f>
        <v>55192.26</v>
      </c>
      <c r="G26" s="15">
        <f>ROUND(E26*F26,2)</f>
        <v>55192.26</v>
      </c>
    </row>
    <row r="27" spans="1:7" ht="0.95" customHeight="1" x14ac:dyDescent="0.25">
      <c r="A27" s="16"/>
      <c r="B27" s="16"/>
      <c r="C27" s="16"/>
      <c r="D27" s="23"/>
      <c r="E27" s="16"/>
      <c r="F27" s="16"/>
      <c r="G27" s="16"/>
    </row>
    <row r="28" spans="1:7" x14ac:dyDescent="0.25">
      <c r="A28" s="5" t="s">
        <v>43</v>
      </c>
      <c r="B28" s="5" t="s">
        <v>10</v>
      </c>
      <c r="C28" s="5" t="s">
        <v>11</v>
      </c>
      <c r="D28" s="20" t="s">
        <v>44</v>
      </c>
      <c r="E28" s="6">
        <f>E67</f>
        <v>1</v>
      </c>
      <c r="F28" s="7">
        <f>F67</f>
        <v>80171.360000000001</v>
      </c>
      <c r="G28" s="7">
        <f>G67</f>
        <v>80171.360000000001</v>
      </c>
    </row>
    <row r="29" spans="1:7" x14ac:dyDescent="0.25">
      <c r="A29" s="8" t="s">
        <v>45</v>
      </c>
      <c r="B29" s="8" t="s">
        <v>10</v>
      </c>
      <c r="C29" s="8" t="s">
        <v>11</v>
      </c>
      <c r="D29" s="21" t="s">
        <v>46</v>
      </c>
      <c r="E29" s="9">
        <f>E32</f>
        <v>1</v>
      </c>
      <c r="F29" s="9">
        <f>F32</f>
        <v>26594.06</v>
      </c>
      <c r="G29" s="9">
        <f>G32</f>
        <v>26594.06</v>
      </c>
    </row>
    <row r="30" spans="1:7" ht="337.5" x14ac:dyDescent="0.25">
      <c r="A30" s="10"/>
      <c r="B30" s="10"/>
      <c r="C30" s="10"/>
      <c r="D30" s="17" t="s">
        <v>47</v>
      </c>
      <c r="E30" s="10"/>
      <c r="F30" s="10"/>
      <c r="G30" s="10"/>
    </row>
    <row r="31" spans="1:7" x14ac:dyDescent="0.25">
      <c r="A31" s="12" t="s">
        <v>48</v>
      </c>
      <c r="B31" s="11" t="s">
        <v>17</v>
      </c>
      <c r="C31" s="11" t="s">
        <v>11</v>
      </c>
      <c r="D31" s="17" t="s">
        <v>46</v>
      </c>
      <c r="E31" s="13">
        <v>1</v>
      </c>
      <c r="F31" s="13">
        <v>26594.06</v>
      </c>
      <c r="G31" s="14">
        <f>ROUND(E31*F31,2)</f>
        <v>26594.06</v>
      </c>
    </row>
    <row r="32" spans="1:7" x14ac:dyDescent="0.25">
      <c r="A32" s="10"/>
      <c r="B32" s="10"/>
      <c r="C32" s="10"/>
      <c r="D32" s="22" t="s">
        <v>49</v>
      </c>
      <c r="E32" s="13">
        <v>1</v>
      </c>
      <c r="F32" s="15">
        <f>G31</f>
        <v>26594.06</v>
      </c>
      <c r="G32" s="15">
        <f>ROUND(E32*F32,2)</f>
        <v>26594.06</v>
      </c>
    </row>
    <row r="33" spans="1:7" ht="0.95" customHeight="1" x14ac:dyDescent="0.25">
      <c r="A33" s="16"/>
      <c r="B33" s="16"/>
      <c r="C33" s="16"/>
      <c r="D33" s="23"/>
      <c r="E33" s="16"/>
      <c r="F33" s="16"/>
      <c r="G33" s="16"/>
    </row>
    <row r="34" spans="1:7" x14ac:dyDescent="0.25">
      <c r="A34" s="8" t="s">
        <v>50</v>
      </c>
      <c r="B34" s="8" t="s">
        <v>10</v>
      </c>
      <c r="C34" s="8" t="s">
        <v>11</v>
      </c>
      <c r="D34" s="21" t="s">
        <v>51</v>
      </c>
      <c r="E34" s="9">
        <f>E37</f>
        <v>1</v>
      </c>
      <c r="F34" s="9">
        <f>F37</f>
        <v>14568.9</v>
      </c>
      <c r="G34" s="9">
        <f>G37</f>
        <v>14568.9</v>
      </c>
    </row>
    <row r="35" spans="1:7" ht="146.25" x14ac:dyDescent="0.25">
      <c r="A35" s="10"/>
      <c r="B35" s="10"/>
      <c r="C35" s="10"/>
      <c r="D35" s="17" t="s">
        <v>52</v>
      </c>
      <c r="E35" s="10"/>
      <c r="F35" s="10"/>
      <c r="G35" s="10"/>
    </row>
    <row r="36" spans="1:7" x14ac:dyDescent="0.25">
      <c r="A36" s="12" t="s">
        <v>53</v>
      </c>
      <c r="B36" s="11" t="s">
        <v>17</v>
      </c>
      <c r="C36" s="11" t="s">
        <v>11</v>
      </c>
      <c r="D36" s="17" t="s">
        <v>51</v>
      </c>
      <c r="E36" s="13">
        <v>6</v>
      </c>
      <c r="F36" s="13">
        <v>2428.15</v>
      </c>
      <c r="G36" s="14">
        <f>ROUND(E36*F36,2)</f>
        <v>14568.9</v>
      </c>
    </row>
    <row r="37" spans="1:7" x14ac:dyDescent="0.25">
      <c r="A37" s="10"/>
      <c r="B37" s="10"/>
      <c r="C37" s="10"/>
      <c r="D37" s="22" t="s">
        <v>54</v>
      </c>
      <c r="E37" s="13">
        <v>1</v>
      </c>
      <c r="F37" s="15">
        <f>G36</f>
        <v>14568.9</v>
      </c>
      <c r="G37" s="15">
        <f>ROUND(E37*F37,2)</f>
        <v>14568.9</v>
      </c>
    </row>
    <row r="38" spans="1:7" ht="0.95" customHeight="1" x14ac:dyDescent="0.25">
      <c r="A38" s="16"/>
      <c r="B38" s="16"/>
      <c r="C38" s="16"/>
      <c r="D38" s="23"/>
      <c r="E38" s="16"/>
      <c r="F38" s="16"/>
      <c r="G38" s="16"/>
    </row>
    <row r="39" spans="1:7" x14ac:dyDescent="0.25">
      <c r="A39" s="8" t="s">
        <v>55</v>
      </c>
      <c r="B39" s="8" t="s">
        <v>10</v>
      </c>
      <c r="C39" s="8" t="s">
        <v>11</v>
      </c>
      <c r="D39" s="21" t="s">
        <v>56</v>
      </c>
      <c r="E39" s="9">
        <f>E52</f>
        <v>1</v>
      </c>
      <c r="F39" s="9">
        <f>F52</f>
        <v>16348.12</v>
      </c>
      <c r="G39" s="9">
        <f>G52</f>
        <v>16348.12</v>
      </c>
    </row>
    <row r="40" spans="1:7" x14ac:dyDescent="0.25">
      <c r="A40" s="12" t="s">
        <v>57</v>
      </c>
      <c r="B40" s="11" t="s">
        <v>17</v>
      </c>
      <c r="C40" s="11" t="s">
        <v>11</v>
      </c>
      <c r="D40" s="17" t="s">
        <v>58</v>
      </c>
      <c r="E40" s="13">
        <v>1</v>
      </c>
      <c r="F40" s="13">
        <v>7578.94</v>
      </c>
      <c r="G40" s="14">
        <f>ROUND(E40*F40,2)</f>
        <v>7578.94</v>
      </c>
    </row>
    <row r="41" spans="1:7" ht="168.75" x14ac:dyDescent="0.25">
      <c r="A41" s="10"/>
      <c r="B41" s="10"/>
      <c r="C41" s="10"/>
      <c r="D41" s="17" t="s">
        <v>59</v>
      </c>
      <c r="E41" s="10"/>
      <c r="F41" s="10"/>
      <c r="G41" s="10"/>
    </row>
    <row r="42" spans="1:7" x14ac:dyDescent="0.25">
      <c r="A42" s="12" t="s">
        <v>60</v>
      </c>
      <c r="B42" s="11" t="s">
        <v>17</v>
      </c>
      <c r="C42" s="11" t="s">
        <v>11</v>
      </c>
      <c r="D42" s="17" t="s">
        <v>61</v>
      </c>
      <c r="E42" s="13">
        <v>1</v>
      </c>
      <c r="F42" s="13">
        <v>3703.27</v>
      </c>
      <c r="G42" s="14">
        <f>ROUND(E42*F42,2)</f>
        <v>3703.27</v>
      </c>
    </row>
    <row r="43" spans="1:7" ht="146.25" x14ac:dyDescent="0.25">
      <c r="A43" s="10"/>
      <c r="B43" s="10"/>
      <c r="C43" s="10"/>
      <c r="D43" s="17" t="s">
        <v>62</v>
      </c>
      <c r="E43" s="10"/>
      <c r="F43" s="10"/>
      <c r="G43" s="10"/>
    </row>
    <row r="44" spans="1:7" x14ac:dyDescent="0.25">
      <c r="A44" s="12" t="s">
        <v>63</v>
      </c>
      <c r="B44" s="11" t="s">
        <v>17</v>
      </c>
      <c r="C44" s="11" t="s">
        <v>11</v>
      </c>
      <c r="D44" s="17" t="s">
        <v>64</v>
      </c>
      <c r="E44" s="13">
        <v>1</v>
      </c>
      <c r="F44" s="13">
        <v>1281.95</v>
      </c>
      <c r="G44" s="14">
        <f>ROUND(E44*F44,2)</f>
        <v>1281.95</v>
      </c>
    </row>
    <row r="45" spans="1:7" ht="123.75" x14ac:dyDescent="0.25">
      <c r="A45" s="10"/>
      <c r="B45" s="10"/>
      <c r="C45" s="10"/>
      <c r="D45" s="17" t="s">
        <v>65</v>
      </c>
      <c r="E45" s="10"/>
      <c r="F45" s="10"/>
      <c r="G45" s="10"/>
    </row>
    <row r="46" spans="1:7" x14ac:dyDescent="0.25">
      <c r="A46" s="12" t="s">
        <v>66</v>
      </c>
      <c r="B46" s="11" t="s">
        <v>17</v>
      </c>
      <c r="C46" s="11" t="s">
        <v>11</v>
      </c>
      <c r="D46" s="17" t="s">
        <v>67</v>
      </c>
      <c r="E46" s="13">
        <v>10</v>
      </c>
      <c r="F46" s="13">
        <v>199.35</v>
      </c>
      <c r="G46" s="14">
        <f>ROUND(E46*F46,2)</f>
        <v>1993.5</v>
      </c>
    </row>
    <row r="47" spans="1:7" ht="135" x14ac:dyDescent="0.25">
      <c r="A47" s="10"/>
      <c r="B47" s="10"/>
      <c r="C47" s="10"/>
      <c r="D47" s="17" t="s">
        <v>68</v>
      </c>
      <c r="E47" s="10"/>
      <c r="F47" s="10"/>
      <c r="G47" s="10"/>
    </row>
    <row r="48" spans="1:7" x14ac:dyDescent="0.25">
      <c r="A48" s="12" t="s">
        <v>69</v>
      </c>
      <c r="B48" s="11" t="s">
        <v>17</v>
      </c>
      <c r="C48" s="11" t="s">
        <v>11</v>
      </c>
      <c r="D48" s="17" t="s">
        <v>70</v>
      </c>
      <c r="E48" s="13">
        <v>5</v>
      </c>
      <c r="F48" s="13">
        <v>211.27</v>
      </c>
      <c r="G48" s="14">
        <f>ROUND(E48*F48,2)</f>
        <v>1056.3499999999999</v>
      </c>
    </row>
    <row r="49" spans="1:7" ht="135" x14ac:dyDescent="0.25">
      <c r="A49" s="10"/>
      <c r="B49" s="10"/>
      <c r="C49" s="10"/>
      <c r="D49" s="17" t="s">
        <v>71</v>
      </c>
      <c r="E49" s="10"/>
      <c r="F49" s="10"/>
      <c r="G49" s="10"/>
    </row>
    <row r="50" spans="1:7" x14ac:dyDescent="0.25">
      <c r="A50" s="12" t="s">
        <v>72</v>
      </c>
      <c r="B50" s="11" t="s">
        <v>17</v>
      </c>
      <c r="C50" s="11" t="s">
        <v>11</v>
      </c>
      <c r="D50" s="17" t="s">
        <v>73</v>
      </c>
      <c r="E50" s="13">
        <v>1</v>
      </c>
      <c r="F50" s="13">
        <v>734.11</v>
      </c>
      <c r="G50" s="14">
        <f>ROUND(E50*F50,2)</f>
        <v>734.11</v>
      </c>
    </row>
    <row r="51" spans="1:7" ht="146.25" x14ac:dyDescent="0.25">
      <c r="A51" s="10"/>
      <c r="B51" s="10"/>
      <c r="C51" s="10"/>
      <c r="D51" s="17" t="s">
        <v>74</v>
      </c>
      <c r="E51" s="10"/>
      <c r="F51" s="10"/>
      <c r="G51" s="10"/>
    </row>
    <row r="52" spans="1:7" x14ac:dyDescent="0.25">
      <c r="A52" s="10"/>
      <c r="B52" s="10"/>
      <c r="C52" s="10"/>
      <c r="D52" s="22" t="s">
        <v>75</v>
      </c>
      <c r="E52" s="13">
        <v>1</v>
      </c>
      <c r="F52" s="15">
        <f>G40+G42+G44+G46+G48+G50</f>
        <v>16348.12</v>
      </c>
      <c r="G52" s="15">
        <f>ROUND(E52*F52,2)</f>
        <v>16348.12</v>
      </c>
    </row>
    <row r="53" spans="1:7" ht="0.95" customHeight="1" x14ac:dyDescent="0.25">
      <c r="A53" s="16"/>
      <c r="B53" s="16"/>
      <c r="C53" s="16"/>
      <c r="D53" s="23"/>
      <c r="E53" s="16"/>
      <c r="F53" s="16"/>
      <c r="G53" s="16"/>
    </row>
    <row r="54" spans="1:7" x14ac:dyDescent="0.25">
      <c r="A54" s="8" t="s">
        <v>76</v>
      </c>
      <c r="B54" s="8" t="s">
        <v>10</v>
      </c>
      <c r="C54" s="8" t="s">
        <v>11</v>
      </c>
      <c r="D54" s="21" t="s">
        <v>77</v>
      </c>
      <c r="E54" s="9">
        <f>E60</f>
        <v>1</v>
      </c>
      <c r="F54" s="9">
        <f>F60</f>
        <v>3603.43</v>
      </c>
      <c r="G54" s="9">
        <f>G60</f>
        <v>3603.43</v>
      </c>
    </row>
    <row r="55" spans="1:7" ht="180" x14ac:dyDescent="0.25">
      <c r="A55" s="10"/>
      <c r="B55" s="10"/>
      <c r="C55" s="10"/>
      <c r="D55" s="17" t="s">
        <v>78</v>
      </c>
      <c r="E55" s="10"/>
      <c r="F55" s="10"/>
      <c r="G55" s="10"/>
    </row>
    <row r="56" spans="1:7" x14ac:dyDescent="0.25">
      <c r="A56" s="12" t="s">
        <v>79</v>
      </c>
      <c r="B56" s="11" t="s">
        <v>17</v>
      </c>
      <c r="C56" s="11" t="s">
        <v>11</v>
      </c>
      <c r="D56" s="17" t="s">
        <v>80</v>
      </c>
      <c r="E56" s="13">
        <v>6</v>
      </c>
      <c r="F56" s="13">
        <v>522.74</v>
      </c>
      <c r="G56" s="14">
        <f>ROUND(E56*F56,2)</f>
        <v>3136.44</v>
      </c>
    </row>
    <row r="57" spans="1:7" ht="146.25" x14ac:dyDescent="0.25">
      <c r="A57" s="10"/>
      <c r="B57" s="10"/>
      <c r="C57" s="10"/>
      <c r="D57" s="17" t="s">
        <v>81</v>
      </c>
      <c r="E57" s="10"/>
      <c r="F57" s="10"/>
      <c r="G57" s="10"/>
    </row>
    <row r="58" spans="1:7" x14ac:dyDescent="0.25">
      <c r="A58" s="12" t="s">
        <v>82</v>
      </c>
      <c r="B58" s="11" t="s">
        <v>17</v>
      </c>
      <c r="C58" s="11" t="s">
        <v>11</v>
      </c>
      <c r="D58" s="17" t="s">
        <v>83</v>
      </c>
      <c r="E58" s="13">
        <v>1</v>
      </c>
      <c r="F58" s="13">
        <v>466.99</v>
      </c>
      <c r="G58" s="14">
        <f>ROUND(E58*F58,2)</f>
        <v>466.99</v>
      </c>
    </row>
    <row r="59" spans="1:7" ht="146.25" x14ac:dyDescent="0.25">
      <c r="A59" s="10"/>
      <c r="B59" s="10"/>
      <c r="C59" s="10"/>
      <c r="D59" s="17" t="s">
        <v>84</v>
      </c>
      <c r="E59" s="10"/>
      <c r="F59" s="10"/>
      <c r="G59" s="10"/>
    </row>
    <row r="60" spans="1:7" x14ac:dyDescent="0.25">
      <c r="A60" s="10"/>
      <c r="B60" s="10"/>
      <c r="C60" s="10"/>
      <c r="D60" s="22" t="s">
        <v>85</v>
      </c>
      <c r="E60" s="13">
        <v>1</v>
      </c>
      <c r="F60" s="15">
        <f>G56+G58</f>
        <v>3603.43</v>
      </c>
      <c r="G60" s="15">
        <f>ROUND(E60*F60,2)</f>
        <v>3603.43</v>
      </c>
    </row>
    <row r="61" spans="1:7" ht="0.95" customHeight="1" x14ac:dyDescent="0.25">
      <c r="A61" s="16"/>
      <c r="B61" s="16"/>
      <c r="C61" s="16"/>
      <c r="D61" s="23"/>
      <c r="E61" s="16"/>
      <c r="F61" s="16"/>
      <c r="G61" s="16"/>
    </row>
    <row r="62" spans="1:7" x14ac:dyDescent="0.25">
      <c r="A62" s="8" t="s">
        <v>86</v>
      </c>
      <c r="B62" s="8" t="s">
        <v>10</v>
      </c>
      <c r="C62" s="8" t="s">
        <v>11</v>
      </c>
      <c r="D62" s="21" t="s">
        <v>87</v>
      </c>
      <c r="E62" s="9">
        <f>E65</f>
        <v>1</v>
      </c>
      <c r="F62" s="9">
        <f>F65</f>
        <v>19056.849999999999</v>
      </c>
      <c r="G62" s="9">
        <f>G65</f>
        <v>19056.849999999999</v>
      </c>
    </row>
    <row r="63" spans="1:7" ht="202.5" x14ac:dyDescent="0.25">
      <c r="A63" s="10"/>
      <c r="B63" s="10"/>
      <c r="C63" s="10"/>
      <c r="D63" s="17" t="s">
        <v>88</v>
      </c>
      <c r="E63" s="10"/>
      <c r="F63" s="10"/>
      <c r="G63" s="10"/>
    </row>
    <row r="64" spans="1:7" x14ac:dyDescent="0.25">
      <c r="A64" s="12" t="s">
        <v>89</v>
      </c>
      <c r="B64" s="11" t="s">
        <v>17</v>
      </c>
      <c r="C64" s="11" t="s">
        <v>11</v>
      </c>
      <c r="D64" s="17" t="s">
        <v>87</v>
      </c>
      <c r="E64" s="13">
        <v>1</v>
      </c>
      <c r="F64" s="13">
        <v>19056.849999999999</v>
      </c>
      <c r="G64" s="14">
        <f>ROUND(E64*F64,2)</f>
        <v>19056.849999999999</v>
      </c>
    </row>
    <row r="65" spans="1:7" x14ac:dyDescent="0.25">
      <c r="A65" s="10"/>
      <c r="B65" s="10"/>
      <c r="C65" s="10"/>
      <c r="D65" s="22" t="s">
        <v>90</v>
      </c>
      <c r="E65" s="13">
        <v>1</v>
      </c>
      <c r="F65" s="15">
        <f>G64</f>
        <v>19056.849999999999</v>
      </c>
      <c r="G65" s="15">
        <f>ROUND(E65*F65,2)</f>
        <v>19056.849999999999</v>
      </c>
    </row>
    <row r="66" spans="1:7" ht="0.95" customHeight="1" x14ac:dyDescent="0.25">
      <c r="A66" s="16"/>
      <c r="B66" s="16"/>
      <c r="C66" s="16"/>
      <c r="D66" s="23"/>
      <c r="E66" s="16"/>
      <c r="F66" s="16"/>
      <c r="G66" s="16"/>
    </row>
    <row r="67" spans="1:7" x14ac:dyDescent="0.25">
      <c r="A67" s="10"/>
      <c r="B67" s="10"/>
      <c r="C67" s="10"/>
      <c r="D67" s="22" t="s">
        <v>91</v>
      </c>
      <c r="E67" s="18">
        <v>1</v>
      </c>
      <c r="F67" s="15">
        <f>G29+G34+G39+G54+G62</f>
        <v>80171.360000000001</v>
      </c>
      <c r="G67" s="15">
        <f>ROUND(E67*F67,2)</f>
        <v>80171.360000000001</v>
      </c>
    </row>
    <row r="68" spans="1:7" ht="0.95" customHeight="1" x14ac:dyDescent="0.25">
      <c r="A68" s="16"/>
      <c r="B68" s="16"/>
      <c r="C68" s="16"/>
      <c r="D68" s="23"/>
      <c r="E68" s="16"/>
      <c r="F68" s="16"/>
      <c r="G68" s="16"/>
    </row>
    <row r="69" spans="1:7" x14ac:dyDescent="0.25">
      <c r="A69" s="5" t="s">
        <v>92</v>
      </c>
      <c r="B69" s="5" t="s">
        <v>10</v>
      </c>
      <c r="C69" s="5" t="s">
        <v>11</v>
      </c>
      <c r="D69" s="20" t="s">
        <v>93</v>
      </c>
      <c r="E69" s="6">
        <f>E81</f>
        <v>1</v>
      </c>
      <c r="F69" s="7">
        <f>F81</f>
        <v>1245.05</v>
      </c>
      <c r="G69" s="7">
        <f>G81</f>
        <v>1245.05</v>
      </c>
    </row>
    <row r="70" spans="1:7" x14ac:dyDescent="0.25">
      <c r="A70" s="8" t="s">
        <v>94</v>
      </c>
      <c r="B70" s="8" t="s">
        <v>10</v>
      </c>
      <c r="C70" s="8" t="s">
        <v>11</v>
      </c>
      <c r="D70" s="21" t="s">
        <v>95</v>
      </c>
      <c r="E70" s="9">
        <f>E73</f>
        <v>1</v>
      </c>
      <c r="F70" s="9">
        <f>F73</f>
        <v>703.6</v>
      </c>
      <c r="G70" s="9">
        <f>G73</f>
        <v>703.6</v>
      </c>
    </row>
    <row r="71" spans="1:7" x14ac:dyDescent="0.25">
      <c r="A71" s="12" t="s">
        <v>96</v>
      </c>
      <c r="B71" s="11" t="s">
        <v>17</v>
      </c>
      <c r="C71" s="11" t="s">
        <v>11</v>
      </c>
      <c r="D71" s="17" t="s">
        <v>97</v>
      </c>
      <c r="E71" s="13">
        <v>1</v>
      </c>
      <c r="F71" s="13">
        <v>703.6</v>
      </c>
      <c r="G71" s="14">
        <f>ROUND(E71*F71,2)</f>
        <v>703.6</v>
      </c>
    </row>
    <row r="72" spans="1:7" ht="112.5" x14ac:dyDescent="0.25">
      <c r="A72" s="10"/>
      <c r="B72" s="10"/>
      <c r="C72" s="10"/>
      <c r="D72" s="17" t="s">
        <v>98</v>
      </c>
      <c r="E72" s="10"/>
      <c r="F72" s="10"/>
      <c r="G72" s="10"/>
    </row>
    <row r="73" spans="1:7" x14ac:dyDescent="0.25">
      <c r="A73" s="10"/>
      <c r="B73" s="10"/>
      <c r="C73" s="10"/>
      <c r="D73" s="22" t="s">
        <v>99</v>
      </c>
      <c r="E73" s="13">
        <v>1</v>
      </c>
      <c r="F73" s="15">
        <f>G71</f>
        <v>703.6</v>
      </c>
      <c r="G73" s="15">
        <f>ROUND(E73*F73,2)</f>
        <v>703.6</v>
      </c>
    </row>
    <row r="74" spans="1:7" ht="0.95" customHeight="1" x14ac:dyDescent="0.25">
      <c r="A74" s="16"/>
      <c r="B74" s="16"/>
      <c r="C74" s="16"/>
      <c r="D74" s="23"/>
      <c r="E74" s="16"/>
      <c r="F74" s="16"/>
      <c r="G74" s="16"/>
    </row>
    <row r="75" spans="1:7" x14ac:dyDescent="0.25">
      <c r="A75" s="8" t="s">
        <v>100</v>
      </c>
      <c r="B75" s="8" t="s">
        <v>10</v>
      </c>
      <c r="C75" s="8" t="s">
        <v>11</v>
      </c>
      <c r="D75" s="21" t="s">
        <v>101</v>
      </c>
      <c r="E75" s="9">
        <f>E79</f>
        <v>1</v>
      </c>
      <c r="F75" s="9">
        <f>F79</f>
        <v>541.45000000000005</v>
      </c>
      <c r="G75" s="9">
        <f>G79</f>
        <v>541.45000000000005</v>
      </c>
    </row>
    <row r="76" spans="1:7" x14ac:dyDescent="0.25">
      <c r="A76" s="12" t="s">
        <v>102</v>
      </c>
      <c r="B76" s="11" t="s">
        <v>17</v>
      </c>
      <c r="C76" s="11" t="s">
        <v>11</v>
      </c>
      <c r="D76" s="17" t="s">
        <v>103</v>
      </c>
      <c r="E76" s="13">
        <v>1</v>
      </c>
      <c r="F76" s="13">
        <v>452.67</v>
      </c>
      <c r="G76" s="14">
        <f>ROUND(E76*F76,2)</f>
        <v>452.67</v>
      </c>
    </row>
    <row r="77" spans="1:7" ht="78.75" x14ac:dyDescent="0.25">
      <c r="A77" s="10"/>
      <c r="B77" s="10"/>
      <c r="C77" s="10"/>
      <c r="D77" s="17" t="s">
        <v>104</v>
      </c>
      <c r="E77" s="10"/>
      <c r="F77" s="10"/>
      <c r="G77" s="10"/>
    </row>
    <row r="78" spans="1:7" x14ac:dyDescent="0.25">
      <c r="A78" s="12" t="s">
        <v>105</v>
      </c>
      <c r="B78" s="11" t="s">
        <v>17</v>
      </c>
      <c r="C78" s="11" t="s">
        <v>11</v>
      </c>
      <c r="D78" s="17" t="s">
        <v>106</v>
      </c>
      <c r="E78" s="13">
        <v>1</v>
      </c>
      <c r="F78" s="13">
        <v>88.78</v>
      </c>
      <c r="G78" s="14">
        <f>ROUND(E78*F78,2)</f>
        <v>88.78</v>
      </c>
    </row>
    <row r="79" spans="1:7" x14ac:dyDescent="0.25">
      <c r="A79" s="10"/>
      <c r="B79" s="10"/>
      <c r="C79" s="10"/>
      <c r="D79" s="22" t="s">
        <v>107</v>
      </c>
      <c r="E79" s="13">
        <v>1</v>
      </c>
      <c r="F79" s="15">
        <f>G76+G78</f>
        <v>541.45000000000005</v>
      </c>
      <c r="G79" s="15">
        <f>ROUND(E79*F79,2)</f>
        <v>541.45000000000005</v>
      </c>
    </row>
    <row r="80" spans="1:7" ht="0.95" customHeight="1" x14ac:dyDescent="0.25">
      <c r="A80" s="16"/>
      <c r="B80" s="16"/>
      <c r="C80" s="16"/>
      <c r="D80" s="23"/>
      <c r="E80" s="16"/>
      <c r="F80" s="16"/>
      <c r="G80" s="16"/>
    </row>
    <row r="81" spans="1:7" x14ac:dyDescent="0.25">
      <c r="A81" s="10"/>
      <c r="B81" s="10"/>
      <c r="C81" s="10"/>
      <c r="D81" s="22" t="s">
        <v>108</v>
      </c>
      <c r="E81" s="18">
        <v>1</v>
      </c>
      <c r="F81" s="15">
        <f>G70+G75</f>
        <v>1245.05</v>
      </c>
      <c r="G81" s="15">
        <f>ROUND(E81*F81,2)</f>
        <v>1245.05</v>
      </c>
    </row>
    <row r="82" spans="1:7" ht="0.95" customHeight="1" x14ac:dyDescent="0.25">
      <c r="A82" s="16"/>
      <c r="B82" s="16"/>
      <c r="C82" s="16"/>
      <c r="D82" s="23"/>
      <c r="E82" s="16"/>
      <c r="F82" s="16"/>
      <c r="G82" s="16"/>
    </row>
    <row r="83" spans="1:7" x14ac:dyDescent="0.25">
      <c r="A83" s="5" t="s">
        <v>109</v>
      </c>
      <c r="B83" s="5" t="s">
        <v>10</v>
      </c>
      <c r="C83" s="5" t="s">
        <v>11</v>
      </c>
      <c r="D83" s="20" t="s">
        <v>110</v>
      </c>
      <c r="E83" s="6">
        <f>E107</f>
        <v>1</v>
      </c>
      <c r="F83" s="7">
        <f>F107</f>
        <v>35363.01</v>
      </c>
      <c r="G83" s="7">
        <f>G107</f>
        <v>35363.01</v>
      </c>
    </row>
    <row r="84" spans="1:7" x14ac:dyDescent="0.25">
      <c r="A84" s="8" t="s">
        <v>111</v>
      </c>
      <c r="B84" s="8" t="s">
        <v>10</v>
      </c>
      <c r="C84" s="8" t="s">
        <v>11</v>
      </c>
      <c r="D84" s="21" t="s">
        <v>112</v>
      </c>
      <c r="E84" s="9">
        <f>E93</f>
        <v>1</v>
      </c>
      <c r="F84" s="9">
        <f>F93</f>
        <v>22925.32</v>
      </c>
      <c r="G84" s="9">
        <f>G93</f>
        <v>22925.32</v>
      </c>
    </row>
    <row r="85" spans="1:7" x14ac:dyDescent="0.25">
      <c r="A85" s="12" t="s">
        <v>113</v>
      </c>
      <c r="B85" s="11" t="s">
        <v>17</v>
      </c>
      <c r="C85" s="11" t="s">
        <v>27</v>
      </c>
      <c r="D85" s="17" t="s">
        <v>114</v>
      </c>
      <c r="E85" s="13">
        <v>429</v>
      </c>
      <c r="F85" s="13">
        <v>23.37</v>
      </c>
      <c r="G85" s="14">
        <f>ROUND(E85*F85,2)</f>
        <v>10025.73</v>
      </c>
    </row>
    <row r="86" spans="1:7" ht="45" x14ac:dyDescent="0.25">
      <c r="A86" s="10"/>
      <c r="B86" s="10"/>
      <c r="C86" s="10"/>
      <c r="D86" s="17" t="s">
        <v>115</v>
      </c>
      <c r="E86" s="10"/>
      <c r="F86" s="10"/>
      <c r="G86" s="10"/>
    </row>
    <row r="87" spans="1:7" x14ac:dyDescent="0.25">
      <c r="A87" s="12" t="s">
        <v>116</v>
      </c>
      <c r="B87" s="11" t="s">
        <v>17</v>
      </c>
      <c r="C87" s="11" t="s">
        <v>27</v>
      </c>
      <c r="D87" s="17" t="s">
        <v>117</v>
      </c>
      <c r="E87" s="13">
        <v>38</v>
      </c>
      <c r="F87" s="13">
        <v>31.31</v>
      </c>
      <c r="G87" s="14">
        <f>ROUND(E87*F87,2)</f>
        <v>1189.78</v>
      </c>
    </row>
    <row r="88" spans="1:7" ht="45" x14ac:dyDescent="0.25">
      <c r="A88" s="10"/>
      <c r="B88" s="10"/>
      <c r="C88" s="10"/>
      <c r="D88" s="17" t="s">
        <v>118</v>
      </c>
      <c r="E88" s="10"/>
      <c r="F88" s="10"/>
      <c r="G88" s="10"/>
    </row>
    <row r="89" spans="1:7" x14ac:dyDescent="0.25">
      <c r="A89" s="12" t="s">
        <v>119</v>
      </c>
      <c r="B89" s="11" t="s">
        <v>17</v>
      </c>
      <c r="C89" s="11" t="s">
        <v>27</v>
      </c>
      <c r="D89" s="17" t="s">
        <v>120</v>
      </c>
      <c r="E89" s="13">
        <v>60</v>
      </c>
      <c r="F89" s="13">
        <v>30.31</v>
      </c>
      <c r="G89" s="14">
        <f>ROUND(E89*F89,2)</f>
        <v>1818.6</v>
      </c>
    </row>
    <row r="90" spans="1:7" ht="45" x14ac:dyDescent="0.25">
      <c r="A90" s="10"/>
      <c r="B90" s="10"/>
      <c r="C90" s="10"/>
      <c r="D90" s="17" t="s">
        <v>121</v>
      </c>
      <c r="E90" s="10"/>
      <c r="F90" s="10"/>
      <c r="G90" s="10"/>
    </row>
    <row r="91" spans="1:7" x14ac:dyDescent="0.25">
      <c r="A91" s="12" t="s">
        <v>122</v>
      </c>
      <c r="B91" s="11" t="s">
        <v>17</v>
      </c>
      <c r="C91" s="11" t="s">
        <v>27</v>
      </c>
      <c r="D91" s="17" t="s">
        <v>123</v>
      </c>
      <c r="E91" s="13">
        <v>399</v>
      </c>
      <c r="F91" s="13">
        <v>24.79</v>
      </c>
      <c r="G91" s="14">
        <f>ROUND(E91*F91,2)</f>
        <v>9891.2099999999991</v>
      </c>
    </row>
    <row r="92" spans="1:7" ht="45" x14ac:dyDescent="0.25">
      <c r="A92" s="10"/>
      <c r="B92" s="10"/>
      <c r="C92" s="10"/>
      <c r="D92" s="17" t="s">
        <v>124</v>
      </c>
      <c r="E92" s="10"/>
      <c r="F92" s="10"/>
      <c r="G92" s="10"/>
    </row>
    <row r="93" spans="1:7" x14ac:dyDescent="0.25">
      <c r="A93" s="10"/>
      <c r="B93" s="10"/>
      <c r="C93" s="10"/>
      <c r="D93" s="22" t="s">
        <v>125</v>
      </c>
      <c r="E93" s="13">
        <v>1</v>
      </c>
      <c r="F93" s="15">
        <f>G85+G87+G89+G91</f>
        <v>22925.32</v>
      </c>
      <c r="G93" s="15">
        <f>ROUND(E93*F93,2)</f>
        <v>22925.32</v>
      </c>
    </row>
    <row r="94" spans="1:7" ht="0.95" customHeight="1" x14ac:dyDescent="0.25">
      <c r="A94" s="16"/>
      <c r="B94" s="16"/>
      <c r="C94" s="16"/>
      <c r="D94" s="23"/>
      <c r="E94" s="16"/>
      <c r="F94" s="16"/>
      <c r="G94" s="16"/>
    </row>
    <row r="95" spans="1:7" x14ac:dyDescent="0.25">
      <c r="A95" s="8" t="s">
        <v>126</v>
      </c>
      <c r="B95" s="8" t="s">
        <v>10</v>
      </c>
      <c r="C95" s="8" t="s">
        <v>11</v>
      </c>
      <c r="D95" s="21" t="s">
        <v>127</v>
      </c>
      <c r="E95" s="9">
        <f>E100</f>
        <v>1</v>
      </c>
      <c r="F95" s="9">
        <f>F100</f>
        <v>6557.64</v>
      </c>
      <c r="G95" s="9">
        <f>G100</f>
        <v>6557.64</v>
      </c>
    </row>
    <row r="96" spans="1:7" x14ac:dyDescent="0.25">
      <c r="A96" s="12" t="s">
        <v>128</v>
      </c>
      <c r="B96" s="11" t="s">
        <v>17</v>
      </c>
      <c r="C96" s="11" t="s">
        <v>27</v>
      </c>
      <c r="D96" s="17" t="s">
        <v>129</v>
      </c>
      <c r="E96" s="13">
        <v>78</v>
      </c>
      <c r="F96" s="13">
        <v>53.68</v>
      </c>
      <c r="G96" s="14">
        <f>ROUND(E96*F96,2)</f>
        <v>4187.04</v>
      </c>
    </row>
    <row r="97" spans="1:7" ht="78.75" x14ac:dyDescent="0.25">
      <c r="A97" s="10"/>
      <c r="B97" s="10"/>
      <c r="C97" s="10"/>
      <c r="D97" s="17" t="s">
        <v>130</v>
      </c>
      <c r="E97" s="10"/>
      <c r="F97" s="10"/>
      <c r="G97" s="10"/>
    </row>
    <row r="98" spans="1:7" x14ac:dyDescent="0.25">
      <c r="A98" s="12" t="s">
        <v>131</v>
      </c>
      <c r="B98" s="11" t="s">
        <v>17</v>
      </c>
      <c r="C98" s="11" t="s">
        <v>27</v>
      </c>
      <c r="D98" s="17" t="s">
        <v>132</v>
      </c>
      <c r="E98" s="13">
        <v>90</v>
      </c>
      <c r="F98" s="13">
        <v>26.34</v>
      </c>
      <c r="G98" s="14">
        <f>ROUND(E98*F98,2)</f>
        <v>2370.6</v>
      </c>
    </row>
    <row r="99" spans="1:7" ht="78.75" x14ac:dyDescent="0.25">
      <c r="A99" s="10"/>
      <c r="B99" s="10"/>
      <c r="C99" s="10"/>
      <c r="D99" s="17" t="s">
        <v>133</v>
      </c>
      <c r="E99" s="10"/>
      <c r="F99" s="10"/>
      <c r="G99" s="10"/>
    </row>
    <row r="100" spans="1:7" x14ac:dyDescent="0.25">
      <c r="A100" s="10"/>
      <c r="B100" s="10"/>
      <c r="C100" s="10"/>
      <c r="D100" s="22" t="s">
        <v>134</v>
      </c>
      <c r="E100" s="13">
        <v>1</v>
      </c>
      <c r="F100" s="15">
        <f>G96+G98</f>
        <v>6557.64</v>
      </c>
      <c r="G100" s="15">
        <f>ROUND(E100*F100,2)</f>
        <v>6557.64</v>
      </c>
    </row>
    <row r="101" spans="1:7" ht="0.95" customHeight="1" x14ac:dyDescent="0.25">
      <c r="A101" s="16"/>
      <c r="B101" s="16"/>
      <c r="C101" s="16"/>
      <c r="D101" s="23"/>
      <c r="E101" s="16"/>
      <c r="F101" s="16"/>
      <c r="G101" s="16"/>
    </row>
    <row r="102" spans="1:7" x14ac:dyDescent="0.25">
      <c r="A102" s="8" t="s">
        <v>135</v>
      </c>
      <c r="B102" s="8" t="s">
        <v>10</v>
      </c>
      <c r="C102" s="8" t="s">
        <v>11</v>
      </c>
      <c r="D102" s="21" t="s">
        <v>136</v>
      </c>
      <c r="E102" s="9">
        <f>E105</f>
        <v>1</v>
      </c>
      <c r="F102" s="9">
        <f>F105</f>
        <v>5880.05</v>
      </c>
      <c r="G102" s="9">
        <f>G105</f>
        <v>5880.05</v>
      </c>
    </row>
    <row r="103" spans="1:7" x14ac:dyDescent="0.25">
      <c r="A103" s="12" t="s">
        <v>137</v>
      </c>
      <c r="B103" s="11" t="s">
        <v>17</v>
      </c>
      <c r="C103" s="11" t="s">
        <v>11</v>
      </c>
      <c r="D103" s="17" t="s">
        <v>138</v>
      </c>
      <c r="E103" s="13">
        <v>1</v>
      </c>
      <c r="F103" s="13">
        <v>5880.05</v>
      </c>
      <c r="G103" s="14">
        <f>ROUND(E103*F103,2)</f>
        <v>5880.05</v>
      </c>
    </row>
    <row r="104" spans="1:7" ht="90" x14ac:dyDescent="0.25">
      <c r="A104" s="10"/>
      <c r="B104" s="10"/>
      <c r="C104" s="10"/>
      <c r="D104" s="17" t="s">
        <v>139</v>
      </c>
      <c r="E104" s="10"/>
      <c r="F104" s="10"/>
      <c r="G104" s="10"/>
    </row>
    <row r="105" spans="1:7" x14ac:dyDescent="0.25">
      <c r="A105" s="10"/>
      <c r="B105" s="10"/>
      <c r="C105" s="10"/>
      <c r="D105" s="22" t="s">
        <v>140</v>
      </c>
      <c r="E105" s="13">
        <v>1</v>
      </c>
      <c r="F105" s="15">
        <f>G103</f>
        <v>5880.05</v>
      </c>
      <c r="G105" s="15">
        <f>ROUND(E105*F105,2)</f>
        <v>5880.05</v>
      </c>
    </row>
    <row r="106" spans="1:7" ht="0.95" customHeight="1" x14ac:dyDescent="0.25">
      <c r="A106" s="16"/>
      <c r="B106" s="16"/>
      <c r="C106" s="16"/>
      <c r="D106" s="23"/>
      <c r="E106" s="16"/>
      <c r="F106" s="16"/>
      <c r="G106" s="16"/>
    </row>
    <row r="107" spans="1:7" x14ac:dyDescent="0.25">
      <c r="A107" s="10"/>
      <c r="B107" s="10"/>
      <c r="C107" s="10"/>
      <c r="D107" s="22" t="s">
        <v>141</v>
      </c>
      <c r="E107" s="18">
        <v>1</v>
      </c>
      <c r="F107" s="15">
        <f>G84+G95+G102</f>
        <v>35363.01</v>
      </c>
      <c r="G107" s="15">
        <f>ROUND(E107*F107,2)</f>
        <v>35363.01</v>
      </c>
    </row>
    <row r="108" spans="1:7" ht="0.95" customHeight="1" x14ac:dyDescent="0.25">
      <c r="A108" s="16"/>
      <c r="B108" s="16"/>
      <c r="C108" s="16"/>
      <c r="D108" s="23"/>
      <c r="E108" s="16"/>
      <c r="F108" s="16"/>
      <c r="G108" s="16"/>
    </row>
    <row r="109" spans="1:7" x14ac:dyDescent="0.25">
      <c r="A109" s="5" t="s">
        <v>142</v>
      </c>
      <c r="B109" s="5" t="s">
        <v>10</v>
      </c>
      <c r="C109" s="5" t="s">
        <v>11</v>
      </c>
      <c r="D109" s="20" t="s">
        <v>143</v>
      </c>
      <c r="E109" s="6">
        <f>E112</f>
        <v>1</v>
      </c>
      <c r="F109" s="7">
        <f>F112</f>
        <v>7890.76</v>
      </c>
      <c r="G109" s="7">
        <f>G112</f>
        <v>7890.76</v>
      </c>
    </row>
    <row r="110" spans="1:7" x14ac:dyDescent="0.25">
      <c r="A110" s="12" t="s">
        <v>144</v>
      </c>
      <c r="B110" s="11" t="s">
        <v>17</v>
      </c>
      <c r="C110" s="11" t="s">
        <v>11</v>
      </c>
      <c r="D110" s="17" t="s">
        <v>145</v>
      </c>
      <c r="E110" s="13">
        <v>1</v>
      </c>
      <c r="F110" s="13">
        <v>7890.76</v>
      </c>
      <c r="G110" s="14">
        <f>ROUND(E110*F110,2)</f>
        <v>7890.76</v>
      </c>
    </row>
    <row r="111" spans="1:7" ht="135" x14ac:dyDescent="0.25">
      <c r="A111" s="10"/>
      <c r="B111" s="10"/>
      <c r="C111" s="10"/>
      <c r="D111" s="17" t="s">
        <v>146</v>
      </c>
      <c r="E111" s="10"/>
      <c r="F111" s="10"/>
      <c r="G111" s="10"/>
    </row>
    <row r="112" spans="1:7" x14ac:dyDescent="0.25">
      <c r="A112" s="10"/>
      <c r="B112" s="10"/>
      <c r="C112" s="10"/>
      <c r="D112" s="22" t="s">
        <v>147</v>
      </c>
      <c r="E112" s="18">
        <v>1</v>
      </c>
      <c r="F112" s="15">
        <f>G110</f>
        <v>7890.76</v>
      </c>
      <c r="G112" s="15">
        <f>ROUND(E112*F112,2)</f>
        <v>7890.76</v>
      </c>
    </row>
    <row r="113" spans="1:7" ht="0.95" customHeight="1" x14ac:dyDescent="0.25">
      <c r="A113" s="16"/>
      <c r="B113" s="16"/>
      <c r="C113" s="16"/>
      <c r="D113" s="23"/>
      <c r="E113" s="16"/>
      <c r="F113" s="16"/>
      <c r="G113" s="16"/>
    </row>
    <row r="114" spans="1:7" x14ac:dyDescent="0.25">
      <c r="A114" s="10"/>
      <c r="B114" s="10"/>
      <c r="C114" s="10"/>
      <c r="D114" s="22" t="s">
        <v>148</v>
      </c>
      <c r="E114" s="18">
        <v>1</v>
      </c>
      <c r="F114" s="15">
        <f>G4+G28+G69+G83+G109</f>
        <v>179862.44</v>
      </c>
      <c r="G114" s="15">
        <f>ROUND(E114*F114,2)</f>
        <v>179862.44</v>
      </c>
    </row>
    <row r="115" spans="1:7" ht="0.95" customHeight="1" x14ac:dyDescent="0.25">
      <c r="A115" s="16"/>
      <c r="B115" s="16"/>
      <c r="C115" s="16"/>
      <c r="D115" s="23"/>
      <c r="E115" s="16"/>
      <c r="F115" s="16"/>
      <c r="G115" s="16"/>
    </row>
  </sheetData>
  <dataValidations count="1">
    <dataValidation type="list" allowBlank="1" showInputMessage="1" showErrorMessage="1" sqref="B4:B115" xr:uid="{4129AF33-9363-4A74-B215-8F01261E93F5}">
      <formula1>"Capítulo,Partida,Mano de obra,Maquinaria,Material,Otros,Tarea,"</formula1>
    </dataValidation>
  </dataValidation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 Escobar Peña</dc:creator>
  <cp:lastModifiedBy>secretaria</cp:lastModifiedBy>
  <dcterms:created xsi:type="dcterms:W3CDTF">2026-10-21T09:26:15Z</dcterms:created>
  <dcterms:modified xsi:type="dcterms:W3CDTF">2026-10-26T10:44:31Z</dcterms:modified>
</cp:coreProperties>
</file>