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OBRES\17079 Obres carregadors parquing Ajuntament\"/>
    </mc:Choice>
  </mc:AlternateContent>
  <xr:revisionPtr revIDLastSave="0" documentId="8_{6589F26A-4A91-4C3A-872D-4BD1703D96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-PRES" sheetId="2" r:id="rId1"/>
    <sheet name="T-APU" sheetId="7" r:id="rId2"/>
    <sheet name="T-SMP" sheetId="8" r:id="rId3"/>
    <sheet name="T-DIM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5" i="2" l="1"/>
  <c r="J13" i="7"/>
  <c r="J14" i="7"/>
  <c r="K15" i="7"/>
  <c r="J17" i="7"/>
  <c r="K18" i="7"/>
  <c r="K19" i="7"/>
  <c r="K20" i="7"/>
  <c r="J25" i="7"/>
  <c r="J26" i="7"/>
  <c r="J29" i="7"/>
  <c r="J30" i="7"/>
  <c r="J31" i="7"/>
  <c r="J32" i="7"/>
  <c r="J35" i="7"/>
  <c r="K36" i="7"/>
  <c r="J43" i="7"/>
  <c r="J44" i="7"/>
  <c r="K45" i="7" s="1"/>
  <c r="J47" i="7"/>
  <c r="K48" i="7" s="1"/>
  <c r="J50" i="7"/>
  <c r="K51" i="7" s="1"/>
  <c r="J58" i="7"/>
  <c r="J59" i="7"/>
  <c r="J62" i="7"/>
  <c r="K63" i="7" s="1"/>
  <c r="J65" i="7"/>
  <c r="K66" i="7" s="1"/>
  <c r="J73" i="7"/>
  <c r="J74" i="7"/>
  <c r="K82" i="7" s="1"/>
  <c r="K83" i="7" s="1"/>
  <c r="J77" i="7"/>
  <c r="K78" i="7"/>
  <c r="J80" i="7"/>
  <c r="K81" i="7" s="1"/>
  <c r="J88" i="7"/>
  <c r="J89" i="7"/>
  <c r="K90" i="7"/>
  <c r="J92" i="7"/>
  <c r="K93" i="7"/>
  <c r="J95" i="7"/>
  <c r="K96" i="7"/>
  <c r="J103" i="7"/>
  <c r="J104" i="7"/>
  <c r="K105" i="7" s="1"/>
  <c r="J107" i="7"/>
  <c r="J108" i="7"/>
  <c r="J111" i="7"/>
  <c r="K112" i="7"/>
  <c r="J119" i="7"/>
  <c r="J120" i="7"/>
  <c r="J123" i="7"/>
  <c r="J124" i="7"/>
  <c r="J127" i="7"/>
  <c r="K128" i="7"/>
  <c r="J135" i="7"/>
  <c r="J136" i="7"/>
  <c r="K137" i="7" s="1"/>
  <c r="J139" i="7"/>
  <c r="K140" i="7" s="1"/>
  <c r="J142" i="7"/>
  <c r="K143" i="7"/>
  <c r="J150" i="7"/>
  <c r="J151" i="7"/>
  <c r="J154" i="7"/>
  <c r="K155" i="7"/>
  <c r="J157" i="7"/>
  <c r="K158" i="7" s="1"/>
  <c r="J165" i="7"/>
  <c r="K167" i="7" s="1"/>
  <c r="J166" i="7"/>
  <c r="J169" i="7"/>
  <c r="K170" i="7" s="1"/>
  <c r="J172" i="7"/>
  <c r="K173" i="7" s="1"/>
  <c r="J180" i="7"/>
  <c r="J181" i="7"/>
  <c r="J184" i="7"/>
  <c r="K185" i="7" s="1"/>
  <c r="J187" i="7"/>
  <c r="K188" i="7"/>
  <c r="J200" i="7"/>
  <c r="J201" i="7"/>
  <c r="K202" i="7" s="1"/>
  <c r="J204" i="7"/>
  <c r="J205" i="7"/>
  <c r="J208" i="7"/>
  <c r="K209" i="7" s="1"/>
  <c r="J216" i="7"/>
  <c r="J217" i="7"/>
  <c r="K218" i="7"/>
  <c r="J220" i="7"/>
  <c r="J221" i="7"/>
  <c r="J224" i="7"/>
  <c r="K225" i="7"/>
  <c r="J232" i="7"/>
  <c r="J233" i="7"/>
  <c r="K234" i="7" s="1"/>
  <c r="J236" i="7"/>
  <c r="J237" i="7"/>
  <c r="J238" i="7"/>
  <c r="J241" i="7"/>
  <c r="K242" i="7" s="1"/>
  <c r="J249" i="7"/>
  <c r="J250" i="7"/>
  <c r="K251" i="7"/>
  <c r="J253" i="7"/>
  <c r="J254" i="7"/>
  <c r="J255" i="7"/>
  <c r="K256" i="7"/>
  <c r="J258" i="7"/>
  <c r="K259" i="7" s="1"/>
  <c r="K260" i="7"/>
  <c r="K261" i="7" s="1"/>
  <c r="J266" i="7"/>
  <c r="J267" i="7"/>
  <c r="J270" i="7"/>
  <c r="J271" i="7"/>
  <c r="K272" i="7"/>
  <c r="J274" i="7"/>
  <c r="K275" i="7" s="1"/>
  <c r="J282" i="7"/>
  <c r="J283" i="7"/>
  <c r="J286" i="7"/>
  <c r="J287" i="7"/>
  <c r="K288" i="7"/>
  <c r="J290" i="7"/>
  <c r="K291" i="7" s="1"/>
  <c r="J298" i="7"/>
  <c r="J299" i="7"/>
  <c r="J302" i="7"/>
  <c r="K303" i="7"/>
  <c r="J305" i="7"/>
  <c r="K306" i="7" s="1"/>
  <c r="J313" i="7"/>
  <c r="J314" i="7"/>
  <c r="K315" i="7"/>
  <c r="J317" i="7"/>
  <c r="K318" i="7" s="1"/>
  <c r="J320" i="7"/>
  <c r="K321" i="7" s="1"/>
  <c r="J328" i="7"/>
  <c r="J329" i="7"/>
  <c r="K330" i="7"/>
  <c r="J332" i="7"/>
  <c r="K333" i="7" s="1"/>
  <c r="J335" i="7"/>
  <c r="K336" i="7" s="1"/>
  <c r="K337" i="7"/>
  <c r="J343" i="7"/>
  <c r="J344" i="7"/>
  <c r="J347" i="7"/>
  <c r="K348" i="7"/>
  <c r="J350" i="7"/>
  <c r="K351" i="7" s="1"/>
  <c r="J358" i="7"/>
  <c r="J359" i="7"/>
  <c r="J362" i="7"/>
  <c r="K363" i="7" s="1"/>
  <c r="J365" i="7"/>
  <c r="K366" i="7" s="1"/>
  <c r="J373" i="7"/>
  <c r="J374" i="7"/>
  <c r="J377" i="7"/>
  <c r="K378" i="7" s="1"/>
  <c r="J380" i="7"/>
  <c r="K381" i="7"/>
  <c r="J388" i="7"/>
  <c r="J389" i="7"/>
  <c r="K390" i="7" s="1"/>
  <c r="J392" i="7"/>
  <c r="K393" i="7" s="1"/>
  <c r="J395" i="7"/>
  <c r="K396" i="7"/>
  <c r="J403" i="7"/>
  <c r="J404" i="7"/>
  <c r="J407" i="7"/>
  <c r="K408" i="7"/>
  <c r="J410" i="7"/>
  <c r="K411" i="7" s="1"/>
  <c r="J418" i="7"/>
  <c r="J419" i="7"/>
  <c r="J422" i="7"/>
  <c r="K423" i="7" s="1"/>
  <c r="J425" i="7"/>
  <c r="K426" i="7" s="1"/>
  <c r="J433" i="7"/>
  <c r="J434" i="7"/>
  <c r="J437" i="7"/>
  <c r="J438" i="7"/>
  <c r="K439" i="7"/>
  <c r="J441" i="7"/>
  <c r="K442" i="7" s="1"/>
  <c r="J449" i="7"/>
  <c r="J450" i="7"/>
  <c r="K451" i="7"/>
  <c r="J453" i="7"/>
  <c r="J454" i="7"/>
  <c r="K455" i="7" s="1"/>
  <c r="J457" i="7"/>
  <c r="K458" i="7" s="1"/>
  <c r="J465" i="7"/>
  <c r="J466" i="7"/>
  <c r="J469" i="7"/>
  <c r="J470" i="7"/>
  <c r="K471" i="7"/>
  <c r="J473" i="7"/>
  <c r="K474" i="7" s="1"/>
  <c r="J481" i="7"/>
  <c r="J482" i="7"/>
  <c r="K483" i="7"/>
  <c r="J485" i="7"/>
  <c r="J486" i="7"/>
  <c r="K487" i="7" s="1"/>
  <c r="J489" i="7"/>
  <c r="K490" i="7" s="1"/>
  <c r="J497" i="7"/>
  <c r="J498" i="7"/>
  <c r="J501" i="7"/>
  <c r="J502" i="7"/>
  <c r="K503" i="7"/>
  <c r="J505" i="7"/>
  <c r="K506" i="7" s="1"/>
  <c r="J513" i="7"/>
  <c r="J514" i="7"/>
  <c r="J517" i="7"/>
  <c r="J518" i="7"/>
  <c r="K519" i="7"/>
  <c r="J521" i="7"/>
  <c r="K522" i="7" s="1"/>
  <c r="J529" i="7"/>
  <c r="J530" i="7"/>
  <c r="J533" i="7"/>
  <c r="J534" i="7"/>
  <c r="K535" i="7"/>
  <c r="J537" i="7"/>
  <c r="K538" i="7" s="1"/>
  <c r="J545" i="7"/>
  <c r="J546" i="7"/>
  <c r="K547" i="7"/>
  <c r="J549" i="7"/>
  <c r="J550" i="7"/>
  <c r="K551" i="7" s="1"/>
  <c r="J553" i="7"/>
  <c r="K554" i="7" s="1"/>
  <c r="J561" i="7"/>
  <c r="J562" i="7"/>
  <c r="J563" i="7"/>
  <c r="J566" i="7"/>
  <c r="K567" i="7" s="1"/>
  <c r="J569" i="7"/>
  <c r="K570" i="7" s="1"/>
  <c r="J577" i="7"/>
  <c r="J578" i="7"/>
  <c r="J579" i="7"/>
  <c r="J582" i="7"/>
  <c r="K583" i="7" s="1"/>
  <c r="J585" i="7"/>
  <c r="K586" i="7" s="1"/>
  <c r="J593" i="7"/>
  <c r="J594" i="7"/>
  <c r="K595" i="7" s="1"/>
  <c r="J597" i="7"/>
  <c r="J598" i="7"/>
  <c r="K599" i="7"/>
  <c r="J601" i="7"/>
  <c r="K602" i="7" s="1"/>
  <c r="J609" i="7"/>
  <c r="J610" i="7"/>
  <c r="J613" i="7"/>
  <c r="K614" i="7" s="1"/>
  <c r="J616" i="7"/>
  <c r="K617" i="7" s="1"/>
  <c r="J624" i="7"/>
  <c r="K625" i="7"/>
  <c r="J627" i="7"/>
  <c r="K628" i="7"/>
  <c r="J630" i="7"/>
  <c r="K631" i="7"/>
  <c r="K632" i="7"/>
  <c r="K633" i="7"/>
  <c r="K639" i="7"/>
  <c r="K640" i="7" s="1"/>
  <c r="K645" i="7"/>
  <c r="K646" i="7" s="1"/>
  <c r="K644" i="7" s="1"/>
  <c r="G14" i="9"/>
  <c r="G13" i="9" s="1"/>
  <c r="G20" i="9"/>
  <c r="G19" i="9" s="1"/>
  <c r="G23" i="9"/>
  <c r="G22" i="9" s="1"/>
  <c r="G25" i="9"/>
  <c r="G26" i="9"/>
  <c r="G32" i="9"/>
  <c r="G31" i="9" s="1"/>
  <c r="G35" i="9"/>
  <c r="G34" i="9" s="1"/>
  <c r="G38" i="9"/>
  <c r="G37" i="9" s="1"/>
  <c r="G41" i="9"/>
  <c r="G40" i="9" s="1"/>
  <c r="G44" i="9"/>
  <c r="G43" i="9" s="1"/>
  <c r="G47" i="9"/>
  <c r="G46" i="9" s="1"/>
  <c r="G50" i="9"/>
  <c r="G49" i="9" s="1"/>
  <c r="G52" i="9"/>
  <c r="G53" i="9"/>
  <c r="G56" i="9"/>
  <c r="G55" i="9" s="1"/>
  <c r="G59" i="9"/>
  <c r="G58" i="9" s="1"/>
  <c r="G62" i="9"/>
  <c r="G61" i="9" s="1"/>
  <c r="G69" i="9"/>
  <c r="G68" i="9" s="1"/>
  <c r="G72" i="9"/>
  <c r="G71" i="9" s="1"/>
  <c r="G75" i="9"/>
  <c r="G74" i="9" s="1"/>
  <c r="G78" i="9"/>
  <c r="G77" i="9" s="1"/>
  <c r="G80" i="9"/>
  <c r="G81" i="9"/>
  <c r="G84" i="9"/>
  <c r="G83" i="9" s="1"/>
  <c r="G87" i="9"/>
  <c r="G86" i="9" s="1"/>
  <c r="G90" i="9"/>
  <c r="G89" i="9" s="1"/>
  <c r="G97" i="9"/>
  <c r="G96" i="9" s="1"/>
  <c r="G99" i="9"/>
  <c r="G100" i="9"/>
  <c r="G103" i="9"/>
  <c r="G102" i="9" s="1"/>
  <c r="G106" i="9"/>
  <c r="G105" i="9" s="1"/>
  <c r="G113" i="9"/>
  <c r="G112" i="9" s="1"/>
  <c r="G115" i="9"/>
  <c r="G116" i="9"/>
  <c r="G122" i="9"/>
  <c r="G121" i="9" s="1"/>
  <c r="G125" i="9"/>
  <c r="G124" i="9" s="1"/>
  <c r="G128" i="9"/>
  <c r="G127" i="9" s="1"/>
  <c r="G130" i="9"/>
  <c r="G131" i="9"/>
  <c r="G134" i="9"/>
  <c r="G133" i="9" s="1"/>
  <c r="G140" i="9"/>
  <c r="G139" i="9" s="1"/>
  <c r="G146" i="9"/>
  <c r="G145" i="9" s="1"/>
  <c r="H92" i="2"/>
  <c r="H91" i="2"/>
  <c r="H86" i="2"/>
  <c r="H79" i="2"/>
  <c r="H78" i="2"/>
  <c r="H77" i="2"/>
  <c r="H76" i="2"/>
  <c r="H80" i="2" s="1"/>
  <c r="H75" i="2"/>
  <c r="H69" i="2"/>
  <c r="H68" i="2"/>
  <c r="H61" i="2"/>
  <c r="H60" i="2"/>
  <c r="H59" i="2"/>
  <c r="H58" i="2"/>
  <c r="H51" i="2"/>
  <c r="H50" i="2"/>
  <c r="H49" i="2"/>
  <c r="H48" i="2"/>
  <c r="H47" i="2"/>
  <c r="H46" i="2"/>
  <c r="H45" i="2"/>
  <c r="H44" i="2"/>
  <c r="H37" i="2"/>
  <c r="H36" i="2"/>
  <c r="H35" i="2"/>
  <c r="H34" i="2"/>
  <c r="H33" i="2"/>
  <c r="H32" i="2"/>
  <c r="H31" i="2"/>
  <c r="H30" i="2"/>
  <c r="H29" i="2"/>
  <c r="H28" i="2"/>
  <c r="H27" i="2"/>
  <c r="H38" i="2" s="1"/>
  <c r="H21" i="2"/>
  <c r="H20" i="2"/>
  <c r="H19" i="2"/>
  <c r="H13" i="2"/>
  <c r="H14" i="2" s="1"/>
  <c r="K507" i="7" l="1"/>
  <c r="K508" i="7" s="1"/>
  <c r="K475" i="7"/>
  <c r="K476" i="7" s="1"/>
  <c r="K443" i="7"/>
  <c r="K444" i="7" s="1"/>
  <c r="K382" i="7"/>
  <c r="K239" i="7"/>
  <c r="K189" i="7"/>
  <c r="K37" i="7"/>
  <c r="H22" i="2"/>
  <c r="H52" i="2"/>
  <c r="H62" i="2"/>
  <c r="H70" i="2"/>
  <c r="K611" i="7"/>
  <c r="K539" i="7"/>
  <c r="K540" i="7" s="1"/>
  <c r="K541" i="7" s="1"/>
  <c r="K527" i="7" s="1"/>
  <c r="K523" i="7"/>
  <c r="K499" i="7"/>
  <c r="K491" i="7"/>
  <c r="K492" i="7" s="1"/>
  <c r="K467" i="7"/>
  <c r="K459" i="7"/>
  <c r="K460" i="7" s="1"/>
  <c r="K435" i="7"/>
  <c r="K375" i="7"/>
  <c r="K322" i="7"/>
  <c r="K292" i="7"/>
  <c r="K293" i="7" s="1"/>
  <c r="K276" i="7"/>
  <c r="K277" i="7" s="1"/>
  <c r="K182" i="7"/>
  <c r="K121" i="7"/>
  <c r="K97" i="7"/>
  <c r="K52" i="7"/>
  <c r="K33" i="7"/>
  <c r="H94" i="2"/>
  <c r="K634" i="7"/>
  <c r="K622" i="7" s="1"/>
  <c r="K580" i="7"/>
  <c r="K564" i="7"/>
  <c r="K555" i="7"/>
  <c r="K531" i="7"/>
  <c r="K524" i="7"/>
  <c r="K525" i="7" s="1"/>
  <c r="K511" i="7" s="1"/>
  <c r="K509" i="7"/>
  <c r="K495" i="7" s="1"/>
  <c r="K493" i="7"/>
  <c r="K479" i="7" s="1"/>
  <c r="K477" i="7"/>
  <c r="K463" i="7" s="1"/>
  <c r="K461" i="7"/>
  <c r="K447" i="7" s="1"/>
  <c r="K445" i="7"/>
  <c r="K431" i="7" s="1"/>
  <c r="K397" i="7"/>
  <c r="K383" i="7"/>
  <c r="K384" i="7" s="1"/>
  <c r="K371" i="7" s="1"/>
  <c r="K284" i="7"/>
  <c r="K159" i="7"/>
  <c r="K152" i="7"/>
  <c r="K129" i="7"/>
  <c r="K125" i="7"/>
  <c r="K98" i="7"/>
  <c r="K99" i="7" s="1"/>
  <c r="K86" i="7" s="1"/>
  <c r="K210" i="7"/>
  <c r="K206" i="7"/>
  <c r="K53" i="7"/>
  <c r="K54" i="7"/>
  <c r="K41" i="7" s="1"/>
  <c r="K515" i="7"/>
  <c r="K420" i="7"/>
  <c r="K352" i="7"/>
  <c r="K345" i="7"/>
  <c r="K300" i="7"/>
  <c r="K262" i="7"/>
  <c r="K247" i="7" s="1"/>
  <c r="K243" i="7"/>
  <c r="K144" i="7"/>
  <c r="K67" i="7"/>
  <c r="K60" i="7"/>
  <c r="K21" i="7"/>
  <c r="K11" i="7" s="1"/>
  <c r="K641" i="7"/>
  <c r="K638" i="7" s="1"/>
  <c r="K278" i="7"/>
  <c r="K264" i="7" s="1"/>
  <c r="K226" i="7"/>
  <c r="K222" i="7"/>
  <c r="K84" i="7"/>
  <c r="K71" i="7" s="1"/>
  <c r="K38" i="7"/>
  <c r="K39" i="7" s="1"/>
  <c r="K23" i="7" s="1"/>
  <c r="K338" i="7"/>
  <c r="K339" i="7"/>
  <c r="K326" i="7" s="1"/>
  <c r="K323" i="7"/>
  <c r="K324" i="7" s="1"/>
  <c r="K311" i="7" s="1"/>
  <c r="K618" i="7"/>
  <c r="K603" i="7"/>
  <c r="K587" i="7"/>
  <c r="K571" i="7"/>
  <c r="K412" i="7"/>
  <c r="K405" i="7"/>
  <c r="K360" i="7"/>
  <c r="K294" i="7"/>
  <c r="K280" i="7" s="1"/>
  <c r="K268" i="7"/>
  <c r="K191" i="7"/>
  <c r="K178" i="7" s="1"/>
  <c r="K190" i="7"/>
  <c r="K113" i="7"/>
  <c r="K109" i="7"/>
  <c r="K75" i="7"/>
  <c r="K27" i="7"/>
  <c r="K427" i="7"/>
  <c r="K367" i="7"/>
  <c r="K307" i="7"/>
  <c r="K174" i="7"/>
  <c r="K175" i="7" l="1"/>
  <c r="K176" i="7"/>
  <c r="K163" i="7" s="1"/>
  <c r="K588" i="7"/>
  <c r="K589" i="7" s="1"/>
  <c r="K575" i="7" s="1"/>
  <c r="K68" i="7"/>
  <c r="K69" i="7" s="1"/>
  <c r="K56" i="7" s="1"/>
  <c r="K211" i="7"/>
  <c r="K212" i="7" s="1"/>
  <c r="K198" i="7" s="1"/>
  <c r="K130" i="7"/>
  <c r="K131" i="7" s="1"/>
  <c r="K117" i="7" s="1"/>
  <c r="K308" i="7"/>
  <c r="K309" i="7" s="1"/>
  <c r="K296" i="7" s="1"/>
  <c r="K604" i="7"/>
  <c r="K605" i="7" s="1"/>
  <c r="K591" i="7" s="1"/>
  <c r="K145" i="7"/>
  <c r="K146" i="7" s="1"/>
  <c r="K133" i="7" s="1"/>
  <c r="K368" i="7"/>
  <c r="K369" i="7"/>
  <c r="K356" i="7" s="1"/>
  <c r="K619" i="7"/>
  <c r="K620" i="7" s="1"/>
  <c r="K607" i="7" s="1"/>
  <c r="K244" i="7"/>
  <c r="K245" i="7" s="1"/>
  <c r="K230" i="7" s="1"/>
  <c r="K354" i="7"/>
  <c r="K341" i="7" s="1"/>
  <c r="K353" i="7"/>
  <c r="K160" i="7"/>
  <c r="K161" i="7" s="1"/>
  <c r="K148" i="7" s="1"/>
  <c r="K398" i="7"/>
  <c r="K399" i="7" s="1"/>
  <c r="K386" i="7" s="1"/>
  <c r="K556" i="7"/>
  <c r="K557" i="7" s="1"/>
  <c r="K543" i="7" s="1"/>
  <c r="K414" i="7"/>
  <c r="K401" i="7" s="1"/>
  <c r="K413" i="7"/>
  <c r="K428" i="7"/>
  <c r="K429" i="7" s="1"/>
  <c r="K416" i="7" s="1"/>
  <c r="K115" i="7"/>
  <c r="K101" i="7" s="1"/>
  <c r="K114" i="7"/>
  <c r="K572" i="7"/>
  <c r="K573" i="7" s="1"/>
  <c r="K559" i="7" s="1"/>
  <c r="K227" i="7"/>
  <c r="K228" i="7" s="1"/>
  <c r="K214" i="7" s="1"/>
</calcChain>
</file>

<file path=xl/sharedStrings.xml><?xml version="1.0" encoding="utf-8"?>
<sst xmlns="http://schemas.openxmlformats.org/spreadsheetml/2006/main" count="2437" uniqueCount="389">
  <si>
    <t>Instal7lacis PdR Aj SantCugat del Vallhs</t>
  </si>
  <si>
    <t>PRESSUPOST</t>
  </si>
  <si>
    <t>Preu</t>
  </si>
  <si>
    <t>Amidament</t>
  </si>
  <si>
    <t>Import</t>
  </si>
  <si>
    <t>Obra</t>
  </si>
  <si>
    <t>01</t>
  </si>
  <si>
    <t>PressupostInstal·lació PdR Aj SantCugat del Vallès</t>
  </si>
  <si>
    <t>Capítol</t>
  </si>
  <si>
    <t>00</t>
  </si>
  <si>
    <t>Desmuntatges</t>
  </si>
  <si>
    <t>01.00</t>
  </si>
  <si>
    <t>DESM-0001</t>
  </si>
  <si>
    <t>u</t>
  </si>
  <si>
    <t>Desmuntatge PDRs Actuals</t>
  </si>
  <si>
    <t>TOTAL</t>
  </si>
  <si>
    <t>PdRs</t>
  </si>
  <si>
    <t>01.01</t>
  </si>
  <si>
    <t>PGP1-13Z5N</t>
  </si>
  <si>
    <t>Punt de recàrrega de vehicle elèctric, per a col·locació mural, alimentació de xarxa monofàsica amb 2 preses amb base tipus 2, recàrrega mode 3 segons IEC 61851-1, de potència 7,4kW/7,4kW, amb grau de protecció IP 54/IK10, connectivitat Ethernet amb protocol OCPP 1.6J o superior, comptador MID, lector RFID, fixat verticalment</t>
  </si>
  <si>
    <t>PGP1-13Z59</t>
  </si>
  <si>
    <t>Punt de recàrrega de vehicle elèctric, per a col·locació mural, alimentació de xarxa monofàsica amb 1 presa amb base tipus 2, recàrrega mode 3 segons IEC 61851-1, de potència 7,4kW, amb grau de protecció IP 54/IK10, connectivitat Ethernet amb protocol OCPP 1.6J o superior, comptador MID, lector RFID, fixat verticalment</t>
  </si>
  <si>
    <t>SUP1-PDR</t>
  </si>
  <si>
    <t>Suport telescòpic per a un PDR, format per tubulars d'acer inoxidable AISI 316 polit, de secció quadrada de 100x100x4mm o 90x90x3mm amb un marc de subjecció; També d'acer AISI 316 polit, ancorat al terra i sostre mitjançant anclatges mecànics. Les peces es fabricaran en taller i les soldadures seran ''TIG'' i es muntaran al aparcament totalment acoblades. S'inclouen tacs de fixació a terra i sostre segons detalls de plànols o similars. Es realitzaran les adequacions necessàries requerides per la direcció facultativa per tal de garantir el correcte funcionament del suport.</t>
  </si>
  <si>
    <t>02</t>
  </si>
  <si>
    <t>Proteccions elèctriques</t>
  </si>
  <si>
    <t>01.02</t>
  </si>
  <si>
    <t>PG4B-124S6</t>
  </si>
  <si>
    <t>Interruptor diferencial de la classe B, gamma terciari, de 125 A d'intensitat nominal, tetrapolar (4P), de sensibilitat 0,3 A, de desconnexió fix selectiu, amb botó de test incorporat i indicador mecànic de defecte, construït segons les especificacions de la norma UNE-EN 61008-1, de 4 mòduls DIN de 18 mm d'amplària, muntat en perfil DIN</t>
  </si>
  <si>
    <t>PG4B-DX5C</t>
  </si>
  <si>
    <t>Interruptor diferencial de la classe A, gamma terciari, de 40 A d'intensitat nominal, bipolar (2P), de sensibilitat 0,03 A, de desconnexió fix instantani, amb botó de test incorporat i indicador mecànic de defecte, construït segons les especificacions de la norma UNE-EN 61008-1, de 2 mòduls DIN de 18 mm d'amplària, muntat en perfil DIN</t>
  </si>
  <si>
    <t>PG4B-DX38</t>
  </si>
  <si>
    <t>Interruptor diferencial de la classe A, gamma terciari, de 25 A d'intensitat nominal, bipolar (2P), de sensibilitat 0,03 A, de desconnexió fix instantani, amb botó de test incorporat i indicador mecànic de defecte, construït segons les especificacions de la norma UNE-EN 61008-1, de 2 mòduls DIN de 18 mm d'amplària, muntat en perfil DIN</t>
  </si>
  <si>
    <t>PG4B-DX59</t>
  </si>
  <si>
    <t>Interruptor diferencial de la classe A, gamma terciari, de 25 A d'intensitat nominal, tetrapolar (4P), de sensibilitat 0,03 A, de desconnexió fix instantani, amb botó de test incorporat i indicador mecànic de defecte, construït segons les especificacions de la norma UNE-EN 61008-1, de 4 mòduls DIN de 18 mm d'amplària, muntat en perfil DIN</t>
  </si>
  <si>
    <t>PG47-EMAZ</t>
  </si>
  <si>
    <t>Interruptor automàtic magnetotèrmic de 40 A d'intensitat nominal, tipus PIA corba C, bipolar (1P+N), de 6000 A de poder de tall segons UNE-EN 60898 i de 10 kA de poder de tall segons UNE-EN 60947-2, de 2 mòduls DIN de 18 mm d'amplària, muntat en perfil DIN</t>
  </si>
  <si>
    <t>PG47-EM0O</t>
  </si>
  <si>
    <t>Interruptor automàtic magnetotèrmic de 25 A d'intensitat nominal, tipus PIA corba C, bipolar (1P+N), de 6000 A de poder de tall segons UNE-EN 60898 i de 10 kA de poder de tall segons UNE-EN 60947-2, de 2 mòduls DIN de 18 mm d'amplària, muntat en perfil DIN</t>
  </si>
  <si>
    <t>PG47-EOHR</t>
  </si>
  <si>
    <t>Interruptor automàtic magnetotèrmic de 10 A d'intensitat nominal, tipus PIA corba C, tetrapolar (4P), de 6000 A de poder de tall segons UNE-EN 60898 i de 10 kA de poder de tall segons UNE-EN 60947-2, de 4 mòduls DIN de 18 mm d'amplària, muntat en perfil DIN</t>
  </si>
  <si>
    <t>PG4H-AJQW</t>
  </si>
  <si>
    <t>Protector per a sobretensions transitòries, bipolar (1P+N), de 20kA d'intensitat màxima transitòria, de 2 mòduls DIN de 18 mm d'amplària, col·locat</t>
  </si>
  <si>
    <t>PM17-386M</t>
  </si>
  <si>
    <t>Polsador d'alarma per a instal·lació contra incendis convencional, accionament manual per trencament d'element fràgil, segons norma UNE-EN 54-11, muntat superficialment</t>
  </si>
  <si>
    <t>PG44-BIKP</t>
  </si>
  <si>
    <t>Contactor de 230 V de tensió de control, 125 A d'intensitat nominal, tetrapolar (4P), 4NA, per a un circuit de potència de 400 V, categoria d'ús AC 1 segons UNE-EN 60947-4-1</t>
  </si>
  <si>
    <t>REL0-0001</t>
  </si>
  <si>
    <t>Relé de control, bobina 230V, sortida NC/NA</t>
  </si>
  <si>
    <t>03</t>
  </si>
  <si>
    <t>Cablejat i canalitzacions</t>
  </si>
  <si>
    <t>Subcapítol</t>
  </si>
  <si>
    <t>Cablejat</t>
  </si>
  <si>
    <t>01.03.01</t>
  </si>
  <si>
    <t>PG33-E4VD</t>
  </si>
  <si>
    <t>m</t>
  </si>
  <si>
    <t>Cable amb conductor de coure de tensió assignada0,6/1 kV, de designació RZ1-K (AS), construcció segons norma UNE 21123-4, unipolar, de secció 1x35 mm2, amb coberta del cable de poliolefines, classe de reacció al foc Cca-s1b, d1, a1 segons la norma UNE-EN 50575 amb baixa emissió fums, col·locat en canal o safata</t>
  </si>
  <si>
    <t>PG33-E4WE</t>
  </si>
  <si>
    <t>Cable amb conductor de coure de tensió assignada0,6/1 kV, de designació RZ1-K (AS), construcció segons norma UNE 21123-4, tripolar, de secció 3x16 mm2, amb coberta del cable de poliolefines, classe de reacció al foc Cca-s1b, d1, a1 segons la norma UNE-EN 50575 amb baixa emissió fums, col·locat en canal o safata</t>
  </si>
  <si>
    <t>PG33-E4WC</t>
  </si>
  <si>
    <t>Cable amb conductor de coure de tensió assignada0,6/1 kV, de designació RZ1-K (AS), construcció segons norma UNE 21123-4, tripolar, de secció 3x10 mm2, amb coberta del cable de poliolefines, classe de reacció al foc Cca-s1b, d1, a1 segons la norma UNE-EN 50575 amb baixa emissió fums, col·locat en canal o safata</t>
  </si>
  <si>
    <t>PG33-E4WA</t>
  </si>
  <si>
    <t>Cable amb conductor de coure de tensió assignada0,6/1 kV, de designació RZ1-K (AS), construcció segons norma UNE 21123-4, tripolar, de secció 3x6 mm2, amb coberta del cable de poliolefines, classe de reacció al foc Cca-s1b, d1, a1 segons la norma UNE-EN 50575 amb baixa emissió fums, col·locat en canal o safata</t>
  </si>
  <si>
    <t>PG33-E4W8</t>
  </si>
  <si>
    <t>Cable amb conductor de coure de tensió assignada0,6/1 kV, de designació RZ1-K (AS), construcció segons norma UNE 21123-4, tripolar, de secció 3x4 mm2, amb coberta del cable de poliolefines, classe de reacció al foc Cca-s1b, d1, a1 segons la norma UNE-EN 50575 amb baixa emissió fums, col·locat en canal o safata</t>
  </si>
  <si>
    <t>PG33-E4W7</t>
  </si>
  <si>
    <t>Cable amb conductor de coure de tensió assignada0,6/1 kV, de designació RZ1-K (AS), construcció segons norma UNE 21123-4, tripolar, de secció 3x2,5 mm2, amb coberta del cable de poliolefines, classe de reacció al foc Cca-s1b, d1, a1 segons la norma UNE-EN 50575 amb baixa emissió fums, col·locat en canal o safata</t>
  </si>
  <si>
    <t>PG33-E50L</t>
  </si>
  <si>
    <t>Cable amb conductor de coure de tensió assignada0,6/1 kV, de designació RZ1-K (AS), construcció segons norma UNE 21123-4, pentapolar, de secció 5x1,5 mm2, amb coberta del cable de poliolefines, classe de reacció al foc Cca-s1b, d1, a1 segons la norma UNE-EN 50575 amb baixa emissió fums, col·locat en canal o safata</t>
  </si>
  <si>
    <t>PG33-E74Z</t>
  </si>
  <si>
    <t>Cable amb conductor de coure de tensió assignada0,6/1 kV, de designació RZ1-K (AS), construcció segons norma UNE 21123-4, bipolar, de secció 2x1,5 mm2, amb coberta del cable de poliolefines, classe de reacció al foc Cca-s1b, d1, a1 segons la norma UNE-EN 50575 amb baixa emissió fums, col·locat en tub</t>
  </si>
  <si>
    <t>Canalitzacions</t>
  </si>
  <si>
    <t>01.03.02</t>
  </si>
  <si>
    <t>PG2J-4BZ9</t>
  </si>
  <si>
    <t>Safata metàl·lica de xapa perforada d'acer galvanitzat sendzimir, d'alçària 30 mm i amplària 300 mm, col·locada suspesa de paraments horitzontals amb elements de suport</t>
  </si>
  <si>
    <t>PG2J-4BZ6</t>
  </si>
  <si>
    <t>Safata metàl·lica de xapa perforada d'acer galvanitzat sendzimir, d'alçària 30 mm i amplària 100 mm, col·locada suspesa de paraments horitzontals amb elements de suport</t>
  </si>
  <si>
    <t>PG2O-6SYO</t>
  </si>
  <si>
    <t>Tub rígid d'acer galvanitzat, de 32 mm de diàmetre nominal, resistència a l'impacte de 20 J, resistència a compressió de 4000 N, amb unió endollada i muntat superficialment</t>
  </si>
  <si>
    <t>PG2O-6SXD</t>
  </si>
  <si>
    <t>Tub rígid d'acer galvanitzat, de 16 mm de diàmetre nominal, resistència a l'impacte de 20 J, resistència a compressió de 4000 N, amb unió endollada i muntat superficialment</t>
  </si>
  <si>
    <t>Armaris</t>
  </si>
  <si>
    <t>01.03.03</t>
  </si>
  <si>
    <t>PG10-DB3F</t>
  </si>
  <si>
    <t>Armari metàl·lic de 600x1800x250 mm, per a servei interior, IP54, amb porta opaca, 240 mòduls DIN, muntatge superficial</t>
  </si>
  <si>
    <t>PG16-E3LH</t>
  </si>
  <si>
    <t>Caixa de doble aïllament de polièster reforçat, de 540x360x210 mm, col·locació superficial</t>
  </si>
  <si>
    <t>04</t>
  </si>
  <si>
    <t>Monitoratge i control</t>
  </si>
  <si>
    <t>01.04</t>
  </si>
  <si>
    <t>DATA-LOG1</t>
  </si>
  <si>
    <t>Subministrament, programació i posada en marxa d'un Datalogger, per a la comunicació amb plataformes Sentilo. RTU amb sistema d'alimentació ininterrompuda, programat per enviar dades a la plataforma Sentilo de forma nativa. Suport de protocols Modbus TCP/IP, fonts de dades en formats XML i CSV, per a muntatge sobre carril DIN, proveeix connectivitat a través d'Ethernet. Inclou passarel·la Modbus RTU a Modbus TCP/IP.</t>
  </si>
  <si>
    <t>DATA-ANX</t>
  </si>
  <si>
    <t>Subministrament i muntatge d'equip analitzador de xarxes trifàsic per a la medició d'energia consumida, model CVM-MINI-ITF-ETH-C2 del fabricant Circutor o similar. Amb comunicacions Modbus TCP. Inclou 3 transformadors d'intensitat de nucli tancat amb relació de tranformació 150/5.</t>
  </si>
  <si>
    <t>DATA-DLM</t>
  </si>
  <si>
    <t>Sistema dinàmic de càrrega</t>
  </si>
  <si>
    <t>PP44-664O</t>
  </si>
  <si>
    <t>Cable per a transmissió de dades amb conductor de coure, de 4 parells, categoria 6 F/UTP, aïllament de poliolefina i coberta de poliolefina, de baixa emissió de fums i opacitat reduïda, no propagador de la flama segons UNE-EN 60332-1-2, col·locat sota tub o canal</t>
  </si>
  <si>
    <t>PP7A-6SB7</t>
  </si>
  <si>
    <t>Switch 10/100 Ethernet de 16 ports, muntat superficialment</t>
  </si>
  <si>
    <t>05</t>
  </si>
  <si>
    <t>Legalització</t>
  </si>
  <si>
    <t>01.05</t>
  </si>
  <si>
    <t>LEGA-0001</t>
  </si>
  <si>
    <t>Treballs de legalització de la instal·lació. Inclou despeses per l'inspecció reglamentària (OCA)</t>
  </si>
  <si>
    <t>06</t>
  </si>
  <si>
    <t>Seguretat i Salut</t>
  </si>
  <si>
    <t>01.06</t>
  </si>
  <si>
    <t>SYS0-0001</t>
  </si>
  <si>
    <t>Execució de totes les activitats i subministraments d'equips col·lectius i individuals, i el seu manteniment segons les prescripcions establertes en el Pla de Seguretat i Salut durant tota la duració dels treballs</t>
  </si>
  <si>
    <t xml:space="preserve">IMPORT TOTAL DEL PRESSUPOST : </t>
  </si>
  <si>
    <t>Justificació d'elements</t>
  </si>
  <si>
    <t>Nº</t>
  </si>
  <si>
    <t>Codi</t>
  </si>
  <si>
    <t>U.A.</t>
  </si>
  <si>
    <t>Descripció</t>
  </si>
  <si>
    <t>Partida d'obra</t>
  </si>
  <si>
    <t>PG1G-614G</t>
  </si>
  <si>
    <t>h</t>
  </si>
  <si>
    <t>Desmuntatge estacions de recàrrega actuals.</t>
  </si>
  <si>
    <t>Rend.:</t>
  </si>
  <si>
    <t>Mà d'obra</t>
  </si>
  <si>
    <t>A0F-000E</t>
  </si>
  <si>
    <t>Oficial 1a electricista</t>
  </si>
  <si>
    <t>/R</t>
  </si>
  <si>
    <t>x</t>
  </si>
  <si>
    <t>=</t>
  </si>
  <si>
    <t>A01-FEPD</t>
  </si>
  <si>
    <t>Ajudant electricista</t>
  </si>
  <si>
    <t>Subtotal mà d'obra</t>
  </si>
  <si>
    <t>Altres</t>
  </si>
  <si>
    <t>A%AUX001</t>
  </si>
  <si>
    <t>%</t>
  </si>
  <si>
    <t>Despeses auxiliars sobre la mà d'obra</t>
  </si>
  <si>
    <t>Subtotal altres</t>
  </si>
  <si>
    <t>Cost directe</t>
  </si>
  <si>
    <t>Despeses indirectes</t>
  </si>
  <si>
    <t>Total</t>
  </si>
  <si>
    <t>PG2J-4C3G</t>
  </si>
  <si>
    <t>Safata metàl·lica de xapa perforada amb coberta d'acer galvanitzat en calent, d'alçària 30 mm i amplària 300 mm, col·locada suspesa de paraments horitzontals amb elements de suport</t>
  </si>
  <si>
    <t>Material</t>
  </si>
  <si>
    <t>BGY1-1OYI</t>
  </si>
  <si>
    <t>Part proporcional d'elements de suport per a safates metàl·liques d'acer d'acer galvanitzat en calent de 300 mm d'amplària, per a instal·lació suspesa de paraments horitzontals</t>
  </si>
  <si>
    <t>BG29-1ZSL</t>
  </si>
  <si>
    <t>Coberta per a safata metàl·lica de xapa, d'acer galvanitzat en calent, de 300 mm d'amplària</t>
  </si>
  <si>
    <t>BGWA-0AI5</t>
  </si>
  <si>
    <t>Part proporcional d'accessoris i elements d'acabat per a safates metàl·liques d'acer galvanitzat en calent, de 30 mm d'alçària i 300 mm d'amplària</t>
  </si>
  <si>
    <t>BG2J-0BAP</t>
  </si>
  <si>
    <t>Safata metàl·lica de xapa perforada d'acer galvanitzat en calent, d'alçària 30 mm i amplària 300 mm</t>
  </si>
  <si>
    <t>Subtotal material</t>
  </si>
  <si>
    <t>PG33-E4VN</t>
  </si>
  <si>
    <t>Cable amb conductor de coure de tensió assignada0,6/1 kV, de designació RZ1-K (AS), construcció segons norma UNE 21123-4, unipolar, de secció 1x150 mm2, amb coberta del cable de poliolefines, classe de reacció al foc Cca-s1b, d1, a1 segons la norma UNE-EN 50575 amb baixa emissió fums, col·locat en canal o safata</t>
  </si>
  <si>
    <t>BG33-G2S2</t>
  </si>
  <si>
    <t>Cable amb conductor de coure de tensió assignada0,6/1 kV, de designació RZ1-K (AS), construcció segons norma UNE 21123-4, unipolar, de secció 1x150 mm2, amb coberta del cable de poliolefines, classe de reacció al foc Cca-s1b, d1, a1 segons la norma UNE-EN 50575 amb baixa emissió fums</t>
  </si>
  <si>
    <t>PG33-E4VP</t>
  </si>
  <si>
    <t>Cable amb conductor de coure de tensió assignada0,6/1 kV, de designació RZ1-K (AS), construcció segons norma UNE 21123-4, unipolar, de secció 1x185 mm2, amb coberta del cable de poliolefines, classe de reacció al foc Cca-s1b, d1, a1 segons la norma UNE-EN 50575 amb baixa emissió fums, col·locat en canal o safata</t>
  </si>
  <si>
    <t>BG33-G2RZ</t>
  </si>
  <si>
    <t>Cable amb conductor de coure de tensió assignada0,6/1 kV, de designació RZ1-K (AS), construcció segons norma UNE 21123-4, unipolar, de secció 1x185 mm2, amb coberta del cable de poliolefines, classe de reacció al foc Cca-s1b, d1, a1 segons la norma UNE-EN 50575 amb baixa emissió fums</t>
  </si>
  <si>
    <t>PG33-E4VS</t>
  </si>
  <si>
    <t>Cable amb conductor de coure de tensió assignada0,6/1 kV, de designació RZ1-K (AS), construcció segons norma UNE 21123-4, unipolar, de secció 1x300 mm2, amb coberta del cable de poliolefines, classe de reacció al foc Cca-s1b, d1, a1 segons la norma UNE-EN 50575 amb baixa emissió fums, col·locat en canal o safata</t>
  </si>
  <si>
    <t>BG33-G2RV</t>
  </si>
  <si>
    <t>Cable amb conductor de coure de tensió assignada0,6/1 kV, de designació RZ1-K (AS), construcció segons norma UNE 21123-4, unipolar, de secció 1x300 mm2, amb coberta del cable de poliolefines, classe de reacció al foc Cca-s1b, d1, a1 segons la norma UNE-EN 50575 amb baixa emissió fums</t>
  </si>
  <si>
    <t>PG44-BIKQ</t>
  </si>
  <si>
    <t>Contactor de 230 V de tensió de control, 63 A d'intensitat nominal, tetrapolar (4P), 4NC, format per 3 mòduls DIN de 18 mm d'amplària cada un, per a un circuit de potència de 400 V, categoria d'ús AC 1 segons UNE-EN 60947-4-1, fixat a pressió</t>
  </si>
  <si>
    <t>BG44-2R8P</t>
  </si>
  <si>
    <t>Contactor de 230 V de tensió de control, 63 A d'intensitat nominal, tetrapolar (4P), 4NC, format per 3 mòduls DIN de 18 mm d'amplària cada un, per a un circuit de potència de 400 V, categoria d'ús AC 1 segons UNE-EN 60947-4-1</t>
  </si>
  <si>
    <t>PG47-EOGZ</t>
  </si>
  <si>
    <t>Interruptor automàtic magnetotèrmic de 6 A d'intensitat nominal, tipus PIA corba C, bipolar (1P+N), de 6000 A de poder de tall segons UNE-EN 60898, de 2 mòduls DIN de 18 mm d'amplària, muntat en perfil DIN</t>
  </si>
  <si>
    <t>BGWD-0AS2</t>
  </si>
  <si>
    <t>Parte proporcional de accesorios para interruptores magnetotérmicos</t>
  </si>
  <si>
    <t>BG49-18XY</t>
  </si>
  <si>
    <t>Interruptor automàtic magnetotèrmic de 6 A d'intensitat nominal, tipus PIA corba C, bipolar (1P+N), de 6000 A de poder de tall segons UNE-EN 60898, de 2 mòduls DIN de 18 mm d'amplària, per a muntar en perfil DIN</t>
  </si>
  <si>
    <t>PG4A-EOY3</t>
  </si>
  <si>
    <t>Interruptor automático magnetotérmico de caja moldeada, de 400 A de intensidad máxima, con 4 polos y 3 o 4 relés, o 3 relés con protección parcial del neutro y bloque de relés electrónico regulable para interruptores hasta 630 A, de 45 kA de poder de corte según UNE-EN 60947-2, montado superficialmente</t>
  </si>
  <si>
    <t>BG48-19H1</t>
  </si>
  <si>
    <t>Interruptor automático magnetotérmico de caja moldeada, de 400 A de intensidad máxima, con 4 polos y 3 o 4 relés, o 3 relés con protección parcial del neutro y bloque de relés electrónico regulable para interruptores hasta 630 A, de 45 kA de poder de corte según UNE-EN 60947-2, para montar superficialmente</t>
  </si>
  <si>
    <t>PG4L-HCHP</t>
  </si>
  <si>
    <t>Relé diferencial amb toroidal separat, sensibilitat de 0,03 A a 30 A (9 llindars commutables), dispar instantani o temporitzat de 0 s a 4,5 s (9 llindars commutables), alimentació a 220-240 V a.c., amb connexions per a l'alimentació elèctrica, la bobina de dispar i el toroidal, amb vigilàcia automàtica de l'enllaç amb el toroide, de l'alimentació elèctrica i de l'electrònica interna, per a muntar en carril DIN normalitzat, col·locat</t>
  </si>
  <si>
    <t>A0F-000C</t>
  </si>
  <si>
    <t>Oficial 1a calefactor</t>
  </si>
  <si>
    <t>A01-FEPC</t>
  </si>
  <si>
    <t>Ajudant calefactor</t>
  </si>
  <si>
    <t>BG4H-H4NN</t>
  </si>
  <si>
    <t>Relé diferencial amb toroidal separat, sensibilitat de 0,03 A a 30 A (9 llindars commutables), dispar instantani o temporitzat de 0 s a 4,5 s (9 llindars commutables), alimentació a 220 240 V a.c., amb connexions per a l'alimentació elèctrica, la bobina de dispar i el toroidal, amb vigilàcia automàtica de l'enllaç amb el toroide, de l'alimentació elèctrica i de l'electrònica interna, per a muntar en carril DIN normalitzat</t>
  </si>
  <si>
    <t>PG4O-3AQW</t>
  </si>
  <si>
    <t>Transformador d'intensitat per a diferencials amb sensibilitat de 0,3 A i de 140 mm de diàmetre interior, fins a 1300 A d'intensitat nominal i subjectat amb cargols</t>
  </si>
  <si>
    <t>BG4K-0AR1</t>
  </si>
  <si>
    <t>Transformador d'intensitat per a diferencials amb sensibilitat de 0,3 A i de 140 mm de diàmetre interior, fins a 1300 A d'intensitat nominal</t>
  </si>
  <si>
    <t>PGPS-13Z81</t>
  </si>
  <si>
    <t>Estructura de tub d'acer galvanitzat lacat, per a protecció d'equip de recàrrega de vehicle elèctric, de 100x60x50 mm, col·locada</t>
  </si>
  <si>
    <t>BGPS-149A6</t>
  </si>
  <si>
    <t>Estructura de tub d'acer galvanitzat lacat, per a protecció d'equip de recàrrega de vehicle elèctric, de 100x60x50 mm</t>
  </si>
  <si>
    <t>PMD5-HCO9</t>
  </si>
  <si>
    <t>Polsador antiatracament de boto mecànic simple, cos d'alumini i poliestirè, interruptor de làmines amb contacte NC, per a muntar superficialment, amb pany i clau de desenclavament, col·locat</t>
  </si>
  <si>
    <t>A01-FEPH</t>
  </si>
  <si>
    <t>Ajudant muntador</t>
  </si>
  <si>
    <t>A0F-000R</t>
  </si>
  <si>
    <t>Oficial 1a muntador</t>
  </si>
  <si>
    <t>BMD8-H6K5</t>
  </si>
  <si>
    <t>Polsador antiatracament de boto mecànic simple, cos d'alumini i poliestirè, interruptor de làmines amb contacte NC, per a muntar superficialment, amb pany i clau de desenclavament</t>
  </si>
  <si>
    <t>RELE-0001</t>
  </si>
  <si>
    <t>P-1</t>
  </si>
  <si>
    <t>P-2</t>
  </si>
  <si>
    <t>P-3</t>
  </si>
  <si>
    <t>P-4</t>
  </si>
  <si>
    <t>P-5</t>
  </si>
  <si>
    <t>BG10-0G4J</t>
  </si>
  <si>
    <t>BGW0-0950</t>
  </si>
  <si>
    <t>Part proporcional d'accessoris per a armaris metàl·lics</t>
  </si>
  <si>
    <t>P-6</t>
  </si>
  <si>
    <t>BG15-0FO3</t>
  </si>
  <si>
    <t>Caixa de doble aïllament de polièster reforçat, de 540x360x210 mm</t>
  </si>
  <si>
    <t>BGW2-093J</t>
  </si>
  <si>
    <t>Part proporcional d'accessoris de caixa de doble aïllament</t>
  </si>
  <si>
    <t>P-7</t>
  </si>
  <si>
    <t>BG2J-0BET</t>
  </si>
  <si>
    <t>Safata metàl·lica de xapa perforada d'acer galvanitzat sendzimir, d'alçària 30 mm i amplària 100 mm</t>
  </si>
  <si>
    <t>BGY1-1P29</t>
  </si>
  <si>
    <t>Part proporcional d'elements de suport per a safates metàl·liques d'acer d'acer galvanitzat sendzimir de 100 mm d'amplària, per a instal·lació suspesa de paraments horitzontals</t>
  </si>
  <si>
    <t>BGWA-0AMJ</t>
  </si>
  <si>
    <t>Part proporcional d'accessoris i elements d'acabat per a safates metàl·liques d'acer galvanitzat sendzimir, de 30 mm d'alçària i 100 mm d'amplària</t>
  </si>
  <si>
    <t>P-8</t>
  </si>
  <si>
    <t>BGY1-1P2C</t>
  </si>
  <si>
    <t>Part proporcional d'elements de suport per a safates metàl·liques d'acer d'acer galvanitzat sendzimir de 300 mm d'amplària, per a instal·lació suspesa de paraments horitzontals</t>
  </si>
  <si>
    <t>BGWA-0AMM</t>
  </si>
  <si>
    <t>Part proporcional d'accessoris i elements d'acabat per a safates metàl·liques d'acer galvanitzat sendzimir, de 30 mm d'alçària i 300 mm d'amplària</t>
  </si>
  <si>
    <t>BG2J-0BEW</t>
  </si>
  <si>
    <t>Safata metàl·lica de xapa perforada d'acer galvanitzat sendzimir, d'alçària 30 mm i amplària 300 mm</t>
  </si>
  <si>
    <t>P-9</t>
  </si>
  <si>
    <t>BG2O-1KWA</t>
  </si>
  <si>
    <t>Tub rígid d'acer galvanitzat, de 16 mm de diàmetre nominal, resistència a l'impacte de 20 J, resistència a compressió de 4000 N, per a endollar</t>
  </si>
  <si>
    <t>BGWC-09N6</t>
  </si>
  <si>
    <t>Part proporcional d'accessoris per a tubs rígids d'acer</t>
  </si>
  <si>
    <t>P-10</t>
  </si>
  <si>
    <t>BG2O-1KWF</t>
  </si>
  <si>
    <t>Tub rígid d'acer galvanitzat, de 32 mm de diàmetre nominal, resistència a l'impacte de 20 J, resistència a compressió de 4000 N, per a endollar</t>
  </si>
  <si>
    <t>P-11</t>
  </si>
  <si>
    <t>BG33-G2SJ</t>
  </si>
  <si>
    <t>Cable amb conductor de coure de tensió assignada0,6/1 kV, de designació RZ1-K (AS), construcció segons norma UNE 21123-4, unipolar, de secció 1x35 mm2, amb coberta del cable de poliolefines, classe de reacció al foc Cca-s1b, d1, a1 segons la norma UNE-EN 50575 amb baixa emissió fums</t>
  </si>
  <si>
    <t>P-12</t>
  </si>
  <si>
    <t>BG33-G2VO</t>
  </si>
  <si>
    <t>Cable amb conductor de coure de tensió assignada0,6/1 kV, de designació RZ1-K (AS), construcció segons norma UNE 21123-4, tripolar, de secció 3x2,5 mm2, amb coberta del cable de poliolefines, classe de reacció al foc Cca-s1b, d1, a1 segons la norma UNE-EN 50575 amb baixa emissió fums</t>
  </si>
  <si>
    <t>P-13</t>
  </si>
  <si>
    <t>BG33-G2VM</t>
  </si>
  <si>
    <t>Cable amb conductor de coure de tensió assignada0,6/1 kV, de designació RZ1-K (AS), construcció segons norma UNE 21123-4, tripolar, de secció 3x4 mm2, amb coberta del cable de poliolefines, classe de reacció al foc Cca-s1b, d1, a1 segons la norma UNE-EN 50575 amb baixa emissió fums</t>
  </si>
  <si>
    <t>P-14</t>
  </si>
  <si>
    <t>BG33-G2VR</t>
  </si>
  <si>
    <t>Cable amb conductor de coure de tensió assignada0,6/1 kV, de designació RZ1-K (AS), construcció segons norma UNE 21123-4, tripolar, de secció 3x6 mm2, amb coberta del cable de poliolefines, classe de reacció al foc Cca-s1b, d1, a1 segons la norma UNE-EN 50575 amb baixa emissió fums</t>
  </si>
  <si>
    <t>P-15</t>
  </si>
  <si>
    <t>BG33-G2VQ</t>
  </si>
  <si>
    <t>Cable amb conductor de coure de tensió assignada0,6/1 kV, de designació RZ1-K (AS), construcció segons norma UNE 21123-4, tripolar, de secció 3x10 mm2, amb coberta del cable de poliolefines, classe de reacció al foc Cca-s1b, d1, a1 segons la norma UNE-EN 50575 amb baixa emissió fums</t>
  </si>
  <si>
    <t>P-16</t>
  </si>
  <si>
    <t>BG33-G2VN</t>
  </si>
  <si>
    <t>Cable amb conductor de coure de tensió assignada0,6/1 kV, de designació RZ1-K (AS), construcció segons norma UNE 21123-4, tripolar, de secció 3x16 mm2, amb coberta del cable de poliolefines, classe de reacció al foc Cca-s1b, d1, a1 segons la norma UNE-EN 50575 amb baixa emissió fums</t>
  </si>
  <si>
    <t>P-17</t>
  </si>
  <si>
    <t>BG33-G2WV</t>
  </si>
  <si>
    <t>Cable amb conductor de coure de tensió assignada0,6/1 kV, de designació RZ1-K (AS), construcció segons norma UNE 21123-4, pentapolar, de secció 5x1,5 mm2, amb coberta del cable de poliolefines, classe de reacció al foc Cca-s1b, d1, a1 segons la norma UNE-EN 50575 amb baixa emissió fums</t>
  </si>
  <si>
    <t>P-18</t>
  </si>
  <si>
    <t>BG33-G2W8</t>
  </si>
  <si>
    <t>Cable amb conductor de coure de tensió assignada0,6/1 kV, de designació RZ1-K (AS), construcció segons norma UNE 21123-4, bipolar, de secció 2x1,5 mm2, amb coberta del cable de poliolefines, classe de reacció al foc Cca-s1b, d1, a1 segons la norma UNE-EN 50575 amb baixa emissió fums</t>
  </si>
  <si>
    <t>P-19</t>
  </si>
  <si>
    <t>BG44-2R8O</t>
  </si>
  <si>
    <t>P-20</t>
  </si>
  <si>
    <t>BG49-18JZ</t>
  </si>
  <si>
    <t>Interruptor automàtic magnetotèrmic de 25 A d'intensitat nominal, tipus PIA corba C, bipolar (1P+N), de 6000 A de poder de tall segons UNE-EN 60898 i de 10 kA de poder de tall segons UNE-EN 60947-2, de 2 mòduls DIN de 18 mm d'amplària, per a muntar en perfil DIN</t>
  </si>
  <si>
    <t>P-21</t>
  </si>
  <si>
    <t>BG49-18UA</t>
  </si>
  <si>
    <t>Interruptor automàtic magnetotèrmic de 40 A d'intensitat nominal, tipus PIA corba C, bipolar (1P+N), de 6000 A de poder de tall segons UNE-EN 60898 i de 10 kA de poder de tall segons UNE-EN 60947-2, de 2 mòduls DIN de 18 mm d'amplària, per a muntar en perfil DIN</t>
  </si>
  <si>
    <t>P-22</t>
  </si>
  <si>
    <t>BG49-18CY</t>
  </si>
  <si>
    <t>Interruptor automàtic magnetotèrmic de 10 A d'intensitat nominal, tipus PIA corba C, tetrapolar (4P), de 6000 A de poder de tall segons UNE-EN 60898 i de 10 kA de poder de tall segons UNE-EN 60947-2, de 4 mòduls DIN de 18 mm d'amplària, per a muntar en perfil DIN</t>
  </si>
  <si>
    <t>P-23</t>
  </si>
  <si>
    <t>BG4L-09Y7</t>
  </si>
  <si>
    <t>Interruptor diferencial de la classe A, gamma terciari, de 25 A d'intensitat nominal, bipolar (2P), de 0,03 A de sensibilitat, de desconnexió fix instantani, amb botó de test incorporat i indicador mecànic de defecte, construït segons les especificacions de la norma UNE-EN 61008-1, de 2 mòduls DIN de 18 mm d'amplària, per a muntar en perfil DIN</t>
  </si>
  <si>
    <t>BGWD-0AS3</t>
  </si>
  <si>
    <t>Part proporcional d'accessoris per a interruptors diferencials</t>
  </si>
  <si>
    <t>P-24</t>
  </si>
  <si>
    <t>BG4L-09X4</t>
  </si>
  <si>
    <t>Interruptor diferencial de la classe A, gamma terciari, de 25 A d'intensitat nominal, tetrapolar (4P), de 0,03 A de sensibilitat, de desconnexió fix instantani, amb botó de test incorporat i indicador mecànic de defecte, construït segons les especificacions de la norma UNE-EN 61008-1, de 4 mòduls DIN de 18 mm d'amplària, per a muntar en perfil DIN</t>
  </si>
  <si>
    <t>P-25</t>
  </si>
  <si>
    <t>BG4L-09Y8</t>
  </si>
  <si>
    <t>Interruptor diferencial de la classe A, gamma terciari, de 40 A d'intensitat nominal, bipolar (2P), de 0,03 A de sensibilitat, de desconnexió fix instantani, amb botó de test incorporat i indicador mecànic de defecte, construït segons les especificacions de la norma UNE-EN 61008-1, de 2 mòduls DIN de 18 mm d'amplària, per a muntar en perfil DIN</t>
  </si>
  <si>
    <t>P-26</t>
  </si>
  <si>
    <t>BG4L-137C7</t>
  </si>
  <si>
    <t>Interruptor diferencial de la classe B, gamma terciari, de 125 A d'intensitat nominal, tetrapolar (4P), de 0,3 A de sensibilitat, de desconnexió fix selectiu, amb botó de test incorporat i indicador mecànic de defecte, construït segons les especificacions de la norma UNE-EN 61008-1, de 4 mòduls DIN de 18 mm d'amplària, per a muntar en perfil DIN</t>
  </si>
  <si>
    <t>P-27</t>
  </si>
  <si>
    <t>BGWD-0AS8</t>
  </si>
  <si>
    <t>Part proporcional d'accessoris per a protectors de sobretensions</t>
  </si>
  <si>
    <t>BG4F-2ITT</t>
  </si>
  <si>
    <t>Protector per a sobretensions transitòries, bipolar (1P+N), de 20 kA d'intensitat màxima transitòria, de 2 mòduls DIN de 18 mm d'amplària, per a muntar sobre carril DIN</t>
  </si>
  <si>
    <t>P-28</t>
  </si>
  <si>
    <t>A0K-002B</t>
  </si>
  <si>
    <t>Tècnic mig o superior</t>
  </si>
  <si>
    <t>BGP1-13Z84</t>
  </si>
  <si>
    <t>Punt de recàrrega de vehicle elèctric, per a col·locació mural, alimentació de xarxa monofàsica amb 1 presa amb cable tipus 2, recàrrega mode 3 segons IEC 61851-1, de potència 7,4kW, amb grau de protecció IP 54/IK10, connectivitat Ethernet amb protocol OCPP 1.6J o superior, comptador MID, lector RFID</t>
  </si>
  <si>
    <t>P-29</t>
  </si>
  <si>
    <t>BGP1-13Z8I</t>
  </si>
  <si>
    <t>Punt de recàrrega de vehicle elèctric, per a col·locació mural, alimentació de xarxa monofàsica amb 2 preses amb cable tipus 2, recàrrega mode 3 segons IEC 61851-1, de potència 7,4kW/7,4kW, amb grau de protecció IP 54/IK10, connectivitat Ethernet amb protocol OCPP 1.6J o superior, comptador MID, lector RFID</t>
  </si>
  <si>
    <t>P-30</t>
  </si>
  <si>
    <t>BMY2-0TBW</t>
  </si>
  <si>
    <t>Part proporcional d'elements especials per a polsadors d'alarma</t>
  </si>
  <si>
    <t>BM18-0SYT</t>
  </si>
  <si>
    <t>Polsador d'alarma per a instal·lació contra incendis convencional, accionament manual per trencament d'element fràgil, segons norma UNE-EN 54-11, per a muntar superficialment</t>
  </si>
  <si>
    <t>P-31</t>
  </si>
  <si>
    <t>BP44-1A3L</t>
  </si>
  <si>
    <t>Cable per a transmissió de dades amb conductors de coure, de 4 parells, categoria 6 F/UTP, aïllament de poliolefina i coberta de poliolefina, de baixa emissió de fums i opacitat reduïda, no propagador de la flama segons UNE-EN 60332-1-2, classe de reacció al foc Dca-s2, d2, a2 segons la norma UNE-EN 50575</t>
  </si>
  <si>
    <t>P-32</t>
  </si>
  <si>
    <t>BP7E-1CIL</t>
  </si>
  <si>
    <t>Switch 10/100 Ethernet, de 16 ports, per a muntar superficialment</t>
  </si>
  <si>
    <t>P-33</t>
  </si>
  <si>
    <t>P-34</t>
  </si>
  <si>
    <t>P-35</t>
  </si>
  <si>
    <t>Partida alçada</t>
  </si>
  <si>
    <t>BG2P-1KUI</t>
  </si>
  <si>
    <t>Tub rígid de PVC, de 50 mm de diàmetre nominal, aïllant i no propagador de la flama, amb una resistència a l'impacte de 2 J, resistència a compressió de 1250 N i una rigidesa dielèctrica de 2000 V</t>
  </si>
  <si>
    <t>BG33-G2SL</t>
  </si>
  <si>
    <t>Cable amb conductor de coure de tensió assignada0,6/1 kV, de designació RV-K, construcció segons norma UNE 21123-2, unipolar, de secció 1x35 mm2, amb coberta del cable de PVC, classe de reacció al foc Eca segons la norma UNE-EN 50575</t>
  </si>
  <si>
    <t>BGW2-093I</t>
  </si>
  <si>
    <t>Part proporcional d'accessoris de caixa general de protecció</t>
  </si>
  <si>
    <t>BGWC-09N4</t>
  </si>
  <si>
    <t>Part proporcional d'accessoris per a tubs rígids de PVC</t>
  </si>
  <si>
    <t>CO00101ZZ</t>
  </si>
  <si>
    <t>kW·h</t>
  </si>
  <si>
    <t>DEFAULT_CARBO</t>
  </si>
  <si>
    <t>CO00102ZZ</t>
  </si>
  <si>
    <t>DEFAULT_ELECTRICITAT</t>
  </si>
  <si>
    <t>CO00103ZZ</t>
  </si>
  <si>
    <t>DEFAULT_ESTELLES</t>
  </si>
  <si>
    <t>CO00104ZZ</t>
  </si>
  <si>
    <t>DEFAULT_FUELOIL_POLVORITZAT</t>
  </si>
  <si>
    <t>CO00105ZZ</t>
  </si>
  <si>
    <t>DEFAULT_GAS_BUTA</t>
  </si>
  <si>
    <t>CO00106ZZ</t>
  </si>
  <si>
    <t>DEFAULT_GAS_NATURAL</t>
  </si>
  <si>
    <t>CO00107ZZ</t>
  </si>
  <si>
    <t>DEFAULT_GASOIL</t>
  </si>
  <si>
    <t>CO00108ZZ</t>
  </si>
  <si>
    <t>DEFAULT_GASOIL_POLVORITZAT</t>
  </si>
  <si>
    <t>CO00109ZZ</t>
  </si>
  <si>
    <t>DEFAULT_GAS_PROPA</t>
  </si>
  <si>
    <t>CO00110ZZ</t>
  </si>
  <si>
    <t>DEFAULT_LLENYA</t>
  </si>
  <si>
    <t>CO00111ZZ</t>
  </si>
  <si>
    <t>DEFAULT_MIXTA_LLENYA_GASOIL</t>
  </si>
  <si>
    <t>CO00112ZZ</t>
  </si>
  <si>
    <t>DEFAULT_MIXT_GAS_GASOIL</t>
  </si>
  <si>
    <t>CO00113ZZ</t>
  </si>
  <si>
    <t>DEFAULT_PELLETS</t>
  </si>
  <si>
    <t>CO00114ZZ</t>
  </si>
  <si>
    <t>DEFAULT_POLICOMBUSTIBLE</t>
  </si>
  <si>
    <t>AMIDAMENTS</t>
  </si>
  <si>
    <t>N</t>
  </si>
  <si>
    <t>01.00.001</t>
  </si>
  <si>
    <t>L</t>
  </si>
  <si>
    <t>01.01.001</t>
  </si>
  <si>
    <t>01.01.002</t>
  </si>
  <si>
    <t>01.01.003</t>
  </si>
  <si>
    <t>01.02.001</t>
  </si>
  <si>
    <t>01.02.002</t>
  </si>
  <si>
    <t>01.02.003</t>
  </si>
  <si>
    <t>01.02.004</t>
  </si>
  <si>
    <t>01.02.005</t>
  </si>
  <si>
    <t>01.02.006</t>
  </si>
  <si>
    <t>01.02.007</t>
  </si>
  <si>
    <t>01.02.008</t>
  </si>
  <si>
    <t>01.02.009</t>
  </si>
  <si>
    <t>01.02.010</t>
  </si>
  <si>
    <t>01.02.011</t>
  </si>
  <si>
    <t>01.03.01.001</t>
  </si>
  <si>
    <t>01.03.01.002</t>
  </si>
  <si>
    <t>01.03.01.003</t>
  </si>
  <si>
    <t>01.03.01.004</t>
  </si>
  <si>
    <t>01.03.01.005</t>
  </si>
  <si>
    <t>01.03.01.006</t>
  </si>
  <si>
    <t>01.03.01.007</t>
  </si>
  <si>
    <t>01.03.01.008</t>
  </si>
  <si>
    <t>01.03.02.001</t>
  </si>
  <si>
    <t>01.03.02.002</t>
  </si>
  <si>
    <t>01.03.02.003</t>
  </si>
  <si>
    <t>01.03.02.004</t>
  </si>
  <si>
    <t>01.03.03.001</t>
  </si>
  <si>
    <t>01.03.03.002</t>
  </si>
  <si>
    <t>01.04.001</t>
  </si>
  <si>
    <t>01.04.002</t>
  </si>
  <si>
    <t>01.04.003</t>
  </si>
  <si>
    <t>01.04.004</t>
  </si>
  <si>
    <t>01.04.005</t>
  </si>
  <si>
    <t>01.05.001</t>
  </si>
  <si>
    <t>01.06.001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</si>
</sst>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0.00"/>
    <numFmt numFmtId="165" formatCode="###,###,##0.000"/>
    <numFmt numFmtId="166" formatCode="###,###,##0.00000"/>
  </numFmts>
  <fonts count="12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4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44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  <xf numFmtId="0" fontId="2" fillId="2" borderId="0" xfId="0" applyFont="1" applyFill="1" applyAlignment="1" applyProtection="1">
      <alignment horizontal="center"/>
    </xf>
    <xf numFmtId="0" fontId="3" fillId="3" borderId="0" xfId="0" applyFont="1" applyFill="1" applyAlignment="1" applyProtection="1">
      <alignment horizontal="right"/>
    </xf>
    <xf numFmtId="0" fontId="3" fillId="0" borderId="0" xfId="0" applyFont="1" applyFill="1" applyProtection="1"/>
    <xf numFmtId="49" fontId="3" fillId="0" borderId="0" xfId="0" applyNumberFormat="1" applyFont="1" applyFill="1" applyProtection="1"/>
    <xf numFmtId="49" fontId="1" fillId="0" borderId="0" xfId="0" applyNumberFormat="1" applyFont="1" applyFill="1" applyProtection="1"/>
    <xf numFmtId="0" fontId="1" fillId="0" borderId="0" xfId="0" applyFont="1" applyFill="1" applyProtection="1"/>
    <xf numFmtId="164" fontId="1" fillId="4" borderId="0" xfId="0" applyNumberFormat="1" applyFont="1" applyFill="1" applyProtection="1">
      <protection locked="0"/>
    </xf>
    <xf numFmtId="165" fontId="1" fillId="4" borderId="0" xfId="0" applyNumberFormat="1" applyFont="1" applyFill="1" applyProtection="1">
      <protection locked="0"/>
    </xf>
    <xf numFmtId="164" fontId="1" fillId="0" borderId="0" xfId="0" applyNumberFormat="1" applyFont="1" applyFill="1" applyProtection="1"/>
    <xf numFmtId="164" fontId="3" fillId="0" borderId="0" xfId="0" applyNumberFormat="1" applyFont="1" applyFill="1" applyProtection="1"/>
    <xf numFmtId="0" fontId="4" fillId="0" borderId="0" xfId="0" applyFont="1" applyFill="1" applyProtection="1"/>
    <xf numFmtId="164" fontId="4" fillId="0" borderId="0" xfId="0" applyNumberFormat="1" applyFont="1" applyFill="1" applyProtection="1"/>
    <xf numFmtId="0" fontId="6" fillId="2" borderId="0" xfId="0" applyFont="1" applyFill="1" applyProtection="1"/>
    <xf numFmtId="0" fontId="3" fillId="3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vertical="top"/>
    </xf>
    <xf numFmtId="0" fontId="0" fillId="0" borderId="0" xfId="0" applyFill="1" applyAlignment="1" applyProtection="1">
      <alignment vertical="top"/>
    </xf>
    <xf numFmtId="165" fontId="4" fillId="0" borderId="0" xfId="0" applyNumberFormat="1" applyFont="1" applyFill="1" applyAlignment="1" applyProtection="1">
      <alignment horizontal="center" vertical="top"/>
    </xf>
    <xf numFmtId="164" fontId="4" fillId="4" borderId="0" xfId="0" applyNumberFormat="1" applyFont="1" applyFill="1" applyAlignment="1" applyProtection="1">
      <alignment vertical="top"/>
      <protection locked="0"/>
    </xf>
    <xf numFmtId="165" fontId="0" fillId="4" borderId="0" xfId="0" applyNumberFormat="1" applyFill="1" applyProtection="1">
      <protection locked="0"/>
    </xf>
    <xf numFmtId="166" fontId="0" fillId="4" borderId="0" xfId="0" applyNumberFormat="1" applyFill="1" applyProtection="1">
      <protection locked="0"/>
    </xf>
    <xf numFmtId="166" fontId="0" fillId="0" borderId="0" xfId="0" applyNumberFormat="1" applyFill="1" applyProtection="1"/>
    <xf numFmtId="0" fontId="0" fillId="4" borderId="0" xfId="0" applyFill="1" applyProtection="1">
      <protection locked="0"/>
    </xf>
    <xf numFmtId="0" fontId="0" fillId="0" borderId="0" xfId="0" applyFill="1" applyAlignment="1" applyProtection="1">
      <alignment horizontal="right"/>
    </xf>
    <xf numFmtId="166" fontId="0" fillId="4" borderId="1" xfId="0" applyNumberFormat="1" applyFill="1" applyBorder="1" applyProtection="1">
      <protection locked="0"/>
    </xf>
    <xf numFmtId="0" fontId="10" fillId="0" borderId="0" xfId="0" applyFont="1" applyFill="1" applyProtection="1"/>
    <xf numFmtId="49" fontId="10" fillId="0" borderId="0" xfId="0" applyNumberFormat="1" applyFont="1" applyFill="1" applyProtection="1"/>
    <xf numFmtId="0" fontId="11" fillId="0" borderId="0" xfId="0" applyFont="1" applyFill="1" applyAlignment="1" applyProtection="1">
      <alignment vertical="top"/>
    </xf>
    <xf numFmtId="49" fontId="11" fillId="0" borderId="0" xfId="0" applyNumberFormat="1" applyFont="1" applyFill="1" applyAlignment="1" applyProtection="1">
      <alignment vertical="top"/>
    </xf>
    <xf numFmtId="165" fontId="11" fillId="4" borderId="0" xfId="0" applyNumberFormat="1" applyFont="1" applyFill="1" applyAlignment="1" applyProtection="1">
      <alignment vertical="top"/>
      <protection locked="0"/>
    </xf>
    <xf numFmtId="165" fontId="7" fillId="4" borderId="0" xfId="0" applyNumberFormat="1" applyFont="1" applyFill="1" applyProtection="1">
      <protection locked="0"/>
    </xf>
    <xf numFmtId="165" fontId="7" fillId="4" borderId="2" xfId="0" applyNumberFormat="1" applyFont="1" applyFill="1" applyBorder="1" applyProtection="1">
      <protection locked="0"/>
    </xf>
    <xf numFmtId="0" fontId="1" fillId="0" borderId="0" xfId="0" applyFont="1" applyFill="1" applyProtection="1"/>
    <xf numFmtId="0" fontId="5" fillId="0" borderId="0" xfId="0" applyFont="1" applyFill="1" applyProtection="1"/>
    <xf numFmtId="0" fontId="2" fillId="2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justify" vertical="top" wrapText="1"/>
    </xf>
    <xf numFmtId="0" fontId="0" fillId="0" borderId="0" xfId="0" applyFill="1" applyAlignment="1" applyProtection="1">
      <alignment vertical="top"/>
    </xf>
    <xf numFmtId="165" fontId="4" fillId="4" borderId="0" xfId="0" applyNumberFormat="1" applyFont="1" applyFill="1" applyAlignment="1" applyProtection="1">
      <alignment horizontal="left" vertical="top"/>
      <protection locked="0"/>
    </xf>
    <xf numFmtId="0" fontId="0" fillId="4" borderId="0" xfId="0" applyFill="1" applyAlignment="1" applyProtection="1">
      <alignment vertical="top"/>
      <protection locked="0"/>
    </xf>
    <xf numFmtId="0" fontId="8" fillId="0" borderId="0" xfId="0" applyFont="1" applyFill="1" applyProtection="1"/>
    <xf numFmtId="0" fontId="9" fillId="2" borderId="0" xfId="0" applyFont="1" applyFill="1" applyAlignment="1" applyProtection="1">
      <alignment horizontal="center"/>
    </xf>
    <xf numFmtId="0" fontId="11" fillId="0" borderId="0" xfId="0" applyFont="1" applyFill="1" applyAlignment="1" applyProtection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pane ySplit="8" topLeftCell="A9" activePane="bottomLeft" state="frozenSplit"/>
      <selection pane="bottomLeft" activeCell="F19" sqref="F19"/>
    </sheetView>
  </sheetViews>
  <sheetFormatPr defaultColWidth="9.140625" defaultRowHeight="15" x14ac:dyDescent="0.25"/>
  <cols>
    <col min="1" max="1" width="18.7109375" customWidth="1"/>
    <col min="2" max="2" width="3.42578125" customWidth="1"/>
    <col min="3" max="3" width="13.7109375" customWidth="1"/>
    <col min="4" max="4" width="4.42578125" customWidth="1"/>
    <col min="5" max="5" width="48.7109375" customWidth="1"/>
    <col min="6" max="7" width="12.7109375" customWidth="1"/>
    <col min="8" max="8" width="13.7109375" customWidth="1"/>
  </cols>
  <sheetData>
    <row r="1" spans="1:8" x14ac:dyDescent="0.25">
      <c r="E1" s="34" t="s">
        <v>0</v>
      </c>
      <c r="F1" s="34" t="s">
        <v>0</v>
      </c>
      <c r="G1" s="34" t="s">
        <v>0</v>
      </c>
      <c r="H1" s="34" t="s">
        <v>0</v>
      </c>
    </row>
    <row r="2" spans="1:8" x14ac:dyDescent="0.25">
      <c r="E2" s="34"/>
      <c r="F2" s="34"/>
      <c r="G2" s="34"/>
      <c r="H2" s="34"/>
    </row>
    <row r="3" spans="1:8" x14ac:dyDescent="0.25">
      <c r="E3" s="34"/>
      <c r="F3" s="34"/>
      <c r="G3" s="34"/>
      <c r="H3" s="34"/>
    </row>
    <row r="4" spans="1:8" x14ac:dyDescent="0.25">
      <c r="E4" s="34"/>
      <c r="F4" s="34"/>
      <c r="G4" s="34"/>
      <c r="H4" s="34"/>
    </row>
    <row r="6" spans="1:8" ht="18.75" x14ac:dyDescent="0.3">
      <c r="C6" s="2"/>
      <c r="D6" s="2"/>
      <c r="E6" s="3" t="s">
        <v>1</v>
      </c>
      <c r="F6" s="2"/>
      <c r="G6" s="2"/>
      <c r="H6" s="2"/>
    </row>
    <row r="8" spans="1:8" x14ac:dyDescent="0.25">
      <c r="F8" s="4" t="s">
        <v>2</v>
      </c>
      <c r="G8" s="4" t="s">
        <v>3</v>
      </c>
      <c r="H8" s="4" t="s">
        <v>4</v>
      </c>
    </row>
    <row r="10" spans="1:8" x14ac:dyDescent="0.25">
      <c r="C10" s="5" t="s">
        <v>5</v>
      </c>
      <c r="D10" s="6" t="s">
        <v>6</v>
      </c>
      <c r="E10" s="5" t="s">
        <v>7</v>
      </c>
    </row>
    <row r="11" spans="1:8" x14ac:dyDescent="0.25">
      <c r="C11" s="5" t="s">
        <v>8</v>
      </c>
      <c r="D11" s="6" t="s">
        <v>9</v>
      </c>
      <c r="E11" s="5" t="s">
        <v>10</v>
      </c>
    </row>
    <row r="13" spans="1:8" x14ac:dyDescent="0.25">
      <c r="A13" s="1" t="s">
        <v>11</v>
      </c>
      <c r="B13" s="1">
        <v>1</v>
      </c>
      <c r="C13" s="1" t="s">
        <v>12</v>
      </c>
      <c r="D13" s="7" t="s">
        <v>13</v>
      </c>
      <c r="E13" s="8" t="s">
        <v>14</v>
      </c>
      <c r="F13" s="9">
        <v>917.4</v>
      </c>
      <c r="G13" s="10">
        <v>1</v>
      </c>
      <c r="H13" s="11">
        <f>ROUND(ROUND(F13,2)*ROUND(G13,3),2)</f>
        <v>917.4</v>
      </c>
    </row>
    <row r="14" spans="1:8" x14ac:dyDescent="0.25">
      <c r="E14" s="5" t="s">
        <v>15</v>
      </c>
      <c r="F14" s="5"/>
      <c r="G14" s="5"/>
      <c r="H14" s="12">
        <f>SUM(H13:H13)</f>
        <v>917.4</v>
      </c>
    </row>
    <row r="16" spans="1:8" x14ac:dyDescent="0.25">
      <c r="C16" s="5" t="s">
        <v>5</v>
      </c>
      <c r="D16" s="6" t="s">
        <v>6</v>
      </c>
      <c r="E16" s="5" t="s">
        <v>7</v>
      </c>
    </row>
    <row r="17" spans="1:8" x14ac:dyDescent="0.25">
      <c r="C17" s="5" t="s">
        <v>8</v>
      </c>
      <c r="D17" s="6" t="s">
        <v>6</v>
      </c>
      <c r="E17" s="5" t="s">
        <v>16</v>
      </c>
    </row>
    <row r="19" spans="1:8" x14ac:dyDescent="0.25">
      <c r="A19" s="1" t="s">
        <v>17</v>
      </c>
      <c r="B19" s="1">
        <v>1</v>
      </c>
      <c r="C19" s="1" t="s">
        <v>18</v>
      </c>
      <c r="D19" s="7" t="s">
        <v>13</v>
      </c>
      <c r="E19" s="8" t="s">
        <v>19</v>
      </c>
      <c r="F19" s="9">
        <v>2547.02</v>
      </c>
      <c r="G19" s="10">
        <v>24</v>
      </c>
      <c r="H19" s="11">
        <f>ROUND(ROUND(F19,2)*ROUND(G19,3),2)</f>
        <v>61128.480000000003</v>
      </c>
    </row>
    <row r="20" spans="1:8" x14ac:dyDescent="0.25">
      <c r="A20" s="1" t="s">
        <v>17</v>
      </c>
      <c r="B20" s="1">
        <v>2</v>
      </c>
      <c r="C20" s="1" t="s">
        <v>20</v>
      </c>
      <c r="D20" s="7" t="s">
        <v>13</v>
      </c>
      <c r="E20" s="8" t="s">
        <v>21</v>
      </c>
      <c r="F20" s="9">
        <v>1745.41</v>
      </c>
      <c r="G20" s="10">
        <v>6</v>
      </c>
      <c r="H20" s="11">
        <f>ROUND(ROUND(F20,2)*ROUND(G20,3),2)</f>
        <v>10472.459999999999</v>
      </c>
    </row>
    <row r="21" spans="1:8" x14ac:dyDescent="0.25">
      <c r="A21" s="1" t="s">
        <v>17</v>
      </c>
      <c r="B21" s="1">
        <v>3</v>
      </c>
      <c r="C21" s="1" t="s">
        <v>22</v>
      </c>
      <c r="D21" s="7" t="s">
        <v>13</v>
      </c>
      <c r="E21" s="8" t="s">
        <v>23</v>
      </c>
      <c r="F21" s="9">
        <v>1636.63</v>
      </c>
      <c r="G21" s="10">
        <v>3</v>
      </c>
      <c r="H21" s="11">
        <f>ROUND(ROUND(F21,2)*ROUND(G21,3),2)</f>
        <v>4909.8900000000003</v>
      </c>
    </row>
    <row r="22" spans="1:8" x14ac:dyDescent="0.25">
      <c r="E22" s="5" t="s">
        <v>15</v>
      </c>
      <c r="F22" s="5"/>
      <c r="G22" s="5"/>
      <c r="H22" s="12">
        <f>SUM(H19:H21)</f>
        <v>76510.83</v>
      </c>
    </row>
    <row r="24" spans="1:8" x14ac:dyDescent="0.25">
      <c r="C24" s="5" t="s">
        <v>5</v>
      </c>
      <c r="D24" s="6" t="s">
        <v>6</v>
      </c>
      <c r="E24" s="5" t="s">
        <v>7</v>
      </c>
    </row>
    <row r="25" spans="1:8" x14ac:dyDescent="0.25">
      <c r="C25" s="5" t="s">
        <v>8</v>
      </c>
      <c r="D25" s="6" t="s">
        <v>24</v>
      </c>
      <c r="E25" s="5" t="s">
        <v>25</v>
      </c>
    </row>
    <row r="27" spans="1:8" x14ac:dyDescent="0.25">
      <c r="A27" s="1" t="s">
        <v>26</v>
      </c>
      <c r="B27" s="1">
        <v>1</v>
      </c>
      <c r="C27" s="1" t="s">
        <v>27</v>
      </c>
      <c r="D27" s="7" t="s">
        <v>13</v>
      </c>
      <c r="E27" s="8" t="s">
        <v>28</v>
      </c>
      <c r="F27" s="9">
        <v>10030.530000000001</v>
      </c>
      <c r="G27" s="10">
        <v>3</v>
      </c>
      <c r="H27" s="11">
        <f t="shared" ref="H27:H37" si="0">ROUND(ROUND(F27,2)*ROUND(G27,3),2)</f>
        <v>30091.59</v>
      </c>
    </row>
    <row r="28" spans="1:8" x14ac:dyDescent="0.25">
      <c r="A28" s="1" t="s">
        <v>26</v>
      </c>
      <c r="B28" s="1">
        <v>2</v>
      </c>
      <c r="C28" s="1" t="s">
        <v>29</v>
      </c>
      <c r="D28" s="7" t="s">
        <v>13</v>
      </c>
      <c r="E28" s="8" t="s">
        <v>30</v>
      </c>
      <c r="F28" s="9">
        <v>152.16</v>
      </c>
      <c r="G28" s="10">
        <v>24</v>
      </c>
      <c r="H28" s="11">
        <f t="shared" si="0"/>
        <v>3651.84</v>
      </c>
    </row>
    <row r="29" spans="1:8" x14ac:dyDescent="0.25">
      <c r="A29" s="1" t="s">
        <v>26</v>
      </c>
      <c r="B29" s="1">
        <v>3</v>
      </c>
      <c r="C29" s="1" t="s">
        <v>31</v>
      </c>
      <c r="D29" s="7" t="s">
        <v>13</v>
      </c>
      <c r="E29" s="8" t="s">
        <v>32</v>
      </c>
      <c r="F29" s="9">
        <v>148.41</v>
      </c>
      <c r="G29" s="10">
        <v>6</v>
      </c>
      <c r="H29" s="11">
        <f t="shared" si="0"/>
        <v>890.46</v>
      </c>
    </row>
    <row r="30" spans="1:8" x14ac:dyDescent="0.25">
      <c r="A30" s="1" t="s">
        <v>26</v>
      </c>
      <c r="B30" s="1">
        <v>4</v>
      </c>
      <c r="C30" s="1" t="s">
        <v>33</v>
      </c>
      <c r="D30" s="7" t="s">
        <v>13</v>
      </c>
      <c r="E30" s="8" t="s">
        <v>34</v>
      </c>
      <c r="F30" s="9">
        <v>238.95</v>
      </c>
      <c r="G30" s="10">
        <v>1</v>
      </c>
      <c r="H30" s="11">
        <f t="shared" si="0"/>
        <v>238.95</v>
      </c>
    </row>
    <row r="31" spans="1:8" x14ac:dyDescent="0.25">
      <c r="A31" s="1" t="s">
        <v>26</v>
      </c>
      <c r="B31" s="1">
        <v>5</v>
      </c>
      <c r="C31" s="1" t="s">
        <v>35</v>
      </c>
      <c r="D31" s="7" t="s">
        <v>13</v>
      </c>
      <c r="E31" s="8" t="s">
        <v>36</v>
      </c>
      <c r="F31" s="9">
        <v>50.91</v>
      </c>
      <c r="G31" s="10">
        <v>24</v>
      </c>
      <c r="H31" s="11">
        <f t="shared" si="0"/>
        <v>1221.8399999999999</v>
      </c>
    </row>
    <row r="32" spans="1:8" x14ac:dyDescent="0.25">
      <c r="A32" s="1" t="s">
        <v>26</v>
      </c>
      <c r="B32" s="1">
        <v>6</v>
      </c>
      <c r="C32" s="1" t="s">
        <v>37</v>
      </c>
      <c r="D32" s="7" t="s">
        <v>13</v>
      </c>
      <c r="E32" s="8" t="s">
        <v>38</v>
      </c>
      <c r="F32" s="9">
        <v>41.83</v>
      </c>
      <c r="G32" s="10">
        <v>6</v>
      </c>
      <c r="H32" s="11">
        <f t="shared" si="0"/>
        <v>250.98</v>
      </c>
    </row>
    <row r="33" spans="1:8" x14ac:dyDescent="0.25">
      <c r="A33" s="1" t="s">
        <v>26</v>
      </c>
      <c r="B33" s="1">
        <v>7</v>
      </c>
      <c r="C33" s="1" t="s">
        <v>39</v>
      </c>
      <c r="D33" s="7" t="s">
        <v>13</v>
      </c>
      <c r="E33" s="8" t="s">
        <v>40</v>
      </c>
      <c r="F33" s="9">
        <v>78.08</v>
      </c>
      <c r="G33" s="10">
        <v>1</v>
      </c>
      <c r="H33" s="11">
        <f t="shared" si="0"/>
        <v>78.08</v>
      </c>
    </row>
    <row r="34" spans="1:8" x14ac:dyDescent="0.25">
      <c r="A34" s="1" t="s">
        <v>26</v>
      </c>
      <c r="B34" s="1">
        <v>8</v>
      </c>
      <c r="C34" s="1" t="s">
        <v>41</v>
      </c>
      <c r="D34" s="7" t="s">
        <v>13</v>
      </c>
      <c r="E34" s="8" t="s">
        <v>42</v>
      </c>
      <c r="F34" s="9">
        <v>116.25</v>
      </c>
      <c r="G34" s="10">
        <v>30</v>
      </c>
      <c r="H34" s="11">
        <f t="shared" si="0"/>
        <v>3487.5</v>
      </c>
    </row>
    <row r="35" spans="1:8" x14ac:dyDescent="0.25">
      <c r="A35" s="1" t="s">
        <v>26</v>
      </c>
      <c r="B35" s="1">
        <v>9</v>
      </c>
      <c r="C35" s="1" t="s">
        <v>43</v>
      </c>
      <c r="D35" s="7" t="s">
        <v>13</v>
      </c>
      <c r="E35" s="8" t="s">
        <v>44</v>
      </c>
      <c r="F35" s="9">
        <v>25.91</v>
      </c>
      <c r="G35" s="10">
        <v>1</v>
      </c>
      <c r="H35" s="11">
        <f t="shared" si="0"/>
        <v>25.91</v>
      </c>
    </row>
    <row r="36" spans="1:8" x14ac:dyDescent="0.25">
      <c r="A36" s="1" t="s">
        <v>26</v>
      </c>
      <c r="B36" s="1">
        <v>10</v>
      </c>
      <c r="C36" s="1" t="s">
        <v>45</v>
      </c>
      <c r="D36" s="7" t="s">
        <v>13</v>
      </c>
      <c r="E36" s="8" t="s">
        <v>46</v>
      </c>
      <c r="F36" s="9">
        <v>426.19</v>
      </c>
      <c r="G36" s="10">
        <v>3</v>
      </c>
      <c r="H36" s="11">
        <f t="shared" si="0"/>
        <v>1278.57</v>
      </c>
    </row>
    <row r="37" spans="1:8" x14ac:dyDescent="0.25">
      <c r="A37" s="1" t="s">
        <v>26</v>
      </c>
      <c r="B37" s="1">
        <v>11</v>
      </c>
      <c r="C37" s="1" t="s">
        <v>47</v>
      </c>
      <c r="D37" s="7" t="s">
        <v>13</v>
      </c>
      <c r="E37" s="8" t="s">
        <v>48</v>
      </c>
      <c r="F37" s="9">
        <v>25.78</v>
      </c>
      <c r="G37" s="10">
        <v>3</v>
      </c>
      <c r="H37" s="11">
        <f t="shared" si="0"/>
        <v>77.34</v>
      </c>
    </row>
    <row r="38" spans="1:8" x14ac:dyDescent="0.25">
      <c r="E38" s="5" t="s">
        <v>15</v>
      </c>
      <c r="F38" s="5"/>
      <c r="G38" s="5"/>
      <c r="H38" s="12">
        <f>SUM(H27:H37)</f>
        <v>41293.06</v>
      </c>
    </row>
    <row r="40" spans="1:8" x14ac:dyDescent="0.25">
      <c r="C40" s="5" t="s">
        <v>5</v>
      </c>
      <c r="D40" s="6" t="s">
        <v>6</v>
      </c>
      <c r="E40" s="5" t="s">
        <v>7</v>
      </c>
    </row>
    <row r="41" spans="1:8" x14ac:dyDescent="0.25">
      <c r="C41" s="5" t="s">
        <v>8</v>
      </c>
      <c r="D41" s="6" t="s">
        <v>49</v>
      </c>
      <c r="E41" s="5" t="s">
        <v>50</v>
      </c>
    </row>
    <row r="42" spans="1:8" x14ac:dyDescent="0.25">
      <c r="C42" s="5" t="s">
        <v>51</v>
      </c>
      <c r="D42" s="6" t="s">
        <v>6</v>
      </c>
      <c r="E42" s="5" t="s">
        <v>52</v>
      </c>
    </row>
    <row r="44" spans="1:8" x14ac:dyDescent="0.25">
      <c r="A44" s="1" t="s">
        <v>53</v>
      </c>
      <c r="B44" s="1">
        <v>1</v>
      </c>
      <c r="C44" s="1" t="s">
        <v>54</v>
      </c>
      <c r="D44" s="7" t="s">
        <v>55</v>
      </c>
      <c r="E44" s="8" t="s">
        <v>56</v>
      </c>
      <c r="F44" s="9">
        <v>12.42</v>
      </c>
      <c r="G44" s="10">
        <v>465</v>
      </c>
      <c r="H44" s="11">
        <f t="shared" ref="H44:H51" si="1">ROUND(ROUND(F44,2)*ROUND(G44,3),2)</f>
        <v>5775.3</v>
      </c>
    </row>
    <row r="45" spans="1:8" x14ac:dyDescent="0.25">
      <c r="A45" s="1" t="s">
        <v>53</v>
      </c>
      <c r="B45" s="1">
        <v>2</v>
      </c>
      <c r="C45" s="1" t="s">
        <v>57</v>
      </c>
      <c r="D45" s="7" t="s">
        <v>55</v>
      </c>
      <c r="E45" s="8" t="s">
        <v>58</v>
      </c>
      <c r="F45" s="9">
        <v>15.52</v>
      </c>
      <c r="G45" s="10">
        <v>330</v>
      </c>
      <c r="H45" s="11">
        <f t="shared" si="1"/>
        <v>5121.6000000000004</v>
      </c>
    </row>
    <row r="46" spans="1:8" x14ac:dyDescent="0.25">
      <c r="A46" s="1" t="s">
        <v>53</v>
      </c>
      <c r="B46" s="1">
        <v>3</v>
      </c>
      <c r="C46" s="1" t="s">
        <v>59</v>
      </c>
      <c r="D46" s="7" t="s">
        <v>55</v>
      </c>
      <c r="E46" s="8" t="s">
        <v>60</v>
      </c>
      <c r="F46" s="9">
        <v>10.54</v>
      </c>
      <c r="G46" s="10">
        <v>700</v>
      </c>
      <c r="H46" s="11">
        <f t="shared" si="1"/>
        <v>7378</v>
      </c>
    </row>
    <row r="47" spans="1:8" x14ac:dyDescent="0.25">
      <c r="A47" s="1" t="s">
        <v>53</v>
      </c>
      <c r="B47" s="1">
        <v>4</v>
      </c>
      <c r="C47" s="1" t="s">
        <v>61</v>
      </c>
      <c r="D47" s="7" t="s">
        <v>55</v>
      </c>
      <c r="E47" s="8" t="s">
        <v>62</v>
      </c>
      <c r="F47" s="9">
        <v>7.76</v>
      </c>
      <c r="G47" s="10">
        <v>180</v>
      </c>
      <c r="H47" s="11">
        <f t="shared" si="1"/>
        <v>1396.8</v>
      </c>
    </row>
    <row r="48" spans="1:8" x14ac:dyDescent="0.25">
      <c r="A48" s="1" t="s">
        <v>53</v>
      </c>
      <c r="B48" s="1">
        <v>5</v>
      </c>
      <c r="C48" s="1" t="s">
        <v>63</v>
      </c>
      <c r="D48" s="7" t="s">
        <v>55</v>
      </c>
      <c r="E48" s="8" t="s">
        <v>64</v>
      </c>
      <c r="F48" s="9">
        <v>4.92</v>
      </c>
      <c r="G48" s="10">
        <v>175</v>
      </c>
      <c r="H48" s="11">
        <f t="shared" si="1"/>
        <v>861</v>
      </c>
    </row>
    <row r="49" spans="1:8" x14ac:dyDescent="0.25">
      <c r="A49" s="1" t="s">
        <v>53</v>
      </c>
      <c r="B49" s="1">
        <v>6</v>
      </c>
      <c r="C49" s="1" t="s">
        <v>65</v>
      </c>
      <c r="D49" s="7" t="s">
        <v>55</v>
      </c>
      <c r="E49" s="8" t="s">
        <v>66</v>
      </c>
      <c r="F49" s="9">
        <v>3.69</v>
      </c>
      <c r="G49" s="10">
        <v>85</v>
      </c>
      <c r="H49" s="11">
        <f t="shared" si="1"/>
        <v>313.64999999999998</v>
      </c>
    </row>
    <row r="50" spans="1:8" x14ac:dyDescent="0.25">
      <c r="A50" s="1" t="s">
        <v>53</v>
      </c>
      <c r="B50" s="1">
        <v>7</v>
      </c>
      <c r="C50" s="1" t="s">
        <v>67</v>
      </c>
      <c r="D50" s="7" t="s">
        <v>55</v>
      </c>
      <c r="E50" s="8" t="s">
        <v>68</v>
      </c>
      <c r="F50" s="9">
        <v>3.92</v>
      </c>
      <c r="G50" s="10">
        <v>10</v>
      </c>
      <c r="H50" s="11">
        <f t="shared" si="1"/>
        <v>39.200000000000003</v>
      </c>
    </row>
    <row r="51" spans="1:8" x14ac:dyDescent="0.25">
      <c r="A51" s="1" t="s">
        <v>53</v>
      </c>
      <c r="B51" s="1">
        <v>8</v>
      </c>
      <c r="C51" s="1" t="s">
        <v>69</v>
      </c>
      <c r="D51" s="7" t="s">
        <v>55</v>
      </c>
      <c r="E51" s="8" t="s">
        <v>70</v>
      </c>
      <c r="F51" s="9">
        <v>2.66</v>
      </c>
      <c r="G51" s="10">
        <v>85</v>
      </c>
      <c r="H51" s="11">
        <f t="shared" si="1"/>
        <v>226.1</v>
      </c>
    </row>
    <row r="52" spans="1:8" x14ac:dyDescent="0.25">
      <c r="E52" s="5" t="s">
        <v>15</v>
      </c>
      <c r="F52" s="5"/>
      <c r="G52" s="5"/>
      <c r="H52" s="12">
        <f>SUM(H44:H51)</f>
        <v>21111.65</v>
      </c>
    </row>
    <row r="54" spans="1:8" x14ac:dyDescent="0.25">
      <c r="C54" s="5" t="s">
        <v>5</v>
      </c>
      <c r="D54" s="6" t="s">
        <v>6</v>
      </c>
      <c r="E54" s="5" t="s">
        <v>7</v>
      </c>
    </row>
    <row r="55" spans="1:8" x14ac:dyDescent="0.25">
      <c r="C55" s="5" t="s">
        <v>8</v>
      </c>
      <c r="D55" s="6" t="s">
        <v>49</v>
      </c>
      <c r="E55" s="5" t="s">
        <v>50</v>
      </c>
    </row>
    <row r="56" spans="1:8" x14ac:dyDescent="0.25">
      <c r="C56" s="5" t="s">
        <v>51</v>
      </c>
      <c r="D56" s="6" t="s">
        <v>24</v>
      </c>
      <c r="E56" s="5" t="s">
        <v>71</v>
      </c>
    </row>
    <row r="58" spans="1:8" x14ac:dyDescent="0.25">
      <c r="A58" s="1" t="s">
        <v>72</v>
      </c>
      <c r="B58" s="1">
        <v>1</v>
      </c>
      <c r="C58" s="1" t="s">
        <v>73</v>
      </c>
      <c r="D58" s="7" t="s">
        <v>55</v>
      </c>
      <c r="E58" s="8" t="s">
        <v>74</v>
      </c>
      <c r="F58" s="9">
        <v>46.88</v>
      </c>
      <c r="G58" s="10">
        <v>170</v>
      </c>
      <c r="H58" s="11">
        <f>ROUND(ROUND(F58,2)*ROUND(G58,3),2)</f>
        <v>7969.6</v>
      </c>
    </row>
    <row r="59" spans="1:8" x14ac:dyDescent="0.25">
      <c r="A59" s="1" t="s">
        <v>72</v>
      </c>
      <c r="B59" s="1">
        <v>2</v>
      </c>
      <c r="C59" s="1" t="s">
        <v>75</v>
      </c>
      <c r="D59" s="7" t="s">
        <v>55</v>
      </c>
      <c r="E59" s="8" t="s">
        <v>76</v>
      </c>
      <c r="F59" s="9">
        <v>27.78</v>
      </c>
      <c r="G59" s="10">
        <v>230</v>
      </c>
      <c r="H59" s="11">
        <f>ROUND(ROUND(F59,2)*ROUND(G59,3),2)</f>
        <v>6389.4</v>
      </c>
    </row>
    <row r="60" spans="1:8" x14ac:dyDescent="0.25">
      <c r="A60" s="1" t="s">
        <v>72</v>
      </c>
      <c r="B60" s="1">
        <v>3</v>
      </c>
      <c r="C60" s="1" t="s">
        <v>77</v>
      </c>
      <c r="D60" s="7" t="s">
        <v>55</v>
      </c>
      <c r="E60" s="8" t="s">
        <v>78</v>
      </c>
      <c r="F60" s="9">
        <v>10.95</v>
      </c>
      <c r="G60" s="10">
        <v>85</v>
      </c>
      <c r="H60" s="11">
        <f>ROUND(ROUND(F60,2)*ROUND(G60,3),2)</f>
        <v>930.75</v>
      </c>
    </row>
    <row r="61" spans="1:8" x14ac:dyDescent="0.25">
      <c r="A61" s="1" t="s">
        <v>72</v>
      </c>
      <c r="B61" s="1">
        <v>4</v>
      </c>
      <c r="C61" s="1" t="s">
        <v>79</v>
      </c>
      <c r="D61" s="7" t="s">
        <v>55</v>
      </c>
      <c r="E61" s="8" t="s">
        <v>80</v>
      </c>
      <c r="F61" s="9">
        <v>5.94</v>
      </c>
      <c r="G61" s="10">
        <v>170</v>
      </c>
      <c r="H61" s="11">
        <f>ROUND(ROUND(F61,2)*ROUND(G61,3),2)</f>
        <v>1009.8</v>
      </c>
    </row>
    <row r="62" spans="1:8" x14ac:dyDescent="0.25">
      <c r="E62" s="5" t="s">
        <v>15</v>
      </c>
      <c r="F62" s="5"/>
      <c r="G62" s="5"/>
      <c r="H62" s="12">
        <f>SUM(H58:H61)</f>
        <v>16299.55</v>
      </c>
    </row>
    <row r="64" spans="1:8" x14ac:dyDescent="0.25">
      <c r="C64" s="5" t="s">
        <v>5</v>
      </c>
      <c r="D64" s="6" t="s">
        <v>6</v>
      </c>
      <c r="E64" s="5" t="s">
        <v>7</v>
      </c>
    </row>
    <row r="65" spans="1:8" x14ac:dyDescent="0.25">
      <c r="C65" s="5" t="s">
        <v>8</v>
      </c>
      <c r="D65" s="6" t="s">
        <v>49</v>
      </c>
      <c r="E65" s="5" t="s">
        <v>50</v>
      </c>
    </row>
    <row r="66" spans="1:8" x14ac:dyDescent="0.25">
      <c r="C66" s="5" t="s">
        <v>51</v>
      </c>
      <c r="D66" s="6" t="s">
        <v>49</v>
      </c>
      <c r="E66" s="5" t="s">
        <v>81</v>
      </c>
    </row>
    <row r="68" spans="1:8" x14ac:dyDescent="0.25">
      <c r="A68" s="1" t="s">
        <v>82</v>
      </c>
      <c r="B68" s="1">
        <v>1</v>
      </c>
      <c r="C68" s="1" t="s">
        <v>83</v>
      </c>
      <c r="D68" s="7" t="s">
        <v>13</v>
      </c>
      <c r="E68" s="8" t="s">
        <v>84</v>
      </c>
      <c r="F68" s="9">
        <v>1339.6</v>
      </c>
      <c r="G68" s="10">
        <v>1</v>
      </c>
      <c r="H68" s="11">
        <f>ROUND(ROUND(F68,2)*ROUND(G68,3),2)</f>
        <v>1339.6</v>
      </c>
    </row>
    <row r="69" spans="1:8" x14ac:dyDescent="0.25">
      <c r="A69" s="1" t="s">
        <v>82</v>
      </c>
      <c r="B69" s="1">
        <v>2</v>
      </c>
      <c r="C69" s="1" t="s">
        <v>85</v>
      </c>
      <c r="D69" s="7" t="s">
        <v>13</v>
      </c>
      <c r="E69" s="8" t="s">
        <v>86</v>
      </c>
      <c r="F69" s="9">
        <v>149.93</v>
      </c>
      <c r="G69" s="10">
        <v>1</v>
      </c>
      <c r="H69" s="11">
        <f>ROUND(ROUND(F69,2)*ROUND(G69,3),2)</f>
        <v>149.93</v>
      </c>
    </row>
    <row r="70" spans="1:8" x14ac:dyDescent="0.25">
      <c r="E70" s="5" t="s">
        <v>15</v>
      </c>
      <c r="F70" s="5"/>
      <c r="G70" s="5"/>
      <c r="H70" s="12">
        <f>SUM(H68:H69)</f>
        <v>1489.53</v>
      </c>
    </row>
    <row r="72" spans="1:8" x14ac:dyDescent="0.25">
      <c r="C72" s="5" t="s">
        <v>5</v>
      </c>
      <c r="D72" s="6" t="s">
        <v>6</v>
      </c>
      <c r="E72" s="5" t="s">
        <v>7</v>
      </c>
    </row>
    <row r="73" spans="1:8" x14ac:dyDescent="0.25">
      <c r="C73" s="5" t="s">
        <v>8</v>
      </c>
      <c r="D73" s="6" t="s">
        <v>87</v>
      </c>
      <c r="E73" s="5" t="s">
        <v>88</v>
      </c>
    </row>
    <row r="75" spans="1:8" x14ac:dyDescent="0.25">
      <c r="A75" s="1" t="s">
        <v>89</v>
      </c>
      <c r="B75" s="1">
        <v>1</v>
      </c>
      <c r="C75" s="1" t="s">
        <v>90</v>
      </c>
      <c r="D75" s="7" t="s">
        <v>13</v>
      </c>
      <c r="E75" s="8" t="s">
        <v>91</v>
      </c>
      <c r="F75" s="9">
        <v>970</v>
      </c>
      <c r="G75" s="10">
        <v>1</v>
      </c>
      <c r="H75" s="11">
        <f>ROUND(ROUND(F75,2)*ROUND(G75,3),2)</f>
        <v>970</v>
      </c>
    </row>
    <row r="76" spans="1:8" x14ac:dyDescent="0.25">
      <c r="A76" s="1" t="s">
        <v>89</v>
      </c>
      <c r="B76" s="1">
        <v>2</v>
      </c>
      <c r="C76" s="1" t="s">
        <v>92</v>
      </c>
      <c r="D76" s="7" t="s">
        <v>13</v>
      </c>
      <c r="E76" s="8" t="s">
        <v>93</v>
      </c>
      <c r="F76" s="9">
        <v>584.46</v>
      </c>
      <c r="G76" s="10">
        <v>3</v>
      </c>
      <c r="H76" s="11">
        <f>ROUND(ROUND(F76,2)*ROUND(G76,3),2)</f>
        <v>1753.38</v>
      </c>
    </row>
    <row r="77" spans="1:8" x14ac:dyDescent="0.25">
      <c r="A77" s="1" t="s">
        <v>89</v>
      </c>
      <c r="B77" s="1">
        <v>3</v>
      </c>
      <c r="C77" s="1" t="s">
        <v>94</v>
      </c>
      <c r="D77" s="7" t="s">
        <v>13</v>
      </c>
      <c r="E77" s="8" t="s">
        <v>95</v>
      </c>
      <c r="F77" s="9">
        <v>3800</v>
      </c>
      <c r="G77" s="10">
        <v>1</v>
      </c>
      <c r="H77" s="11">
        <f>ROUND(ROUND(F77,2)*ROUND(G77,3),2)</f>
        <v>3800</v>
      </c>
    </row>
    <row r="78" spans="1:8" x14ac:dyDescent="0.25">
      <c r="A78" s="1" t="s">
        <v>89</v>
      </c>
      <c r="B78" s="1">
        <v>4</v>
      </c>
      <c r="C78" s="1" t="s">
        <v>96</v>
      </c>
      <c r="D78" s="7" t="s">
        <v>55</v>
      </c>
      <c r="E78" s="8" t="s">
        <v>97</v>
      </c>
      <c r="F78" s="9">
        <v>1.95</v>
      </c>
      <c r="G78" s="10">
        <v>350</v>
      </c>
      <c r="H78" s="11">
        <f>ROUND(ROUND(F78,2)*ROUND(G78,3),2)</f>
        <v>682.5</v>
      </c>
    </row>
    <row r="79" spans="1:8" x14ac:dyDescent="0.25">
      <c r="A79" s="1" t="s">
        <v>89</v>
      </c>
      <c r="B79" s="1">
        <v>5</v>
      </c>
      <c r="C79" s="1" t="s">
        <v>98</v>
      </c>
      <c r="D79" s="7" t="s">
        <v>13</v>
      </c>
      <c r="E79" s="8" t="s">
        <v>99</v>
      </c>
      <c r="F79" s="9">
        <v>321.16000000000003</v>
      </c>
      <c r="G79" s="10">
        <v>3</v>
      </c>
      <c r="H79" s="11">
        <f>ROUND(ROUND(F79,2)*ROUND(G79,3),2)</f>
        <v>963.48</v>
      </c>
    </row>
    <row r="80" spans="1:8" x14ac:dyDescent="0.25">
      <c r="E80" s="5" t="s">
        <v>15</v>
      </c>
      <c r="F80" s="5"/>
      <c r="G80" s="5"/>
      <c r="H80" s="12">
        <f>SUM(H75:H79)</f>
        <v>8169.3600000000006</v>
      </c>
    </row>
    <row r="82" spans="1:8" x14ac:dyDescent="0.25">
      <c r="C82" s="5" t="s">
        <v>5</v>
      </c>
      <c r="D82" s="6" t="s">
        <v>6</v>
      </c>
      <c r="E82" s="5" t="s">
        <v>7</v>
      </c>
    </row>
    <row r="83" spans="1:8" x14ac:dyDescent="0.25">
      <c r="C83" s="5" t="s">
        <v>8</v>
      </c>
      <c r="D83" s="6" t="s">
        <v>100</v>
      </c>
      <c r="E83" s="5" t="s">
        <v>101</v>
      </c>
    </row>
    <row r="85" spans="1:8" x14ac:dyDescent="0.25">
      <c r="A85" s="1" t="s">
        <v>102</v>
      </c>
      <c r="B85" s="1">
        <v>1</v>
      </c>
      <c r="C85" s="1" t="s">
        <v>103</v>
      </c>
      <c r="D85" s="7" t="s">
        <v>13</v>
      </c>
      <c r="E85" s="8" t="s">
        <v>104</v>
      </c>
      <c r="F85" s="9">
        <v>3500</v>
      </c>
      <c r="G85" s="10">
        <v>1</v>
      </c>
      <c r="H85" s="11">
        <f>ROUND(ROUND(F85,2)*ROUND(G85,3),2)</f>
        <v>3500</v>
      </c>
    </row>
    <row r="86" spans="1:8" x14ac:dyDescent="0.25">
      <c r="E86" s="5" t="s">
        <v>15</v>
      </c>
      <c r="F86" s="5"/>
      <c r="G86" s="5"/>
      <c r="H86" s="12">
        <f>SUM(H85:H85)</f>
        <v>3500</v>
      </c>
    </row>
    <row r="88" spans="1:8" x14ac:dyDescent="0.25">
      <c r="C88" s="5" t="s">
        <v>5</v>
      </c>
      <c r="D88" s="6" t="s">
        <v>6</v>
      </c>
      <c r="E88" s="5" t="s">
        <v>7</v>
      </c>
    </row>
    <row r="89" spans="1:8" x14ac:dyDescent="0.25">
      <c r="C89" s="5" t="s">
        <v>8</v>
      </c>
      <c r="D89" s="6" t="s">
        <v>105</v>
      </c>
      <c r="E89" s="5" t="s">
        <v>106</v>
      </c>
    </row>
    <row r="91" spans="1:8" x14ac:dyDescent="0.25">
      <c r="A91" s="1" t="s">
        <v>107</v>
      </c>
      <c r="B91" s="1">
        <v>1</v>
      </c>
      <c r="C91" s="1" t="s">
        <v>108</v>
      </c>
      <c r="D91" s="7" t="s">
        <v>13</v>
      </c>
      <c r="E91" s="8" t="s">
        <v>109</v>
      </c>
      <c r="F91" s="9">
        <v>5230.2700000000004</v>
      </c>
      <c r="G91" s="10">
        <v>1</v>
      </c>
      <c r="H91" s="11">
        <f>ROUND(ROUND(F91,2)*ROUND(G91,3),2)</f>
        <v>5230.2700000000004</v>
      </c>
    </row>
    <row r="92" spans="1:8" x14ac:dyDescent="0.25">
      <c r="E92" s="5" t="s">
        <v>15</v>
      </c>
      <c r="F92" s="5"/>
      <c r="G92" s="5"/>
      <c r="H92" s="12">
        <f>SUM(H91:H91)</f>
        <v>5230.2700000000004</v>
      </c>
    </row>
    <row r="94" spans="1:8" x14ac:dyDescent="0.25">
      <c r="E94" s="13" t="s">
        <v>110</v>
      </c>
      <c r="H94" s="14">
        <f>SUM(H9:H93)/2</f>
        <v>174521.65</v>
      </c>
    </row>
  </sheetData>
  <sheetProtection sheet="1"/>
  <mergeCells count="4">
    <mergeCell ref="E1:H1"/>
    <mergeCell ref="E2:H2"/>
    <mergeCell ref="E3:H3"/>
    <mergeCell ref="E4:H4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46"/>
  <sheetViews>
    <sheetView workbookViewId="0">
      <pane ySplit="8" topLeftCell="A9" activePane="bottomLeft" state="frozenSplit"/>
      <selection pane="bottomLeft" sqref="A1:K1"/>
    </sheetView>
  </sheetViews>
  <sheetFormatPr defaultColWidth="9.140625" defaultRowHeight="15" x14ac:dyDescent="0.25"/>
  <cols>
    <col min="1" max="1" width="6.7109375" customWidth="1"/>
    <col min="2" max="2" width="14.7109375" customWidth="1"/>
    <col min="3" max="3" width="6.140625" customWidth="1"/>
    <col min="4" max="4" width="30.7109375" customWidth="1"/>
    <col min="5" max="5" width="10.7109375" customWidth="1"/>
    <col min="6" max="6" width="3" customWidth="1"/>
    <col min="7" max="7" width="2.140625" customWidth="1"/>
    <col min="8" max="8" width="10.7109375" customWidth="1"/>
    <col min="9" max="9" width="2.140625" customWidth="1"/>
    <col min="10" max="11" width="10.7109375" customWidth="1"/>
  </cols>
  <sheetData>
    <row r="1" spans="1:27" x14ac:dyDescent="0.25">
      <c r="A1" s="35" t="s">
        <v>0</v>
      </c>
      <c r="B1" s="35" t="s">
        <v>0</v>
      </c>
      <c r="C1" s="35" t="s">
        <v>0</v>
      </c>
      <c r="D1" s="35" t="s">
        <v>0</v>
      </c>
      <c r="E1" s="35" t="s">
        <v>0</v>
      </c>
      <c r="F1" s="35" t="s">
        <v>0</v>
      </c>
      <c r="G1" s="35" t="s">
        <v>0</v>
      </c>
      <c r="H1" s="35" t="s">
        <v>0</v>
      </c>
      <c r="I1" s="35" t="s">
        <v>0</v>
      </c>
      <c r="J1" s="35" t="s">
        <v>0</v>
      </c>
      <c r="K1" s="35" t="s">
        <v>0</v>
      </c>
    </row>
    <row r="2" spans="1:27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27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27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6" spans="1:27" ht="18.75" x14ac:dyDescent="0.3">
      <c r="A6" s="36" t="s">
        <v>111</v>
      </c>
      <c r="B6" s="36" t="s">
        <v>111</v>
      </c>
      <c r="C6" s="36" t="s">
        <v>111</v>
      </c>
      <c r="D6" s="36" t="s">
        <v>111</v>
      </c>
      <c r="E6" s="36" t="s">
        <v>111</v>
      </c>
      <c r="F6" s="36" t="s">
        <v>111</v>
      </c>
      <c r="G6" s="36" t="s">
        <v>111</v>
      </c>
      <c r="H6" s="36" t="s">
        <v>111</v>
      </c>
      <c r="I6" s="36" t="s">
        <v>111</v>
      </c>
      <c r="J6" s="36" t="s">
        <v>111</v>
      </c>
      <c r="K6" s="36" t="s">
        <v>111</v>
      </c>
    </row>
    <row r="8" spans="1:27" x14ac:dyDescent="0.25">
      <c r="A8" s="16" t="s">
        <v>112</v>
      </c>
      <c r="B8" s="16" t="s">
        <v>113</v>
      </c>
      <c r="C8" s="16" t="s">
        <v>114</v>
      </c>
      <c r="D8" s="16" t="s">
        <v>115</v>
      </c>
      <c r="E8" s="16"/>
      <c r="F8" s="16"/>
      <c r="G8" s="16"/>
      <c r="H8" s="16"/>
      <c r="I8" s="16"/>
      <c r="J8" s="16"/>
      <c r="K8" s="16" t="s">
        <v>2</v>
      </c>
    </row>
    <row r="10" spans="1:27" x14ac:dyDescent="0.25">
      <c r="A10" s="15" t="s">
        <v>116</v>
      </c>
      <c r="B10" s="15"/>
    </row>
    <row r="11" spans="1:27" ht="45" customHeight="1" x14ac:dyDescent="0.25">
      <c r="A11" s="17"/>
      <c r="B11" s="17" t="s">
        <v>117</v>
      </c>
      <c r="C11" s="18" t="s">
        <v>118</v>
      </c>
      <c r="D11" s="37" t="s">
        <v>119</v>
      </c>
      <c r="E11" s="38"/>
      <c r="F11" s="38"/>
      <c r="G11" s="18"/>
      <c r="H11" s="19" t="s">
        <v>120</v>
      </c>
      <c r="I11" s="39">
        <v>1</v>
      </c>
      <c r="J11" s="40"/>
      <c r="K11" s="20">
        <f>ROUND(K21,2)</f>
        <v>150.51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x14ac:dyDescent="0.25">
      <c r="B12" s="13" t="s">
        <v>121</v>
      </c>
    </row>
    <row r="13" spans="1:27" x14ac:dyDescent="0.25">
      <c r="B13" t="s">
        <v>122</v>
      </c>
      <c r="C13" t="s">
        <v>118</v>
      </c>
      <c r="D13" t="s">
        <v>123</v>
      </c>
      <c r="E13" s="21">
        <v>2.5</v>
      </c>
      <c r="F13" t="s">
        <v>124</v>
      </c>
      <c r="G13" t="s">
        <v>125</v>
      </c>
      <c r="H13" s="22">
        <v>30.41</v>
      </c>
      <c r="I13" t="s">
        <v>126</v>
      </c>
      <c r="J13" s="23">
        <f>ROUND(E13/I11* H13,5)</f>
        <v>76.025000000000006</v>
      </c>
      <c r="K13" s="24"/>
    </row>
    <row r="14" spans="1:27" x14ac:dyDescent="0.25">
      <c r="B14" t="s">
        <v>127</v>
      </c>
      <c r="C14" t="s">
        <v>118</v>
      </c>
      <c r="D14" t="s">
        <v>128</v>
      </c>
      <c r="E14" s="21">
        <v>2.5</v>
      </c>
      <c r="F14" t="s">
        <v>124</v>
      </c>
      <c r="G14" t="s">
        <v>125</v>
      </c>
      <c r="H14" s="22">
        <v>26.08</v>
      </c>
      <c r="I14" t="s">
        <v>126</v>
      </c>
      <c r="J14" s="23">
        <f>ROUND(E14/I11* H14,5)</f>
        <v>65.2</v>
      </c>
      <c r="K14" s="24"/>
    </row>
    <row r="15" spans="1:27" x14ac:dyDescent="0.25">
      <c r="D15" s="25" t="s">
        <v>129</v>
      </c>
      <c r="E15" s="24"/>
      <c r="H15" s="24"/>
      <c r="K15" s="22">
        <f>SUM(J13:J14)</f>
        <v>141.22500000000002</v>
      </c>
    </row>
    <row r="16" spans="1:27" x14ac:dyDescent="0.25">
      <c r="B16" s="13" t="s">
        <v>130</v>
      </c>
      <c r="E16" s="24"/>
      <c r="H16" s="24"/>
      <c r="K16" s="24"/>
    </row>
    <row r="17" spans="1:27" x14ac:dyDescent="0.25">
      <c r="B17" t="s">
        <v>131</v>
      </c>
      <c r="C17" t="s">
        <v>132</v>
      </c>
      <c r="D17" t="s">
        <v>133</v>
      </c>
      <c r="E17" s="21">
        <v>1.5</v>
      </c>
      <c r="G17" t="s">
        <v>132</v>
      </c>
      <c r="H17" s="22">
        <v>141.225333333333</v>
      </c>
      <c r="I17" t="s">
        <v>126</v>
      </c>
      <c r="J17" s="23">
        <f>ROUND(E17* H17/100,5)</f>
        <v>2.1183800000000002</v>
      </c>
      <c r="K17" s="24"/>
    </row>
    <row r="18" spans="1:27" x14ac:dyDescent="0.25">
      <c r="D18" s="25" t="s">
        <v>134</v>
      </c>
      <c r="E18" s="24"/>
      <c r="H18" s="24"/>
      <c r="K18" s="22">
        <f>SUM(J17:J17)</f>
        <v>2.1183800000000002</v>
      </c>
    </row>
    <row r="19" spans="1:27" x14ac:dyDescent="0.25">
      <c r="D19" s="25" t="s">
        <v>135</v>
      </c>
      <c r="E19" s="24"/>
      <c r="H19" s="24"/>
      <c r="K19" s="26">
        <f>SUM(J12:J18)</f>
        <v>143.34338000000002</v>
      </c>
    </row>
    <row r="20" spans="1:27" x14ac:dyDescent="0.25">
      <c r="D20" s="25" t="s">
        <v>136</v>
      </c>
      <c r="E20" s="24"/>
      <c r="H20" s="24">
        <v>5</v>
      </c>
      <c r="I20" t="s">
        <v>132</v>
      </c>
      <c r="K20" s="22">
        <f>ROUND(H20/100*K19,5)</f>
        <v>7.1671699999999996</v>
      </c>
    </row>
    <row r="21" spans="1:27" x14ac:dyDescent="0.25">
      <c r="D21" s="25" t="s">
        <v>137</v>
      </c>
      <c r="E21" s="24"/>
      <c r="H21" s="24"/>
      <c r="K21" s="26">
        <f>SUM(K19:K20)</f>
        <v>150.51055000000002</v>
      </c>
    </row>
    <row r="23" spans="1:27" ht="45" customHeight="1" x14ac:dyDescent="0.25">
      <c r="A23" s="17"/>
      <c r="B23" s="17" t="s">
        <v>138</v>
      </c>
      <c r="C23" s="18" t="s">
        <v>55</v>
      </c>
      <c r="D23" s="37" t="s">
        <v>139</v>
      </c>
      <c r="E23" s="38"/>
      <c r="F23" s="38"/>
      <c r="G23" s="18"/>
      <c r="H23" s="19" t="s">
        <v>120</v>
      </c>
      <c r="I23" s="39">
        <v>1</v>
      </c>
      <c r="J23" s="40"/>
      <c r="K23" s="20">
        <f>ROUND(K39,2)</f>
        <v>96.39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x14ac:dyDescent="0.25">
      <c r="B24" s="13" t="s">
        <v>121</v>
      </c>
    </row>
    <row r="25" spans="1:27" x14ac:dyDescent="0.25">
      <c r="B25" t="s">
        <v>127</v>
      </c>
      <c r="C25" t="s">
        <v>118</v>
      </c>
      <c r="D25" t="s">
        <v>128</v>
      </c>
      <c r="E25" s="21">
        <v>0.124</v>
      </c>
      <c r="F25" t="s">
        <v>124</v>
      </c>
      <c r="G25" t="s">
        <v>125</v>
      </c>
      <c r="H25" s="22">
        <v>26.08</v>
      </c>
      <c r="I25" t="s">
        <v>126</v>
      </c>
      <c r="J25" s="23">
        <f>ROUND(E25/I23* H25,5)</f>
        <v>3.2339199999999999</v>
      </c>
      <c r="K25" s="24"/>
    </row>
    <row r="26" spans="1:27" x14ac:dyDescent="0.25">
      <c r="B26" t="s">
        <v>122</v>
      </c>
      <c r="C26" t="s">
        <v>118</v>
      </c>
      <c r="D26" t="s">
        <v>123</v>
      </c>
      <c r="E26" s="21">
        <v>0.27300000000000002</v>
      </c>
      <c r="F26" t="s">
        <v>124</v>
      </c>
      <c r="G26" t="s">
        <v>125</v>
      </c>
      <c r="H26" s="22">
        <v>30.41</v>
      </c>
      <c r="I26" t="s">
        <v>126</v>
      </c>
      <c r="J26" s="23">
        <f>ROUND(E26/I23* H26,5)</f>
        <v>8.3019300000000005</v>
      </c>
      <c r="K26" s="24"/>
    </row>
    <row r="27" spans="1:27" x14ac:dyDescent="0.25">
      <c r="D27" s="25" t="s">
        <v>129</v>
      </c>
      <c r="E27" s="24"/>
      <c r="H27" s="24"/>
      <c r="K27" s="22">
        <f>SUM(J25:J26)</f>
        <v>11.53585</v>
      </c>
    </row>
    <row r="28" spans="1:27" x14ac:dyDescent="0.25">
      <c r="B28" s="13" t="s">
        <v>140</v>
      </c>
      <c r="E28" s="24"/>
      <c r="H28" s="24"/>
      <c r="K28" s="24"/>
    </row>
    <row r="29" spans="1:27" x14ac:dyDescent="0.25">
      <c r="B29" t="s">
        <v>141</v>
      </c>
      <c r="C29" t="s">
        <v>13</v>
      </c>
      <c r="D29" t="s">
        <v>142</v>
      </c>
      <c r="E29" s="21">
        <v>1</v>
      </c>
      <c r="G29" t="s">
        <v>125</v>
      </c>
      <c r="H29" s="22">
        <v>12.87</v>
      </c>
      <c r="I29" t="s">
        <v>126</v>
      </c>
      <c r="J29" s="23">
        <f>ROUND(E29* H29,5)</f>
        <v>12.87</v>
      </c>
      <c r="K29" s="24"/>
    </row>
    <row r="30" spans="1:27" x14ac:dyDescent="0.25">
      <c r="B30" t="s">
        <v>143</v>
      </c>
      <c r="C30" t="s">
        <v>55</v>
      </c>
      <c r="D30" t="s">
        <v>144</v>
      </c>
      <c r="E30" s="21">
        <v>1</v>
      </c>
      <c r="G30" t="s">
        <v>125</v>
      </c>
      <c r="H30" s="22">
        <v>13.39</v>
      </c>
      <c r="I30" t="s">
        <v>126</v>
      </c>
      <c r="J30" s="23">
        <f>ROUND(E30* H30,5)</f>
        <v>13.39</v>
      </c>
      <c r="K30" s="24"/>
    </row>
    <row r="31" spans="1:27" x14ac:dyDescent="0.25">
      <c r="B31" t="s">
        <v>145</v>
      </c>
      <c r="C31" t="s">
        <v>13</v>
      </c>
      <c r="D31" t="s">
        <v>146</v>
      </c>
      <c r="E31" s="21">
        <v>1</v>
      </c>
      <c r="G31" t="s">
        <v>125</v>
      </c>
      <c r="H31" s="22">
        <v>6.31</v>
      </c>
      <c r="I31" t="s">
        <v>126</v>
      </c>
      <c r="J31" s="23">
        <f>ROUND(E31* H31,5)</f>
        <v>6.31</v>
      </c>
      <c r="K31" s="24"/>
    </row>
    <row r="32" spans="1:27" x14ac:dyDescent="0.25">
      <c r="B32" t="s">
        <v>147</v>
      </c>
      <c r="C32" t="s">
        <v>55</v>
      </c>
      <c r="D32" t="s">
        <v>148</v>
      </c>
      <c r="E32" s="21">
        <v>1</v>
      </c>
      <c r="G32" t="s">
        <v>125</v>
      </c>
      <c r="H32" s="22">
        <v>47.52</v>
      </c>
      <c r="I32" t="s">
        <v>126</v>
      </c>
      <c r="J32" s="23">
        <f>ROUND(E32* H32,5)</f>
        <v>47.52</v>
      </c>
      <c r="K32" s="24"/>
    </row>
    <row r="33" spans="1:27" x14ac:dyDescent="0.25">
      <c r="D33" s="25" t="s">
        <v>149</v>
      </c>
      <c r="E33" s="24"/>
      <c r="H33" s="24"/>
      <c r="K33" s="22">
        <f>SUM(J29:J32)</f>
        <v>80.09</v>
      </c>
    </row>
    <row r="34" spans="1:27" x14ac:dyDescent="0.25">
      <c r="B34" s="13" t="s">
        <v>130</v>
      </c>
      <c r="E34" s="24"/>
      <c r="H34" s="24"/>
      <c r="K34" s="24"/>
    </row>
    <row r="35" spans="1:27" x14ac:dyDescent="0.25">
      <c r="B35" t="s">
        <v>131</v>
      </c>
      <c r="C35" t="s">
        <v>132</v>
      </c>
      <c r="D35" t="s">
        <v>133</v>
      </c>
      <c r="E35" s="21">
        <v>1.5</v>
      </c>
      <c r="G35" t="s">
        <v>132</v>
      </c>
      <c r="H35" s="22">
        <v>11.536</v>
      </c>
      <c r="I35" t="s">
        <v>126</v>
      </c>
      <c r="J35" s="23">
        <f>ROUND(E35* H35/100,5)</f>
        <v>0.17304</v>
      </c>
      <c r="K35" s="24"/>
    </row>
    <row r="36" spans="1:27" x14ac:dyDescent="0.25">
      <c r="D36" s="25" t="s">
        <v>134</v>
      </c>
      <c r="E36" s="24"/>
      <c r="H36" s="24"/>
      <c r="K36" s="22">
        <f>SUM(J35:J35)</f>
        <v>0.17304</v>
      </c>
    </row>
    <row r="37" spans="1:27" x14ac:dyDescent="0.25">
      <c r="D37" s="25" t="s">
        <v>135</v>
      </c>
      <c r="E37" s="24"/>
      <c r="H37" s="24"/>
      <c r="K37" s="26">
        <f>SUM(J24:J36)</f>
        <v>91.798890000000014</v>
      </c>
    </row>
    <row r="38" spans="1:27" x14ac:dyDescent="0.25">
      <c r="D38" s="25" t="s">
        <v>136</v>
      </c>
      <c r="E38" s="24"/>
      <c r="H38" s="24">
        <v>5</v>
      </c>
      <c r="I38" t="s">
        <v>132</v>
      </c>
      <c r="K38" s="22">
        <f>ROUND(H38/100*K37,5)</f>
        <v>4.5899400000000004</v>
      </c>
    </row>
    <row r="39" spans="1:27" x14ac:dyDescent="0.25">
      <c r="D39" s="25" t="s">
        <v>137</v>
      </c>
      <c r="E39" s="24"/>
      <c r="H39" s="24"/>
      <c r="K39" s="26">
        <f>SUM(K37:K38)</f>
        <v>96.388830000000013</v>
      </c>
    </row>
    <row r="41" spans="1:27" ht="45" customHeight="1" x14ac:dyDescent="0.25">
      <c r="A41" s="17"/>
      <c r="B41" s="17" t="s">
        <v>150</v>
      </c>
      <c r="C41" s="18" t="s">
        <v>55</v>
      </c>
      <c r="D41" s="37" t="s">
        <v>151</v>
      </c>
      <c r="E41" s="38"/>
      <c r="F41" s="38"/>
      <c r="G41" s="18"/>
      <c r="H41" s="19" t="s">
        <v>120</v>
      </c>
      <c r="I41" s="39">
        <v>1</v>
      </c>
      <c r="J41" s="40"/>
      <c r="K41" s="20">
        <f>ROUND(K54,2)</f>
        <v>42.41</v>
      </c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x14ac:dyDescent="0.25">
      <c r="B42" s="13" t="s">
        <v>121</v>
      </c>
    </row>
    <row r="43" spans="1:27" x14ac:dyDescent="0.25">
      <c r="B43" t="s">
        <v>122</v>
      </c>
      <c r="C43" t="s">
        <v>118</v>
      </c>
      <c r="D43" t="s">
        <v>123</v>
      </c>
      <c r="E43" s="21">
        <v>9.1999999999999998E-2</v>
      </c>
      <c r="F43" t="s">
        <v>124</v>
      </c>
      <c r="G43" t="s">
        <v>125</v>
      </c>
      <c r="H43" s="22">
        <v>30.41</v>
      </c>
      <c r="I43" t="s">
        <v>126</v>
      </c>
      <c r="J43" s="23">
        <f>ROUND(E43/I41* H43,5)</f>
        <v>2.79772</v>
      </c>
      <c r="K43" s="24"/>
    </row>
    <row r="44" spans="1:27" x14ac:dyDescent="0.25">
      <c r="B44" t="s">
        <v>127</v>
      </c>
      <c r="C44" t="s">
        <v>118</v>
      </c>
      <c r="D44" t="s">
        <v>128</v>
      </c>
      <c r="E44" s="21">
        <v>9.1999999999999998E-2</v>
      </c>
      <c r="F44" t="s">
        <v>124</v>
      </c>
      <c r="G44" t="s">
        <v>125</v>
      </c>
      <c r="H44" s="22">
        <v>26.08</v>
      </c>
      <c r="I44" t="s">
        <v>126</v>
      </c>
      <c r="J44" s="23">
        <f>ROUND(E44/I41* H44,5)</f>
        <v>2.3993600000000002</v>
      </c>
      <c r="K44" s="24"/>
    </row>
    <row r="45" spans="1:27" x14ac:dyDescent="0.25">
      <c r="D45" s="25" t="s">
        <v>129</v>
      </c>
      <c r="E45" s="24"/>
      <c r="H45" s="24"/>
      <c r="K45" s="22">
        <f>SUM(J43:J44)</f>
        <v>5.1970799999999997</v>
      </c>
    </row>
    <row r="46" spans="1:27" x14ac:dyDescent="0.25">
      <c r="B46" s="13" t="s">
        <v>140</v>
      </c>
      <c r="E46" s="24"/>
      <c r="H46" s="24"/>
      <c r="K46" s="24"/>
    </row>
    <row r="47" spans="1:27" x14ac:dyDescent="0.25">
      <c r="B47" t="s">
        <v>152</v>
      </c>
      <c r="C47" t="s">
        <v>55</v>
      </c>
      <c r="D47" t="s">
        <v>153</v>
      </c>
      <c r="E47" s="21">
        <v>1.02</v>
      </c>
      <c r="G47" t="s">
        <v>125</v>
      </c>
      <c r="H47" s="22">
        <v>34.43</v>
      </c>
      <c r="I47" t="s">
        <v>126</v>
      </c>
      <c r="J47" s="23">
        <f>ROUND(E47* H47,5)</f>
        <v>35.118600000000001</v>
      </c>
      <c r="K47" s="24"/>
    </row>
    <row r="48" spans="1:27" x14ac:dyDescent="0.25">
      <c r="D48" s="25" t="s">
        <v>149</v>
      </c>
      <c r="E48" s="24"/>
      <c r="H48" s="24"/>
      <c r="K48" s="22">
        <f>SUM(J47:J47)</f>
        <v>35.118600000000001</v>
      </c>
    </row>
    <row r="49" spans="1:27" x14ac:dyDescent="0.25">
      <c r="B49" s="13" t="s">
        <v>130</v>
      </c>
      <c r="E49" s="24"/>
      <c r="H49" s="24"/>
      <c r="K49" s="24"/>
    </row>
    <row r="50" spans="1:27" x14ac:dyDescent="0.25">
      <c r="B50" t="s">
        <v>131</v>
      </c>
      <c r="C50" t="s">
        <v>132</v>
      </c>
      <c r="D50" t="s">
        <v>133</v>
      </c>
      <c r="E50" s="21">
        <v>1.5</v>
      </c>
      <c r="G50" t="s">
        <v>132</v>
      </c>
      <c r="H50" s="22">
        <v>5.1973333333333303</v>
      </c>
      <c r="I50" t="s">
        <v>126</v>
      </c>
      <c r="J50" s="23">
        <f>ROUND(E50* H50/100,5)</f>
        <v>7.7960000000000002E-2</v>
      </c>
      <c r="K50" s="24"/>
    </row>
    <row r="51" spans="1:27" x14ac:dyDescent="0.25">
      <c r="D51" s="25" t="s">
        <v>134</v>
      </c>
      <c r="E51" s="24"/>
      <c r="H51" s="24"/>
      <c r="K51" s="22">
        <f>SUM(J50:J50)</f>
        <v>7.7960000000000002E-2</v>
      </c>
    </row>
    <row r="52" spans="1:27" x14ac:dyDescent="0.25">
      <c r="D52" s="25" t="s">
        <v>135</v>
      </c>
      <c r="E52" s="24"/>
      <c r="H52" s="24"/>
      <c r="K52" s="26">
        <f>SUM(J42:J51)</f>
        <v>40.393639999999998</v>
      </c>
    </row>
    <row r="53" spans="1:27" x14ac:dyDescent="0.25">
      <c r="D53" s="25" t="s">
        <v>136</v>
      </c>
      <c r="E53" s="24"/>
      <c r="H53" s="24">
        <v>5</v>
      </c>
      <c r="I53" t="s">
        <v>132</v>
      </c>
      <c r="K53" s="22">
        <f>ROUND(H53/100*K52,5)</f>
        <v>2.0196800000000001</v>
      </c>
    </row>
    <row r="54" spans="1:27" x14ac:dyDescent="0.25">
      <c r="D54" s="25" t="s">
        <v>137</v>
      </c>
      <c r="E54" s="24"/>
      <c r="H54" s="24"/>
      <c r="K54" s="26">
        <f>SUM(K52:K53)</f>
        <v>42.413319999999999</v>
      </c>
    </row>
    <row r="56" spans="1:27" ht="45" customHeight="1" x14ac:dyDescent="0.25">
      <c r="A56" s="17"/>
      <c r="B56" s="17" t="s">
        <v>154</v>
      </c>
      <c r="C56" s="18" t="s">
        <v>55</v>
      </c>
      <c r="D56" s="37" t="s">
        <v>155</v>
      </c>
      <c r="E56" s="38"/>
      <c r="F56" s="38"/>
      <c r="G56" s="18"/>
      <c r="H56" s="19" t="s">
        <v>120</v>
      </c>
      <c r="I56" s="39">
        <v>1</v>
      </c>
      <c r="J56" s="40"/>
      <c r="K56" s="20">
        <f>ROUND(K69,2)</f>
        <v>50.41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x14ac:dyDescent="0.25">
      <c r="B57" s="13" t="s">
        <v>121</v>
      </c>
    </row>
    <row r="58" spans="1:27" x14ac:dyDescent="0.25">
      <c r="B58" t="s">
        <v>122</v>
      </c>
      <c r="C58" t="s">
        <v>118</v>
      </c>
      <c r="D58" t="s">
        <v>123</v>
      </c>
      <c r="E58" s="21">
        <v>0.108</v>
      </c>
      <c r="F58" t="s">
        <v>124</v>
      </c>
      <c r="G58" t="s">
        <v>125</v>
      </c>
      <c r="H58" s="22">
        <v>30.41</v>
      </c>
      <c r="I58" t="s">
        <v>126</v>
      </c>
      <c r="J58" s="23">
        <f>ROUND(E58/I56* H58,5)</f>
        <v>3.2842799999999999</v>
      </c>
      <c r="K58" s="24"/>
    </row>
    <row r="59" spans="1:27" x14ac:dyDescent="0.25">
      <c r="B59" t="s">
        <v>127</v>
      </c>
      <c r="C59" t="s">
        <v>118</v>
      </c>
      <c r="D59" t="s">
        <v>128</v>
      </c>
      <c r="E59" s="21">
        <v>0.108</v>
      </c>
      <c r="F59" t="s">
        <v>124</v>
      </c>
      <c r="G59" t="s">
        <v>125</v>
      </c>
      <c r="H59" s="22">
        <v>26.08</v>
      </c>
      <c r="I59" t="s">
        <v>126</v>
      </c>
      <c r="J59" s="23">
        <f>ROUND(E59/I56* H59,5)</f>
        <v>2.81664</v>
      </c>
      <c r="K59" s="24"/>
    </row>
    <row r="60" spans="1:27" x14ac:dyDescent="0.25">
      <c r="D60" s="25" t="s">
        <v>129</v>
      </c>
      <c r="E60" s="24"/>
      <c r="H60" s="24"/>
      <c r="K60" s="22">
        <f>SUM(J58:J59)</f>
        <v>6.1009200000000003</v>
      </c>
    </row>
    <row r="61" spans="1:27" x14ac:dyDescent="0.25">
      <c r="B61" s="13" t="s">
        <v>140</v>
      </c>
      <c r="E61" s="24"/>
      <c r="H61" s="24"/>
      <c r="K61" s="24"/>
    </row>
    <row r="62" spans="1:27" x14ac:dyDescent="0.25">
      <c r="B62" t="s">
        <v>156</v>
      </c>
      <c r="C62" t="s">
        <v>55</v>
      </c>
      <c r="D62" t="s">
        <v>157</v>
      </c>
      <c r="E62" s="21">
        <v>1.02</v>
      </c>
      <c r="G62" t="s">
        <v>125</v>
      </c>
      <c r="H62" s="22">
        <v>41</v>
      </c>
      <c r="I62" t="s">
        <v>126</v>
      </c>
      <c r="J62" s="23">
        <f>ROUND(E62* H62,5)</f>
        <v>41.82</v>
      </c>
      <c r="K62" s="24"/>
    </row>
    <row r="63" spans="1:27" x14ac:dyDescent="0.25">
      <c r="D63" s="25" t="s">
        <v>149</v>
      </c>
      <c r="E63" s="24"/>
      <c r="H63" s="24"/>
      <c r="K63" s="22">
        <f>SUM(J62:J62)</f>
        <v>41.82</v>
      </c>
    </row>
    <row r="64" spans="1:27" x14ac:dyDescent="0.25">
      <c r="B64" s="13" t="s">
        <v>130</v>
      </c>
      <c r="E64" s="24"/>
      <c r="H64" s="24"/>
      <c r="K64" s="24"/>
    </row>
    <row r="65" spans="1:27" x14ac:dyDescent="0.25">
      <c r="B65" t="s">
        <v>131</v>
      </c>
      <c r="C65" t="s">
        <v>132</v>
      </c>
      <c r="D65" t="s">
        <v>133</v>
      </c>
      <c r="E65" s="21">
        <v>1.5</v>
      </c>
      <c r="G65" t="s">
        <v>132</v>
      </c>
      <c r="H65" s="22">
        <v>6.1006666666666698</v>
      </c>
      <c r="I65" t="s">
        <v>126</v>
      </c>
      <c r="J65" s="23">
        <f>ROUND(E65* H65/100,5)</f>
        <v>9.1509999999999994E-2</v>
      </c>
      <c r="K65" s="24"/>
    </row>
    <row r="66" spans="1:27" x14ac:dyDescent="0.25">
      <c r="D66" s="25" t="s">
        <v>134</v>
      </c>
      <c r="E66" s="24"/>
      <c r="H66" s="24"/>
      <c r="K66" s="22">
        <f>SUM(J65:J65)</f>
        <v>9.1509999999999994E-2</v>
      </c>
    </row>
    <row r="67" spans="1:27" x14ac:dyDescent="0.25">
      <c r="D67" s="25" t="s">
        <v>135</v>
      </c>
      <c r="E67" s="24"/>
      <c r="H67" s="24"/>
      <c r="K67" s="26">
        <f>SUM(J57:J66)</f>
        <v>48.012430000000002</v>
      </c>
    </row>
    <row r="68" spans="1:27" x14ac:dyDescent="0.25">
      <c r="D68" s="25" t="s">
        <v>136</v>
      </c>
      <c r="E68" s="24"/>
      <c r="H68" s="24">
        <v>5</v>
      </c>
      <c r="I68" t="s">
        <v>132</v>
      </c>
      <c r="K68" s="22">
        <f>ROUND(H68/100*K67,5)</f>
        <v>2.40062</v>
      </c>
    </row>
    <row r="69" spans="1:27" x14ac:dyDescent="0.25">
      <c r="D69" s="25" t="s">
        <v>137</v>
      </c>
      <c r="E69" s="24"/>
      <c r="H69" s="24"/>
      <c r="K69" s="26">
        <f>SUM(K67:K68)</f>
        <v>50.413049999999998</v>
      </c>
    </row>
    <row r="71" spans="1:27" ht="45" customHeight="1" x14ac:dyDescent="0.25">
      <c r="A71" s="17"/>
      <c r="B71" s="17" t="s">
        <v>158</v>
      </c>
      <c r="C71" s="18" t="s">
        <v>55</v>
      </c>
      <c r="D71" s="37" t="s">
        <v>159</v>
      </c>
      <c r="E71" s="38"/>
      <c r="F71" s="38"/>
      <c r="G71" s="18"/>
      <c r="H71" s="19" t="s">
        <v>120</v>
      </c>
      <c r="I71" s="39">
        <v>1</v>
      </c>
      <c r="J71" s="40"/>
      <c r="K71" s="20">
        <f>ROUND(K84,2)</f>
        <v>77.930000000000007</v>
      </c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x14ac:dyDescent="0.25">
      <c r="B72" s="13" t="s">
        <v>121</v>
      </c>
    </row>
    <row r="73" spans="1:27" x14ac:dyDescent="0.25">
      <c r="B73" t="s">
        <v>127</v>
      </c>
      <c r="C73" t="s">
        <v>118</v>
      </c>
      <c r="D73" t="s">
        <v>128</v>
      </c>
      <c r="E73" s="21">
        <v>0.12</v>
      </c>
      <c r="F73" t="s">
        <v>124</v>
      </c>
      <c r="G73" t="s">
        <v>125</v>
      </c>
      <c r="H73" s="22">
        <v>26.08</v>
      </c>
      <c r="I73" t="s">
        <v>126</v>
      </c>
      <c r="J73" s="23">
        <f>ROUND(E73/I71* H73,5)</f>
        <v>3.1295999999999999</v>
      </c>
      <c r="K73" s="24"/>
    </row>
    <row r="74" spans="1:27" x14ac:dyDescent="0.25">
      <c r="B74" t="s">
        <v>122</v>
      </c>
      <c r="C74" t="s">
        <v>118</v>
      </c>
      <c r="D74" t="s">
        <v>123</v>
      </c>
      <c r="E74" s="21">
        <v>0.12</v>
      </c>
      <c r="F74" t="s">
        <v>124</v>
      </c>
      <c r="G74" t="s">
        <v>125</v>
      </c>
      <c r="H74" s="22">
        <v>30.41</v>
      </c>
      <c r="I74" t="s">
        <v>126</v>
      </c>
      <c r="J74" s="23">
        <f>ROUND(E74/I71* H74,5)</f>
        <v>3.6492</v>
      </c>
      <c r="K74" s="24"/>
    </row>
    <row r="75" spans="1:27" x14ac:dyDescent="0.25">
      <c r="D75" s="25" t="s">
        <v>129</v>
      </c>
      <c r="E75" s="24"/>
      <c r="H75" s="24"/>
      <c r="K75" s="22">
        <f>SUM(J73:J74)</f>
        <v>6.7788000000000004</v>
      </c>
    </row>
    <row r="76" spans="1:27" x14ac:dyDescent="0.25">
      <c r="B76" s="13" t="s">
        <v>140</v>
      </c>
      <c r="E76" s="24"/>
      <c r="H76" s="24"/>
      <c r="K76" s="24"/>
    </row>
    <row r="77" spans="1:27" x14ac:dyDescent="0.25">
      <c r="B77" t="s">
        <v>160</v>
      </c>
      <c r="C77" t="s">
        <v>55</v>
      </c>
      <c r="D77" t="s">
        <v>161</v>
      </c>
      <c r="E77" s="21">
        <v>1.02</v>
      </c>
      <c r="G77" t="s">
        <v>125</v>
      </c>
      <c r="H77" s="22">
        <v>66.02</v>
      </c>
      <c r="I77" t="s">
        <v>126</v>
      </c>
      <c r="J77" s="23">
        <f>ROUND(E77* H77,5)</f>
        <v>67.340400000000002</v>
      </c>
      <c r="K77" s="24"/>
    </row>
    <row r="78" spans="1:27" x14ac:dyDescent="0.25">
      <c r="D78" s="25" t="s">
        <v>149</v>
      </c>
      <c r="E78" s="24"/>
      <c r="H78" s="24"/>
      <c r="K78" s="22">
        <f>SUM(J77:J77)</f>
        <v>67.340400000000002</v>
      </c>
    </row>
    <row r="79" spans="1:27" x14ac:dyDescent="0.25">
      <c r="B79" s="13" t="s">
        <v>130</v>
      </c>
      <c r="E79" s="24"/>
      <c r="H79" s="24"/>
      <c r="K79" s="24"/>
    </row>
    <row r="80" spans="1:27" x14ac:dyDescent="0.25">
      <c r="B80" t="s">
        <v>131</v>
      </c>
      <c r="C80" t="s">
        <v>132</v>
      </c>
      <c r="D80" t="s">
        <v>133</v>
      </c>
      <c r="E80" s="21">
        <v>1.5</v>
      </c>
      <c r="G80" t="s">
        <v>132</v>
      </c>
      <c r="H80" s="22">
        <v>6.7786666666666697</v>
      </c>
      <c r="I80" t="s">
        <v>126</v>
      </c>
      <c r="J80" s="23">
        <f>ROUND(E80* H80/100,5)</f>
        <v>0.10168000000000001</v>
      </c>
      <c r="K80" s="24"/>
    </row>
    <row r="81" spans="1:27" x14ac:dyDescent="0.25">
      <c r="D81" s="25" t="s">
        <v>134</v>
      </c>
      <c r="E81" s="24"/>
      <c r="H81" s="24"/>
      <c r="K81" s="22">
        <f>SUM(J80:J80)</f>
        <v>0.10168000000000001</v>
      </c>
    </row>
    <row r="82" spans="1:27" x14ac:dyDescent="0.25">
      <c r="D82" s="25" t="s">
        <v>135</v>
      </c>
      <c r="E82" s="24"/>
      <c r="H82" s="24"/>
      <c r="K82" s="26">
        <f>SUM(J72:J81)</f>
        <v>74.220880000000008</v>
      </c>
    </row>
    <row r="83" spans="1:27" x14ac:dyDescent="0.25">
      <c r="D83" s="25" t="s">
        <v>136</v>
      </c>
      <c r="E83" s="24"/>
      <c r="H83" s="24">
        <v>5</v>
      </c>
      <c r="I83" t="s">
        <v>132</v>
      </c>
      <c r="K83" s="22">
        <f>ROUND(H83/100*K82,5)</f>
        <v>3.7110400000000001</v>
      </c>
    </row>
    <row r="84" spans="1:27" x14ac:dyDescent="0.25">
      <c r="D84" s="25" t="s">
        <v>137</v>
      </c>
      <c r="E84" s="24"/>
      <c r="H84" s="24"/>
      <c r="K84" s="26">
        <f>SUM(K82:K83)</f>
        <v>77.931920000000005</v>
      </c>
    </row>
    <row r="86" spans="1:27" ht="45" customHeight="1" x14ac:dyDescent="0.25">
      <c r="A86" s="17"/>
      <c r="B86" s="17" t="s">
        <v>162</v>
      </c>
      <c r="C86" s="18" t="s">
        <v>13</v>
      </c>
      <c r="D86" s="37" t="s">
        <v>163</v>
      </c>
      <c r="E86" s="38"/>
      <c r="F86" s="38"/>
      <c r="G86" s="18"/>
      <c r="H86" s="19" t="s">
        <v>120</v>
      </c>
      <c r="I86" s="39">
        <v>1</v>
      </c>
      <c r="J86" s="40"/>
      <c r="K86" s="20">
        <f>ROUND(K99,2)</f>
        <v>129.43</v>
      </c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x14ac:dyDescent="0.25">
      <c r="B87" s="13" t="s">
        <v>121</v>
      </c>
    </row>
    <row r="88" spans="1:27" x14ac:dyDescent="0.25">
      <c r="B88" t="s">
        <v>127</v>
      </c>
      <c r="C88" t="s">
        <v>118</v>
      </c>
      <c r="D88" t="s">
        <v>128</v>
      </c>
      <c r="E88" s="21">
        <v>0.05</v>
      </c>
      <c r="F88" t="s">
        <v>124</v>
      </c>
      <c r="G88" t="s">
        <v>125</v>
      </c>
      <c r="H88" s="22">
        <v>26.08</v>
      </c>
      <c r="I88" t="s">
        <v>126</v>
      </c>
      <c r="J88" s="23">
        <f>ROUND(E88/I86* H88,5)</f>
        <v>1.304</v>
      </c>
      <c r="K88" s="24"/>
    </row>
    <row r="89" spans="1:27" x14ac:dyDescent="0.25">
      <c r="B89" t="s">
        <v>122</v>
      </c>
      <c r="C89" t="s">
        <v>118</v>
      </c>
      <c r="D89" t="s">
        <v>123</v>
      </c>
      <c r="E89" s="21">
        <v>0.31</v>
      </c>
      <c r="F89" t="s">
        <v>124</v>
      </c>
      <c r="G89" t="s">
        <v>125</v>
      </c>
      <c r="H89" s="22">
        <v>30.41</v>
      </c>
      <c r="I89" t="s">
        <v>126</v>
      </c>
      <c r="J89" s="23">
        <f>ROUND(E89/I86* H89,5)</f>
        <v>9.4270999999999994</v>
      </c>
      <c r="K89" s="24"/>
    </row>
    <row r="90" spans="1:27" x14ac:dyDescent="0.25">
      <c r="D90" s="25" t="s">
        <v>129</v>
      </c>
      <c r="E90" s="24"/>
      <c r="H90" s="24"/>
      <c r="K90" s="22">
        <f>SUM(J88:J89)</f>
        <v>10.7311</v>
      </c>
    </row>
    <row r="91" spans="1:27" x14ac:dyDescent="0.25">
      <c r="B91" s="13" t="s">
        <v>140</v>
      </c>
      <c r="E91" s="24"/>
      <c r="H91" s="24"/>
      <c r="K91" s="24"/>
    </row>
    <row r="92" spans="1:27" x14ac:dyDescent="0.25">
      <c r="B92" t="s">
        <v>164</v>
      </c>
      <c r="C92" t="s">
        <v>13</v>
      </c>
      <c r="D92" t="s">
        <v>165</v>
      </c>
      <c r="E92" s="21">
        <v>1</v>
      </c>
      <c r="G92" t="s">
        <v>125</v>
      </c>
      <c r="H92" s="22">
        <v>112.37</v>
      </c>
      <c r="I92" t="s">
        <v>126</v>
      </c>
      <c r="J92" s="23">
        <f>ROUND(E92* H92,5)</f>
        <v>112.37</v>
      </c>
      <c r="K92" s="24"/>
    </row>
    <row r="93" spans="1:27" x14ac:dyDescent="0.25">
      <c r="D93" s="25" t="s">
        <v>149</v>
      </c>
      <c r="E93" s="24"/>
      <c r="H93" s="24"/>
      <c r="K93" s="22">
        <f>SUM(J92:J92)</f>
        <v>112.37</v>
      </c>
    </row>
    <row r="94" spans="1:27" x14ac:dyDescent="0.25">
      <c r="B94" s="13" t="s">
        <v>130</v>
      </c>
      <c r="E94" s="24"/>
      <c r="H94" s="24"/>
      <c r="K94" s="24"/>
    </row>
    <row r="95" spans="1:27" x14ac:dyDescent="0.25">
      <c r="B95" t="s">
        <v>131</v>
      </c>
      <c r="C95" t="s">
        <v>132</v>
      </c>
      <c r="D95" t="s">
        <v>133</v>
      </c>
      <c r="E95" s="21">
        <v>1.5</v>
      </c>
      <c r="G95" t="s">
        <v>132</v>
      </c>
      <c r="H95" s="22">
        <v>10.7313333333333</v>
      </c>
      <c r="I95" t="s">
        <v>126</v>
      </c>
      <c r="J95" s="23">
        <f>ROUND(E95* H95/100,5)</f>
        <v>0.16097</v>
      </c>
      <c r="K95" s="24"/>
    </row>
    <row r="96" spans="1:27" x14ac:dyDescent="0.25">
      <c r="D96" s="25" t="s">
        <v>134</v>
      </c>
      <c r="E96" s="24"/>
      <c r="H96" s="24"/>
      <c r="K96" s="22">
        <f>SUM(J95:J95)</f>
        <v>0.16097</v>
      </c>
    </row>
    <row r="97" spans="1:27" x14ac:dyDescent="0.25">
      <c r="D97" s="25" t="s">
        <v>135</v>
      </c>
      <c r="E97" s="24"/>
      <c r="H97" s="24"/>
      <c r="K97" s="26">
        <f>SUM(J87:J96)</f>
        <v>123.26207000000001</v>
      </c>
    </row>
    <row r="98" spans="1:27" x14ac:dyDescent="0.25">
      <c r="D98" s="25" t="s">
        <v>136</v>
      </c>
      <c r="E98" s="24"/>
      <c r="H98" s="24">
        <v>5</v>
      </c>
      <c r="I98" t="s">
        <v>132</v>
      </c>
      <c r="K98" s="22">
        <f>ROUND(H98/100*K97,5)</f>
        <v>6.1631</v>
      </c>
    </row>
    <row r="99" spans="1:27" x14ac:dyDescent="0.25">
      <c r="D99" s="25" t="s">
        <v>137</v>
      </c>
      <c r="E99" s="24"/>
      <c r="H99" s="24"/>
      <c r="K99" s="26">
        <f>SUM(K97:K98)</f>
        <v>129.42517000000001</v>
      </c>
    </row>
    <row r="101" spans="1:27" ht="45" customHeight="1" x14ac:dyDescent="0.25">
      <c r="A101" s="17"/>
      <c r="B101" s="17" t="s">
        <v>166</v>
      </c>
      <c r="C101" s="18" t="s">
        <v>13</v>
      </c>
      <c r="D101" s="37" t="s">
        <v>167</v>
      </c>
      <c r="E101" s="38"/>
      <c r="F101" s="38"/>
      <c r="G101" s="18"/>
      <c r="H101" s="19" t="s">
        <v>120</v>
      </c>
      <c r="I101" s="39">
        <v>1</v>
      </c>
      <c r="J101" s="40"/>
      <c r="K101" s="20">
        <f>ROUND(K115,2)</f>
        <v>36.89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x14ac:dyDescent="0.25">
      <c r="B102" s="13" t="s">
        <v>121</v>
      </c>
    </row>
    <row r="103" spans="1:27" x14ac:dyDescent="0.25">
      <c r="B103" t="s">
        <v>127</v>
      </c>
      <c r="C103" t="s">
        <v>118</v>
      </c>
      <c r="D103" t="s">
        <v>128</v>
      </c>
      <c r="E103" s="21">
        <v>0.2</v>
      </c>
      <c r="F103" t="s">
        <v>124</v>
      </c>
      <c r="G103" t="s">
        <v>125</v>
      </c>
      <c r="H103" s="22">
        <v>26.08</v>
      </c>
      <c r="I103" t="s">
        <v>126</v>
      </c>
      <c r="J103" s="23">
        <f>ROUND(E103/I101* H103,5)</f>
        <v>5.2160000000000002</v>
      </c>
      <c r="K103" s="24"/>
    </row>
    <row r="104" spans="1:27" x14ac:dyDescent="0.25">
      <c r="B104" t="s">
        <v>122</v>
      </c>
      <c r="C104" t="s">
        <v>118</v>
      </c>
      <c r="D104" t="s">
        <v>123</v>
      </c>
      <c r="E104" s="21">
        <v>0.2</v>
      </c>
      <c r="F104" t="s">
        <v>124</v>
      </c>
      <c r="G104" t="s">
        <v>125</v>
      </c>
      <c r="H104" s="22">
        <v>30.41</v>
      </c>
      <c r="I104" t="s">
        <v>126</v>
      </c>
      <c r="J104" s="23">
        <f>ROUND(E104/I101* H104,5)</f>
        <v>6.0819999999999999</v>
      </c>
      <c r="K104" s="24"/>
    </row>
    <row r="105" spans="1:27" x14ac:dyDescent="0.25">
      <c r="D105" s="25" t="s">
        <v>129</v>
      </c>
      <c r="E105" s="24"/>
      <c r="H105" s="24"/>
      <c r="K105" s="22">
        <f>SUM(J103:J104)</f>
        <v>11.298</v>
      </c>
    </row>
    <row r="106" spans="1:27" x14ac:dyDescent="0.25">
      <c r="B106" s="13" t="s">
        <v>140</v>
      </c>
      <c r="E106" s="24"/>
      <c r="H106" s="24"/>
      <c r="K106" s="24"/>
    </row>
    <row r="107" spans="1:27" x14ac:dyDescent="0.25">
      <c r="B107" t="s">
        <v>168</v>
      </c>
      <c r="C107" t="s">
        <v>13</v>
      </c>
      <c r="D107" t="s">
        <v>169</v>
      </c>
      <c r="E107" s="21">
        <v>1</v>
      </c>
      <c r="G107" t="s">
        <v>125</v>
      </c>
      <c r="H107" s="22">
        <v>0.47</v>
      </c>
      <c r="I107" t="s">
        <v>126</v>
      </c>
      <c r="J107" s="23">
        <f>ROUND(E107* H107,5)</f>
        <v>0.47</v>
      </c>
      <c r="K107" s="24"/>
    </row>
    <row r="108" spans="1:27" x14ac:dyDescent="0.25">
      <c r="B108" t="s">
        <v>170</v>
      </c>
      <c r="C108" t="s">
        <v>13</v>
      </c>
      <c r="D108" t="s">
        <v>171</v>
      </c>
      <c r="E108" s="21">
        <v>1</v>
      </c>
      <c r="G108" t="s">
        <v>125</v>
      </c>
      <c r="H108" s="22">
        <v>23.2</v>
      </c>
      <c r="I108" t="s">
        <v>126</v>
      </c>
      <c r="J108" s="23">
        <f>ROUND(E108* H108,5)</f>
        <v>23.2</v>
      </c>
      <c r="K108" s="24"/>
    </row>
    <row r="109" spans="1:27" x14ac:dyDescent="0.25">
      <c r="D109" s="25" t="s">
        <v>149</v>
      </c>
      <c r="E109" s="24"/>
      <c r="H109" s="24"/>
      <c r="K109" s="22">
        <f>SUM(J107:J108)</f>
        <v>23.669999999999998</v>
      </c>
    </row>
    <row r="110" spans="1:27" x14ac:dyDescent="0.25">
      <c r="B110" s="13" t="s">
        <v>130</v>
      </c>
      <c r="E110" s="24"/>
      <c r="H110" s="24"/>
      <c r="K110" s="24"/>
    </row>
    <row r="111" spans="1:27" x14ac:dyDescent="0.25">
      <c r="B111" t="s">
        <v>131</v>
      </c>
      <c r="C111" t="s">
        <v>132</v>
      </c>
      <c r="D111" t="s">
        <v>133</v>
      </c>
      <c r="E111" s="21">
        <v>1.5</v>
      </c>
      <c r="G111" t="s">
        <v>132</v>
      </c>
      <c r="H111" s="22">
        <v>11.298</v>
      </c>
      <c r="I111" t="s">
        <v>126</v>
      </c>
      <c r="J111" s="23">
        <f>ROUND(E111* H111/100,5)</f>
        <v>0.16947000000000001</v>
      </c>
      <c r="K111" s="24"/>
    </row>
    <row r="112" spans="1:27" x14ac:dyDescent="0.25">
      <c r="D112" s="25" t="s">
        <v>134</v>
      </c>
      <c r="E112" s="24"/>
      <c r="H112" s="24"/>
      <c r="K112" s="22">
        <f>SUM(J111:J111)</f>
        <v>0.16947000000000001</v>
      </c>
    </row>
    <row r="113" spans="1:27" x14ac:dyDescent="0.25">
      <c r="D113" s="25" t="s">
        <v>135</v>
      </c>
      <c r="E113" s="24"/>
      <c r="H113" s="24"/>
      <c r="K113" s="26">
        <f>SUM(J102:J112)</f>
        <v>35.13747</v>
      </c>
    </row>
    <row r="114" spans="1:27" x14ac:dyDescent="0.25">
      <c r="D114" s="25" t="s">
        <v>136</v>
      </c>
      <c r="E114" s="24"/>
      <c r="H114" s="24">
        <v>5</v>
      </c>
      <c r="I114" t="s">
        <v>132</v>
      </c>
      <c r="K114" s="22">
        <f>ROUND(H114/100*K113,5)</f>
        <v>1.7568699999999999</v>
      </c>
    </row>
    <row r="115" spans="1:27" x14ac:dyDescent="0.25">
      <c r="D115" s="25" t="s">
        <v>137</v>
      </c>
      <c r="E115" s="24"/>
      <c r="H115" s="24"/>
      <c r="K115" s="26">
        <f>SUM(K113:K114)</f>
        <v>36.89434</v>
      </c>
    </row>
    <row r="117" spans="1:27" ht="45" customHeight="1" x14ac:dyDescent="0.25">
      <c r="A117" s="17"/>
      <c r="B117" s="17" t="s">
        <v>172</v>
      </c>
      <c r="C117" s="18" t="s">
        <v>13</v>
      </c>
      <c r="D117" s="37" t="s">
        <v>173</v>
      </c>
      <c r="E117" s="38"/>
      <c r="F117" s="38"/>
      <c r="G117" s="18"/>
      <c r="H117" s="19" t="s">
        <v>120</v>
      </c>
      <c r="I117" s="39">
        <v>1</v>
      </c>
      <c r="J117" s="40"/>
      <c r="K117" s="20">
        <f>ROUND(K131,2)</f>
        <v>2902.35</v>
      </c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1:27" x14ac:dyDescent="0.25">
      <c r="B118" s="13" t="s">
        <v>121</v>
      </c>
    </row>
    <row r="119" spans="1:27" x14ac:dyDescent="0.25">
      <c r="B119" t="s">
        <v>127</v>
      </c>
      <c r="C119" t="s">
        <v>118</v>
      </c>
      <c r="D119" t="s">
        <v>128</v>
      </c>
      <c r="E119" s="21">
        <v>0.35</v>
      </c>
      <c r="F119" t="s">
        <v>124</v>
      </c>
      <c r="G119" t="s">
        <v>125</v>
      </c>
      <c r="H119" s="22">
        <v>26.08</v>
      </c>
      <c r="I119" t="s">
        <v>126</v>
      </c>
      <c r="J119" s="23">
        <f>ROUND(E119/I117* H119,5)</f>
        <v>9.1280000000000001</v>
      </c>
      <c r="K119" s="24"/>
    </row>
    <row r="120" spans="1:27" x14ac:dyDescent="0.25">
      <c r="B120" t="s">
        <v>122</v>
      </c>
      <c r="C120" t="s">
        <v>118</v>
      </c>
      <c r="D120" t="s">
        <v>123</v>
      </c>
      <c r="E120" s="21">
        <v>1.24</v>
      </c>
      <c r="F120" t="s">
        <v>124</v>
      </c>
      <c r="G120" t="s">
        <v>125</v>
      </c>
      <c r="H120" s="22">
        <v>30.41</v>
      </c>
      <c r="I120" t="s">
        <v>126</v>
      </c>
      <c r="J120" s="23">
        <f>ROUND(E120/I117* H120,5)</f>
        <v>37.708399999999997</v>
      </c>
      <c r="K120" s="24"/>
    </row>
    <row r="121" spans="1:27" x14ac:dyDescent="0.25">
      <c r="D121" s="25" t="s">
        <v>129</v>
      </c>
      <c r="E121" s="24"/>
      <c r="H121" s="24"/>
      <c r="K121" s="22">
        <f>SUM(J119:J120)</f>
        <v>46.836399999999998</v>
      </c>
    </row>
    <row r="122" spans="1:27" x14ac:dyDescent="0.25">
      <c r="B122" s="13" t="s">
        <v>140</v>
      </c>
      <c r="E122" s="24"/>
      <c r="H122" s="24"/>
      <c r="K122" s="24"/>
    </row>
    <row r="123" spans="1:27" x14ac:dyDescent="0.25">
      <c r="B123" t="s">
        <v>174</v>
      </c>
      <c r="C123" t="s">
        <v>13</v>
      </c>
      <c r="D123" t="s">
        <v>175</v>
      </c>
      <c r="E123" s="21">
        <v>1</v>
      </c>
      <c r="G123" t="s">
        <v>125</v>
      </c>
      <c r="H123" s="22">
        <v>2716.13</v>
      </c>
      <c r="I123" t="s">
        <v>126</v>
      </c>
      <c r="J123" s="23">
        <f>ROUND(E123* H123,5)</f>
        <v>2716.13</v>
      </c>
      <c r="K123" s="24"/>
    </row>
    <row r="124" spans="1:27" x14ac:dyDescent="0.25">
      <c r="B124" t="s">
        <v>168</v>
      </c>
      <c r="C124" t="s">
        <v>13</v>
      </c>
      <c r="D124" t="s">
        <v>169</v>
      </c>
      <c r="E124" s="21">
        <v>1</v>
      </c>
      <c r="G124" t="s">
        <v>125</v>
      </c>
      <c r="H124" s="22">
        <v>0.47</v>
      </c>
      <c r="I124" t="s">
        <v>126</v>
      </c>
      <c r="J124" s="23">
        <f>ROUND(E124* H124,5)</f>
        <v>0.47</v>
      </c>
      <c r="K124" s="24"/>
    </row>
    <row r="125" spans="1:27" x14ac:dyDescent="0.25">
      <c r="D125" s="25" t="s">
        <v>149</v>
      </c>
      <c r="E125" s="24"/>
      <c r="H125" s="24"/>
      <c r="K125" s="22">
        <f>SUM(J123:J124)</f>
        <v>2716.6</v>
      </c>
    </row>
    <row r="126" spans="1:27" x14ac:dyDescent="0.25">
      <c r="B126" s="13" t="s">
        <v>130</v>
      </c>
      <c r="E126" s="24"/>
      <c r="H126" s="24"/>
      <c r="K126" s="24"/>
    </row>
    <row r="127" spans="1:27" x14ac:dyDescent="0.25">
      <c r="B127" t="s">
        <v>131</v>
      </c>
      <c r="C127" t="s">
        <v>132</v>
      </c>
      <c r="D127" t="s">
        <v>133</v>
      </c>
      <c r="E127" s="21">
        <v>1.5</v>
      </c>
      <c r="G127" t="s">
        <v>132</v>
      </c>
      <c r="H127" s="22">
        <v>46.836666666666702</v>
      </c>
      <c r="I127" t="s">
        <v>126</v>
      </c>
      <c r="J127" s="23">
        <f>ROUND(E127* H127/100,5)</f>
        <v>0.70255000000000001</v>
      </c>
      <c r="K127" s="24"/>
    </row>
    <row r="128" spans="1:27" x14ac:dyDescent="0.25">
      <c r="D128" s="25" t="s">
        <v>134</v>
      </c>
      <c r="E128" s="24"/>
      <c r="H128" s="24"/>
      <c r="K128" s="22">
        <f>SUM(J127:J127)</f>
        <v>0.70255000000000001</v>
      </c>
    </row>
    <row r="129" spans="1:27" x14ac:dyDescent="0.25">
      <c r="D129" s="25" t="s">
        <v>135</v>
      </c>
      <c r="E129" s="24"/>
      <c r="H129" s="24"/>
      <c r="K129" s="26">
        <f>SUM(J118:J128)</f>
        <v>2764.13895</v>
      </c>
    </row>
    <row r="130" spans="1:27" x14ac:dyDescent="0.25">
      <c r="D130" s="25" t="s">
        <v>136</v>
      </c>
      <c r="E130" s="24"/>
      <c r="H130" s="24">
        <v>5</v>
      </c>
      <c r="I130" t="s">
        <v>132</v>
      </c>
      <c r="K130" s="22">
        <f>ROUND(H130/100*K129,5)</f>
        <v>138.20695000000001</v>
      </c>
    </row>
    <row r="131" spans="1:27" x14ac:dyDescent="0.25">
      <c r="D131" s="25" t="s">
        <v>137</v>
      </c>
      <c r="E131" s="24"/>
      <c r="H131" s="24"/>
      <c r="K131" s="26">
        <f>SUM(K129:K130)</f>
        <v>2902.3459000000003</v>
      </c>
    </row>
    <row r="133" spans="1:27" ht="45" customHeight="1" x14ac:dyDescent="0.25">
      <c r="A133" s="17"/>
      <c r="B133" s="17" t="s">
        <v>176</v>
      </c>
      <c r="C133" s="18" t="s">
        <v>13</v>
      </c>
      <c r="D133" s="37" t="s">
        <v>177</v>
      </c>
      <c r="E133" s="38"/>
      <c r="F133" s="38"/>
      <c r="G133" s="18"/>
      <c r="H133" s="19" t="s">
        <v>120</v>
      </c>
      <c r="I133" s="39">
        <v>1</v>
      </c>
      <c r="J133" s="40"/>
      <c r="K133" s="20">
        <f>ROUND(K146,2)</f>
        <v>276.97000000000003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1:27" x14ac:dyDescent="0.25">
      <c r="B134" s="13" t="s">
        <v>121</v>
      </c>
    </row>
    <row r="135" spans="1:27" x14ac:dyDescent="0.25">
      <c r="B135" t="s">
        <v>178</v>
      </c>
      <c r="C135" t="s">
        <v>118</v>
      </c>
      <c r="D135" t="s">
        <v>179</v>
      </c>
      <c r="E135" s="21">
        <v>0.15</v>
      </c>
      <c r="F135" t="s">
        <v>124</v>
      </c>
      <c r="G135" t="s">
        <v>125</v>
      </c>
      <c r="H135" s="22">
        <v>30.41</v>
      </c>
      <c r="I135" t="s">
        <v>126</v>
      </c>
      <c r="J135" s="23">
        <f>ROUND(E135/I133* H135,5)</f>
        <v>4.5614999999999997</v>
      </c>
      <c r="K135" s="24"/>
    </row>
    <row r="136" spans="1:27" x14ac:dyDescent="0.25">
      <c r="B136" t="s">
        <v>180</v>
      </c>
      <c r="C136" t="s">
        <v>118</v>
      </c>
      <c r="D136" t="s">
        <v>181</v>
      </c>
      <c r="E136" s="21">
        <v>0.15</v>
      </c>
      <c r="F136" t="s">
        <v>124</v>
      </c>
      <c r="G136" t="s">
        <v>125</v>
      </c>
      <c r="H136" s="22">
        <v>26.08</v>
      </c>
      <c r="I136" t="s">
        <v>126</v>
      </c>
      <c r="J136" s="23">
        <f>ROUND(E136/I133* H136,5)</f>
        <v>3.9119999999999999</v>
      </c>
      <c r="K136" s="24"/>
    </row>
    <row r="137" spans="1:27" x14ac:dyDescent="0.25">
      <c r="D137" s="25" t="s">
        <v>129</v>
      </c>
      <c r="E137" s="24"/>
      <c r="H137" s="24"/>
      <c r="K137" s="22">
        <f>SUM(J135:J136)</f>
        <v>8.4734999999999996</v>
      </c>
    </row>
    <row r="138" spans="1:27" x14ac:dyDescent="0.25">
      <c r="B138" s="13" t="s">
        <v>140</v>
      </c>
      <c r="E138" s="24"/>
      <c r="H138" s="24"/>
      <c r="K138" s="24"/>
    </row>
    <row r="139" spans="1:27" x14ac:dyDescent="0.25">
      <c r="B139" t="s">
        <v>182</v>
      </c>
      <c r="C139" t="s">
        <v>13</v>
      </c>
      <c r="D139" t="s">
        <v>183</v>
      </c>
      <c r="E139" s="21">
        <v>1</v>
      </c>
      <c r="G139" t="s">
        <v>125</v>
      </c>
      <c r="H139" s="22">
        <v>255.18</v>
      </c>
      <c r="I139" t="s">
        <v>126</v>
      </c>
      <c r="J139" s="23">
        <f>ROUND(E139* H139,5)</f>
        <v>255.18</v>
      </c>
      <c r="K139" s="24"/>
    </row>
    <row r="140" spans="1:27" x14ac:dyDescent="0.25">
      <c r="D140" s="25" t="s">
        <v>149</v>
      </c>
      <c r="E140" s="24"/>
      <c r="H140" s="24"/>
      <c r="K140" s="22">
        <f>SUM(J139:J139)</f>
        <v>255.18</v>
      </c>
    </row>
    <row r="141" spans="1:27" x14ac:dyDescent="0.25">
      <c r="B141" s="13" t="s">
        <v>130</v>
      </c>
      <c r="E141" s="24"/>
      <c r="H141" s="24"/>
      <c r="K141" s="24"/>
    </row>
    <row r="142" spans="1:27" x14ac:dyDescent="0.25">
      <c r="B142" t="s">
        <v>131</v>
      </c>
      <c r="C142" t="s">
        <v>132</v>
      </c>
      <c r="D142" t="s">
        <v>133</v>
      </c>
      <c r="E142" s="21">
        <v>1.5</v>
      </c>
      <c r="G142" t="s">
        <v>132</v>
      </c>
      <c r="H142" s="22">
        <v>8.4733333333333292</v>
      </c>
      <c r="I142" t="s">
        <v>126</v>
      </c>
      <c r="J142" s="23">
        <f>ROUND(E142* H142/100,5)</f>
        <v>0.12709999999999999</v>
      </c>
      <c r="K142" s="24"/>
    </row>
    <row r="143" spans="1:27" x14ac:dyDescent="0.25">
      <c r="D143" s="25" t="s">
        <v>134</v>
      </c>
      <c r="E143" s="24"/>
      <c r="H143" s="24"/>
      <c r="K143" s="22">
        <f>SUM(J142:J142)</f>
        <v>0.12709999999999999</v>
      </c>
    </row>
    <row r="144" spans="1:27" x14ac:dyDescent="0.25">
      <c r="D144" s="25" t="s">
        <v>135</v>
      </c>
      <c r="E144" s="24"/>
      <c r="H144" s="24"/>
      <c r="K144" s="26">
        <f>SUM(J134:J143)</f>
        <v>263.78059999999999</v>
      </c>
    </row>
    <row r="145" spans="1:27" x14ac:dyDescent="0.25">
      <c r="D145" s="25" t="s">
        <v>136</v>
      </c>
      <c r="E145" s="24"/>
      <c r="H145" s="24">
        <v>5</v>
      </c>
      <c r="I145" t="s">
        <v>132</v>
      </c>
      <c r="K145" s="22">
        <f>ROUND(H145/100*K144,5)</f>
        <v>13.189030000000001</v>
      </c>
    </row>
    <row r="146" spans="1:27" x14ac:dyDescent="0.25">
      <c r="D146" s="25" t="s">
        <v>137</v>
      </c>
      <c r="E146" s="24"/>
      <c r="H146" s="24"/>
      <c r="K146" s="26">
        <f>SUM(K144:K145)</f>
        <v>276.96963</v>
      </c>
    </row>
    <row r="148" spans="1:27" ht="45" customHeight="1" x14ac:dyDescent="0.25">
      <c r="A148" s="17"/>
      <c r="B148" s="17" t="s">
        <v>184</v>
      </c>
      <c r="C148" s="18" t="s">
        <v>13</v>
      </c>
      <c r="D148" s="37" t="s">
        <v>185</v>
      </c>
      <c r="E148" s="38"/>
      <c r="F148" s="38"/>
      <c r="G148" s="18"/>
      <c r="H148" s="19" t="s">
        <v>120</v>
      </c>
      <c r="I148" s="39">
        <v>1</v>
      </c>
      <c r="J148" s="40"/>
      <c r="K148" s="20">
        <f>ROUND(K161,2)</f>
        <v>542.64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1:27" x14ac:dyDescent="0.25">
      <c r="B149" s="13" t="s">
        <v>121</v>
      </c>
    </row>
    <row r="150" spans="1:27" x14ac:dyDescent="0.25">
      <c r="B150" t="s">
        <v>127</v>
      </c>
      <c r="C150" t="s">
        <v>118</v>
      </c>
      <c r="D150" t="s">
        <v>128</v>
      </c>
      <c r="E150" s="21">
        <v>0.15</v>
      </c>
      <c r="F150" t="s">
        <v>124</v>
      </c>
      <c r="G150" t="s">
        <v>125</v>
      </c>
      <c r="H150" s="22">
        <v>26.08</v>
      </c>
      <c r="I150" t="s">
        <v>126</v>
      </c>
      <c r="J150" s="23">
        <f>ROUND(E150/I148* H150,5)</f>
        <v>3.9119999999999999</v>
      </c>
      <c r="K150" s="24"/>
    </row>
    <row r="151" spans="1:27" x14ac:dyDescent="0.25">
      <c r="B151" t="s">
        <v>122</v>
      </c>
      <c r="C151" t="s">
        <v>118</v>
      </c>
      <c r="D151" t="s">
        <v>123</v>
      </c>
      <c r="E151" s="21">
        <v>0.15</v>
      </c>
      <c r="F151" t="s">
        <v>124</v>
      </c>
      <c r="G151" t="s">
        <v>125</v>
      </c>
      <c r="H151" s="22">
        <v>30.41</v>
      </c>
      <c r="I151" t="s">
        <v>126</v>
      </c>
      <c r="J151" s="23">
        <f>ROUND(E151/I148* H151,5)</f>
        <v>4.5614999999999997</v>
      </c>
      <c r="K151" s="24"/>
    </row>
    <row r="152" spans="1:27" x14ac:dyDescent="0.25">
      <c r="D152" s="25" t="s">
        <v>129</v>
      </c>
      <c r="E152" s="24"/>
      <c r="H152" s="24"/>
      <c r="K152" s="22">
        <f>SUM(J150:J151)</f>
        <v>8.4734999999999996</v>
      </c>
    </row>
    <row r="153" spans="1:27" x14ac:dyDescent="0.25">
      <c r="B153" s="13" t="s">
        <v>140</v>
      </c>
      <c r="E153" s="24"/>
      <c r="H153" s="24"/>
      <c r="K153" s="24"/>
    </row>
    <row r="154" spans="1:27" x14ac:dyDescent="0.25">
      <c r="B154" t="s">
        <v>186</v>
      </c>
      <c r="C154" t="s">
        <v>13</v>
      </c>
      <c r="D154" t="s">
        <v>187</v>
      </c>
      <c r="E154" s="21">
        <v>1</v>
      </c>
      <c r="G154" t="s">
        <v>125</v>
      </c>
      <c r="H154" s="22">
        <v>508.2</v>
      </c>
      <c r="I154" t="s">
        <v>126</v>
      </c>
      <c r="J154" s="23">
        <f>ROUND(E154* H154,5)</f>
        <v>508.2</v>
      </c>
      <c r="K154" s="24"/>
    </row>
    <row r="155" spans="1:27" x14ac:dyDescent="0.25">
      <c r="D155" s="25" t="s">
        <v>149</v>
      </c>
      <c r="E155" s="24"/>
      <c r="H155" s="24"/>
      <c r="K155" s="22">
        <f>SUM(J154:J154)</f>
        <v>508.2</v>
      </c>
    </row>
    <row r="156" spans="1:27" x14ac:dyDescent="0.25">
      <c r="B156" s="13" t="s">
        <v>130</v>
      </c>
      <c r="E156" s="24"/>
      <c r="H156" s="24"/>
      <c r="K156" s="24"/>
    </row>
    <row r="157" spans="1:27" x14ac:dyDescent="0.25">
      <c r="B157" t="s">
        <v>131</v>
      </c>
      <c r="C157" t="s">
        <v>132</v>
      </c>
      <c r="D157" t="s">
        <v>133</v>
      </c>
      <c r="E157" s="21">
        <v>1.5</v>
      </c>
      <c r="G157" t="s">
        <v>132</v>
      </c>
      <c r="H157" s="22">
        <v>8.4733333333333292</v>
      </c>
      <c r="I157" t="s">
        <v>126</v>
      </c>
      <c r="J157" s="23">
        <f>ROUND(E157* H157/100,5)</f>
        <v>0.12709999999999999</v>
      </c>
      <c r="K157" s="24"/>
    </row>
    <row r="158" spans="1:27" x14ac:dyDescent="0.25">
      <c r="D158" s="25" t="s">
        <v>134</v>
      </c>
      <c r="E158" s="24"/>
      <c r="H158" s="24"/>
      <c r="K158" s="22">
        <f>SUM(J157:J157)</f>
        <v>0.12709999999999999</v>
      </c>
    </row>
    <row r="159" spans="1:27" x14ac:dyDescent="0.25">
      <c r="D159" s="25" t="s">
        <v>135</v>
      </c>
      <c r="E159" s="24"/>
      <c r="H159" s="24"/>
      <c r="K159" s="26">
        <f>SUM(J149:J158)</f>
        <v>516.80060000000003</v>
      </c>
    </row>
    <row r="160" spans="1:27" x14ac:dyDescent="0.25">
      <c r="D160" s="25" t="s">
        <v>136</v>
      </c>
      <c r="E160" s="24"/>
      <c r="H160" s="24">
        <v>5</v>
      </c>
      <c r="I160" t="s">
        <v>132</v>
      </c>
      <c r="K160" s="22">
        <f>ROUND(H160/100*K159,5)</f>
        <v>25.840029999999999</v>
      </c>
    </row>
    <row r="161" spans="1:27" x14ac:dyDescent="0.25">
      <c r="D161" s="25" t="s">
        <v>137</v>
      </c>
      <c r="E161" s="24"/>
      <c r="H161" s="24"/>
      <c r="K161" s="26">
        <f>SUM(K159:K160)</f>
        <v>542.64062999999999</v>
      </c>
    </row>
    <row r="163" spans="1:27" ht="45" customHeight="1" x14ac:dyDescent="0.25">
      <c r="A163" s="17"/>
      <c r="B163" s="17" t="s">
        <v>188</v>
      </c>
      <c r="C163" s="18" t="s">
        <v>13</v>
      </c>
      <c r="D163" s="37" t="s">
        <v>189</v>
      </c>
      <c r="E163" s="38"/>
      <c r="F163" s="38"/>
      <c r="G163" s="18"/>
      <c r="H163" s="19" t="s">
        <v>120</v>
      </c>
      <c r="I163" s="39">
        <v>1</v>
      </c>
      <c r="J163" s="40"/>
      <c r="K163" s="20">
        <f>ROUND(K176,2)</f>
        <v>117.95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1:27" x14ac:dyDescent="0.25">
      <c r="B164" s="13" t="s">
        <v>121</v>
      </c>
    </row>
    <row r="165" spans="1:27" x14ac:dyDescent="0.25">
      <c r="B165" t="s">
        <v>127</v>
      </c>
      <c r="C165" t="s">
        <v>118</v>
      </c>
      <c r="D165" t="s">
        <v>128</v>
      </c>
      <c r="E165" s="21">
        <v>1</v>
      </c>
      <c r="F165" t="s">
        <v>124</v>
      </c>
      <c r="G165" t="s">
        <v>125</v>
      </c>
      <c r="H165" s="22">
        <v>26.08</v>
      </c>
      <c r="I165" t="s">
        <v>126</v>
      </c>
      <c r="J165" s="23">
        <f>ROUND(E165/I163* H165,5)</f>
        <v>26.08</v>
      </c>
      <c r="K165" s="24"/>
    </row>
    <row r="166" spans="1:27" x14ac:dyDescent="0.25">
      <c r="B166" t="s">
        <v>122</v>
      </c>
      <c r="C166" t="s">
        <v>118</v>
      </c>
      <c r="D166" t="s">
        <v>123</v>
      </c>
      <c r="E166" s="21">
        <v>1</v>
      </c>
      <c r="F166" t="s">
        <v>124</v>
      </c>
      <c r="G166" t="s">
        <v>125</v>
      </c>
      <c r="H166" s="22">
        <v>30.41</v>
      </c>
      <c r="I166" t="s">
        <v>126</v>
      </c>
      <c r="J166" s="23">
        <f>ROUND(E166/I163* H166,5)</f>
        <v>30.41</v>
      </c>
      <c r="K166" s="24"/>
    </row>
    <row r="167" spans="1:27" x14ac:dyDescent="0.25">
      <c r="D167" s="25" t="s">
        <v>129</v>
      </c>
      <c r="E167" s="24"/>
      <c r="H167" s="24"/>
      <c r="K167" s="22">
        <f>SUM(J165:J166)</f>
        <v>56.489999999999995</v>
      </c>
    </row>
    <row r="168" spans="1:27" x14ac:dyDescent="0.25">
      <c r="B168" s="13" t="s">
        <v>140</v>
      </c>
      <c r="E168" s="24"/>
      <c r="H168" s="24"/>
      <c r="K168" s="24"/>
    </row>
    <row r="169" spans="1:27" x14ac:dyDescent="0.25">
      <c r="B169" t="s">
        <v>190</v>
      </c>
      <c r="C169" t="s">
        <v>13</v>
      </c>
      <c r="D169" t="s">
        <v>191</v>
      </c>
      <c r="E169" s="21">
        <v>1</v>
      </c>
      <c r="G169" t="s">
        <v>125</v>
      </c>
      <c r="H169" s="22">
        <v>55</v>
      </c>
      <c r="I169" t="s">
        <v>126</v>
      </c>
      <c r="J169" s="23">
        <f>ROUND(E169* H169,5)</f>
        <v>55</v>
      </c>
      <c r="K169" s="24"/>
    </row>
    <row r="170" spans="1:27" x14ac:dyDescent="0.25">
      <c r="D170" s="25" t="s">
        <v>149</v>
      </c>
      <c r="E170" s="24"/>
      <c r="H170" s="24"/>
      <c r="K170" s="22">
        <f>SUM(J169:J169)</f>
        <v>55</v>
      </c>
    </row>
    <row r="171" spans="1:27" x14ac:dyDescent="0.25">
      <c r="B171" s="13" t="s">
        <v>130</v>
      </c>
      <c r="E171" s="24"/>
      <c r="H171" s="24"/>
      <c r="K171" s="24"/>
    </row>
    <row r="172" spans="1:27" x14ac:dyDescent="0.25">
      <c r="B172" t="s">
        <v>131</v>
      </c>
      <c r="C172" t="s">
        <v>132</v>
      </c>
      <c r="D172" t="s">
        <v>133</v>
      </c>
      <c r="E172" s="21">
        <v>1.5</v>
      </c>
      <c r="G172" t="s">
        <v>132</v>
      </c>
      <c r="H172" s="22">
        <v>56.49</v>
      </c>
      <c r="I172" t="s">
        <v>126</v>
      </c>
      <c r="J172" s="23">
        <f>ROUND(E172* H172/100,5)</f>
        <v>0.84735000000000005</v>
      </c>
      <c r="K172" s="24"/>
    </row>
    <row r="173" spans="1:27" x14ac:dyDescent="0.25">
      <c r="D173" s="25" t="s">
        <v>134</v>
      </c>
      <c r="E173" s="24"/>
      <c r="H173" s="24"/>
      <c r="K173" s="22">
        <f>SUM(J172:J172)</f>
        <v>0.84735000000000005</v>
      </c>
    </row>
    <row r="174" spans="1:27" x14ac:dyDescent="0.25">
      <c r="D174" s="25" t="s">
        <v>135</v>
      </c>
      <c r="E174" s="24"/>
      <c r="H174" s="24"/>
      <c r="K174" s="26">
        <f>SUM(J164:J173)</f>
        <v>112.33735</v>
      </c>
    </row>
    <row r="175" spans="1:27" x14ac:dyDescent="0.25">
      <c r="D175" s="25" t="s">
        <v>136</v>
      </c>
      <c r="E175" s="24"/>
      <c r="H175" s="24">
        <v>5</v>
      </c>
      <c r="I175" t="s">
        <v>132</v>
      </c>
      <c r="K175" s="22">
        <f>ROUND(H175/100*K174,5)</f>
        <v>5.6168699999999996</v>
      </c>
    </row>
    <row r="176" spans="1:27" x14ac:dyDescent="0.25">
      <c r="D176" s="25" t="s">
        <v>137</v>
      </c>
      <c r="E176" s="24"/>
      <c r="H176" s="24"/>
      <c r="K176" s="26">
        <f>SUM(K174:K175)</f>
        <v>117.95422000000001</v>
      </c>
    </row>
    <row r="178" spans="1:27" ht="45" customHeight="1" x14ac:dyDescent="0.25">
      <c r="A178" s="17"/>
      <c r="B178" s="17" t="s">
        <v>192</v>
      </c>
      <c r="C178" s="18" t="s">
        <v>13</v>
      </c>
      <c r="D178" s="37" t="s">
        <v>193</v>
      </c>
      <c r="E178" s="38"/>
      <c r="F178" s="38"/>
      <c r="G178" s="18"/>
      <c r="H178" s="19" t="s">
        <v>120</v>
      </c>
      <c r="I178" s="39">
        <v>1</v>
      </c>
      <c r="J178" s="40"/>
      <c r="K178" s="20">
        <f>ROUND(K191,2)</f>
        <v>70.48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</row>
    <row r="179" spans="1:27" x14ac:dyDescent="0.25">
      <c r="B179" s="13" t="s">
        <v>121</v>
      </c>
    </row>
    <row r="180" spans="1:27" x14ac:dyDescent="0.25">
      <c r="B180" t="s">
        <v>194</v>
      </c>
      <c r="C180" t="s">
        <v>118</v>
      </c>
      <c r="D180" t="s">
        <v>195</v>
      </c>
      <c r="E180" s="21">
        <v>1</v>
      </c>
      <c r="F180" t="s">
        <v>124</v>
      </c>
      <c r="G180" t="s">
        <v>125</v>
      </c>
      <c r="H180" s="22">
        <v>26.12</v>
      </c>
      <c r="I180" t="s">
        <v>126</v>
      </c>
      <c r="J180" s="23">
        <f>ROUND(E180/I178* H180,5)</f>
        <v>26.12</v>
      </c>
      <c r="K180" s="24"/>
    </row>
    <row r="181" spans="1:27" x14ac:dyDescent="0.25">
      <c r="B181" t="s">
        <v>196</v>
      </c>
      <c r="C181" t="s">
        <v>118</v>
      </c>
      <c r="D181" t="s">
        <v>197</v>
      </c>
      <c r="E181" s="21">
        <v>1</v>
      </c>
      <c r="F181" t="s">
        <v>124</v>
      </c>
      <c r="G181" t="s">
        <v>125</v>
      </c>
      <c r="H181" s="22">
        <v>30.41</v>
      </c>
      <c r="I181" t="s">
        <v>126</v>
      </c>
      <c r="J181" s="23">
        <f>ROUND(E181/I178* H181,5)</f>
        <v>30.41</v>
      </c>
      <c r="K181" s="24"/>
    </row>
    <row r="182" spans="1:27" x14ac:dyDescent="0.25">
      <c r="D182" s="25" t="s">
        <v>129</v>
      </c>
      <c r="E182" s="24"/>
      <c r="H182" s="24"/>
      <c r="K182" s="22">
        <f>SUM(J180:J181)</f>
        <v>56.53</v>
      </c>
    </row>
    <row r="183" spans="1:27" x14ac:dyDescent="0.25">
      <c r="B183" s="13" t="s">
        <v>140</v>
      </c>
      <c r="E183" s="24"/>
      <c r="H183" s="24"/>
      <c r="K183" s="24"/>
    </row>
    <row r="184" spans="1:27" x14ac:dyDescent="0.25">
      <c r="B184" t="s">
        <v>198</v>
      </c>
      <c r="C184" t="s">
        <v>13</v>
      </c>
      <c r="D184" t="s">
        <v>199</v>
      </c>
      <c r="E184" s="21">
        <v>1</v>
      </c>
      <c r="G184" t="s">
        <v>125</v>
      </c>
      <c r="H184" s="22">
        <v>9.75</v>
      </c>
      <c r="I184" t="s">
        <v>126</v>
      </c>
      <c r="J184" s="23">
        <f>ROUND(E184* H184,5)</f>
        <v>9.75</v>
      </c>
      <c r="K184" s="24"/>
    </row>
    <row r="185" spans="1:27" x14ac:dyDescent="0.25">
      <c r="D185" s="25" t="s">
        <v>149</v>
      </c>
      <c r="E185" s="24"/>
      <c r="H185" s="24"/>
      <c r="K185" s="22">
        <f>SUM(J184:J184)</f>
        <v>9.75</v>
      </c>
    </row>
    <row r="186" spans="1:27" x14ac:dyDescent="0.25">
      <c r="B186" s="13" t="s">
        <v>130</v>
      </c>
      <c r="E186" s="24"/>
      <c r="H186" s="24"/>
      <c r="K186" s="24"/>
    </row>
    <row r="187" spans="1:27" x14ac:dyDescent="0.25">
      <c r="B187" t="s">
        <v>131</v>
      </c>
      <c r="C187" t="s">
        <v>132</v>
      </c>
      <c r="D187" t="s">
        <v>133</v>
      </c>
      <c r="E187" s="21">
        <v>1.5</v>
      </c>
      <c r="G187" t="s">
        <v>132</v>
      </c>
      <c r="H187" s="22">
        <v>56.53</v>
      </c>
      <c r="I187" t="s">
        <v>126</v>
      </c>
      <c r="J187" s="23">
        <f>ROUND(E187* H187/100,5)</f>
        <v>0.84794999999999998</v>
      </c>
      <c r="K187" s="24"/>
    </row>
    <row r="188" spans="1:27" x14ac:dyDescent="0.25">
      <c r="D188" s="25" t="s">
        <v>134</v>
      </c>
      <c r="E188" s="24"/>
      <c r="H188" s="24"/>
      <c r="K188" s="22">
        <f>SUM(J187:J187)</f>
        <v>0.84794999999999998</v>
      </c>
    </row>
    <row r="189" spans="1:27" x14ac:dyDescent="0.25">
      <c r="D189" s="25" t="s">
        <v>135</v>
      </c>
      <c r="E189" s="24"/>
      <c r="H189" s="24"/>
      <c r="K189" s="26">
        <f>SUM(J179:J188)</f>
        <v>67.127949999999998</v>
      </c>
    </row>
    <row r="190" spans="1:27" x14ac:dyDescent="0.25">
      <c r="D190" s="25" t="s">
        <v>136</v>
      </c>
      <c r="E190" s="24"/>
      <c r="H190" s="24">
        <v>5</v>
      </c>
      <c r="I190" t="s">
        <v>132</v>
      </c>
      <c r="K190" s="22">
        <f>ROUND(H190/100*K189,5)</f>
        <v>3.3563999999999998</v>
      </c>
    </row>
    <row r="191" spans="1:27" x14ac:dyDescent="0.25">
      <c r="D191" s="25" t="s">
        <v>137</v>
      </c>
      <c r="E191" s="24"/>
      <c r="H191" s="24"/>
      <c r="K191" s="26">
        <f>SUM(K189:K190)</f>
        <v>70.484349999999992</v>
      </c>
    </row>
    <row r="193" spans="1:27" ht="45" customHeight="1" x14ac:dyDescent="0.25">
      <c r="A193" s="17"/>
      <c r="B193" s="17" t="s">
        <v>200</v>
      </c>
      <c r="C193" s="18" t="s">
        <v>13</v>
      </c>
      <c r="D193" s="37" t="s">
        <v>48</v>
      </c>
      <c r="E193" s="38"/>
      <c r="F193" s="38"/>
      <c r="G193" s="18"/>
      <c r="H193" s="19" t="s">
        <v>120</v>
      </c>
      <c r="I193" s="39">
        <v>1</v>
      </c>
      <c r="J193" s="40"/>
      <c r="K193" s="20">
        <v>25.78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</row>
    <row r="194" spans="1:27" ht="45" customHeight="1" x14ac:dyDescent="0.25">
      <c r="A194" s="17" t="s">
        <v>201</v>
      </c>
      <c r="B194" s="17" t="s">
        <v>92</v>
      </c>
      <c r="C194" s="18" t="s">
        <v>13</v>
      </c>
      <c r="D194" s="37" t="s">
        <v>93</v>
      </c>
      <c r="E194" s="38"/>
      <c r="F194" s="38"/>
      <c r="G194" s="18"/>
      <c r="H194" s="19" t="s">
        <v>120</v>
      </c>
      <c r="I194" s="39">
        <v>1</v>
      </c>
      <c r="J194" s="40"/>
      <c r="K194" s="20">
        <v>584.46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</row>
    <row r="195" spans="1:27" ht="45" customHeight="1" x14ac:dyDescent="0.25">
      <c r="A195" s="17" t="s">
        <v>202</v>
      </c>
      <c r="B195" s="17" t="s">
        <v>90</v>
      </c>
      <c r="C195" s="18" t="s">
        <v>13</v>
      </c>
      <c r="D195" s="37" t="s">
        <v>91</v>
      </c>
      <c r="E195" s="38"/>
      <c r="F195" s="38"/>
      <c r="G195" s="18"/>
      <c r="H195" s="19" t="s">
        <v>120</v>
      </c>
      <c r="I195" s="39">
        <v>1</v>
      </c>
      <c r="J195" s="40"/>
      <c r="K195" s="20">
        <v>970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</row>
    <row r="196" spans="1:27" ht="45" customHeight="1" x14ac:dyDescent="0.25">
      <c r="A196" s="17" t="s">
        <v>203</v>
      </c>
      <c r="B196" s="17" t="s">
        <v>12</v>
      </c>
      <c r="C196" s="18" t="s">
        <v>13</v>
      </c>
      <c r="D196" s="37" t="s">
        <v>14</v>
      </c>
      <c r="E196" s="38"/>
      <c r="F196" s="38"/>
      <c r="G196" s="18"/>
      <c r="H196" s="19" t="s">
        <v>120</v>
      </c>
      <c r="I196" s="39">
        <v>1</v>
      </c>
      <c r="J196" s="40"/>
      <c r="K196" s="20">
        <v>917.4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</row>
    <row r="197" spans="1:27" ht="45" customHeight="1" x14ac:dyDescent="0.25">
      <c r="A197" s="17" t="s">
        <v>204</v>
      </c>
      <c r="B197" s="17" t="s">
        <v>103</v>
      </c>
      <c r="C197" s="18" t="s">
        <v>13</v>
      </c>
      <c r="D197" s="37" t="s">
        <v>104</v>
      </c>
      <c r="E197" s="38"/>
      <c r="F197" s="38"/>
      <c r="G197" s="18"/>
      <c r="H197" s="19" t="s">
        <v>120</v>
      </c>
      <c r="I197" s="39">
        <v>1</v>
      </c>
      <c r="J197" s="40"/>
      <c r="K197" s="20">
        <v>3500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</row>
    <row r="198" spans="1:27" ht="45" customHeight="1" x14ac:dyDescent="0.25">
      <c r="A198" s="17" t="s">
        <v>205</v>
      </c>
      <c r="B198" s="17" t="s">
        <v>83</v>
      </c>
      <c r="C198" s="18" t="s">
        <v>13</v>
      </c>
      <c r="D198" s="37" t="s">
        <v>84</v>
      </c>
      <c r="E198" s="38"/>
      <c r="F198" s="38"/>
      <c r="G198" s="18"/>
      <c r="H198" s="19" t="s">
        <v>120</v>
      </c>
      <c r="I198" s="39">
        <v>1</v>
      </c>
      <c r="J198" s="40"/>
      <c r="K198" s="20">
        <f>ROUND(K212,2)</f>
        <v>1339.6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</row>
    <row r="199" spans="1:27" x14ac:dyDescent="0.25">
      <c r="B199" s="13" t="s">
        <v>121</v>
      </c>
    </row>
    <row r="200" spans="1:27" x14ac:dyDescent="0.25">
      <c r="B200" t="s">
        <v>122</v>
      </c>
      <c r="C200" t="s">
        <v>118</v>
      </c>
      <c r="D200" t="s">
        <v>123</v>
      </c>
      <c r="E200" s="21">
        <v>0.35</v>
      </c>
      <c r="F200" t="s">
        <v>124</v>
      </c>
      <c r="G200" t="s">
        <v>125</v>
      </c>
      <c r="H200" s="22">
        <v>30.41</v>
      </c>
      <c r="I200" t="s">
        <v>126</v>
      </c>
      <c r="J200" s="23">
        <f>ROUND(E200/I198* H200,5)</f>
        <v>10.6435</v>
      </c>
      <c r="K200" s="24"/>
    </row>
    <row r="201" spans="1:27" x14ac:dyDescent="0.25">
      <c r="B201" t="s">
        <v>127</v>
      </c>
      <c r="C201" t="s">
        <v>118</v>
      </c>
      <c r="D201" t="s">
        <v>128</v>
      </c>
      <c r="E201" s="21">
        <v>0.35</v>
      </c>
      <c r="F201" t="s">
        <v>124</v>
      </c>
      <c r="G201" t="s">
        <v>125</v>
      </c>
      <c r="H201" s="22">
        <v>26.08</v>
      </c>
      <c r="I201" t="s">
        <v>126</v>
      </c>
      <c r="J201" s="23">
        <f>ROUND(E201/I198* H201,5)</f>
        <v>9.1280000000000001</v>
      </c>
      <c r="K201" s="24"/>
    </row>
    <row r="202" spans="1:27" x14ac:dyDescent="0.25">
      <c r="D202" s="25" t="s">
        <v>129</v>
      </c>
      <c r="E202" s="24"/>
      <c r="H202" s="24"/>
      <c r="K202" s="22">
        <f>SUM(J200:J201)</f>
        <v>19.7715</v>
      </c>
    </row>
    <row r="203" spans="1:27" x14ac:dyDescent="0.25">
      <c r="B203" s="13" t="s">
        <v>140</v>
      </c>
      <c r="E203" s="24"/>
      <c r="H203" s="24"/>
      <c r="K203" s="24"/>
    </row>
    <row r="204" spans="1:27" x14ac:dyDescent="0.25">
      <c r="B204" t="s">
        <v>206</v>
      </c>
      <c r="C204" t="s">
        <v>13</v>
      </c>
      <c r="D204" t="s">
        <v>84</v>
      </c>
      <c r="E204" s="21">
        <v>1</v>
      </c>
      <c r="G204" t="s">
        <v>125</v>
      </c>
      <c r="H204" s="22">
        <v>1250</v>
      </c>
      <c r="I204" t="s">
        <v>126</v>
      </c>
      <c r="J204" s="23">
        <f>ROUND(E204* H204,5)</f>
        <v>1250</v>
      </c>
      <c r="K204" s="24"/>
    </row>
    <row r="205" spans="1:27" x14ac:dyDescent="0.25">
      <c r="B205" t="s">
        <v>207</v>
      </c>
      <c r="C205" t="s">
        <v>13</v>
      </c>
      <c r="D205" t="s">
        <v>208</v>
      </c>
      <c r="E205" s="21">
        <v>1</v>
      </c>
      <c r="G205" t="s">
        <v>125</v>
      </c>
      <c r="H205" s="22">
        <v>5.74</v>
      </c>
      <c r="I205" t="s">
        <v>126</v>
      </c>
      <c r="J205" s="23">
        <f>ROUND(E205* H205,5)</f>
        <v>5.74</v>
      </c>
      <c r="K205" s="24"/>
    </row>
    <row r="206" spans="1:27" x14ac:dyDescent="0.25">
      <c r="D206" s="25" t="s">
        <v>149</v>
      </c>
      <c r="E206" s="24"/>
      <c r="H206" s="24"/>
      <c r="K206" s="22">
        <f>SUM(J204:J205)</f>
        <v>1255.74</v>
      </c>
    </row>
    <row r="207" spans="1:27" x14ac:dyDescent="0.25">
      <c r="B207" s="13" t="s">
        <v>130</v>
      </c>
      <c r="E207" s="24"/>
      <c r="H207" s="24"/>
      <c r="K207" s="24"/>
    </row>
    <row r="208" spans="1:27" x14ac:dyDescent="0.25">
      <c r="B208" t="s">
        <v>131</v>
      </c>
      <c r="C208" t="s">
        <v>132</v>
      </c>
      <c r="D208" t="s">
        <v>133</v>
      </c>
      <c r="E208" s="21">
        <v>1.5</v>
      </c>
      <c r="G208" t="s">
        <v>132</v>
      </c>
      <c r="H208" s="22">
        <v>19.771333333333299</v>
      </c>
      <c r="I208" t="s">
        <v>126</v>
      </c>
      <c r="J208" s="23">
        <f>ROUND(E208* H208/100,5)</f>
        <v>0.29657</v>
      </c>
      <c r="K208" s="24"/>
    </row>
    <row r="209" spans="1:27" x14ac:dyDescent="0.25">
      <c r="D209" s="25" t="s">
        <v>134</v>
      </c>
      <c r="E209" s="24"/>
      <c r="H209" s="24"/>
      <c r="K209" s="22">
        <f>SUM(J208:J208)</f>
        <v>0.29657</v>
      </c>
    </row>
    <row r="210" spans="1:27" x14ac:dyDescent="0.25">
      <c r="D210" s="25" t="s">
        <v>135</v>
      </c>
      <c r="E210" s="24"/>
      <c r="H210" s="24"/>
      <c r="K210" s="26">
        <f>SUM(J199:J209)</f>
        <v>1275.80807</v>
      </c>
    </row>
    <row r="211" spans="1:27" x14ac:dyDescent="0.25">
      <c r="D211" s="25" t="s">
        <v>136</v>
      </c>
      <c r="E211" s="24"/>
      <c r="H211" s="24">
        <v>5</v>
      </c>
      <c r="I211" t="s">
        <v>132</v>
      </c>
      <c r="K211" s="22">
        <f>ROUND(H211/100*K210,5)</f>
        <v>63.790399999999998</v>
      </c>
    </row>
    <row r="212" spans="1:27" x14ac:dyDescent="0.25">
      <c r="D212" s="25" t="s">
        <v>137</v>
      </c>
      <c r="E212" s="24"/>
      <c r="H212" s="24"/>
      <c r="K212" s="26">
        <f>SUM(K210:K211)</f>
        <v>1339.5984700000001</v>
      </c>
    </row>
    <row r="214" spans="1:27" ht="45" customHeight="1" x14ac:dyDescent="0.25">
      <c r="A214" s="17" t="s">
        <v>209</v>
      </c>
      <c r="B214" s="17" t="s">
        <v>85</v>
      </c>
      <c r="C214" s="18" t="s">
        <v>13</v>
      </c>
      <c r="D214" s="37" t="s">
        <v>86</v>
      </c>
      <c r="E214" s="38"/>
      <c r="F214" s="38"/>
      <c r="G214" s="18"/>
      <c r="H214" s="19" t="s">
        <v>120</v>
      </c>
      <c r="I214" s="39">
        <v>1</v>
      </c>
      <c r="J214" s="40"/>
      <c r="K214" s="20">
        <f>ROUND(K228,2)</f>
        <v>149.93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</row>
    <row r="215" spans="1:27" x14ac:dyDescent="0.25">
      <c r="B215" s="13" t="s">
        <v>121</v>
      </c>
    </row>
    <row r="216" spans="1:27" x14ac:dyDescent="0.25">
      <c r="B216" t="s">
        <v>127</v>
      </c>
      <c r="C216" t="s">
        <v>118</v>
      </c>
      <c r="D216" t="s">
        <v>128</v>
      </c>
      <c r="E216" s="21">
        <v>0.25</v>
      </c>
      <c r="F216" t="s">
        <v>124</v>
      </c>
      <c r="G216" t="s">
        <v>125</v>
      </c>
      <c r="H216" s="22">
        <v>26.08</v>
      </c>
      <c r="I216" t="s">
        <v>126</v>
      </c>
      <c r="J216" s="23">
        <f>ROUND(E216/I214* H216,5)</f>
        <v>6.52</v>
      </c>
      <c r="K216" s="24"/>
    </row>
    <row r="217" spans="1:27" x14ac:dyDescent="0.25">
      <c r="B217" t="s">
        <v>122</v>
      </c>
      <c r="C217" t="s">
        <v>118</v>
      </c>
      <c r="D217" t="s">
        <v>123</v>
      </c>
      <c r="E217" s="21">
        <v>0.25</v>
      </c>
      <c r="F217" t="s">
        <v>124</v>
      </c>
      <c r="G217" t="s">
        <v>125</v>
      </c>
      <c r="H217" s="22">
        <v>30.41</v>
      </c>
      <c r="I217" t="s">
        <v>126</v>
      </c>
      <c r="J217" s="23">
        <f>ROUND(E217/I214* H217,5)</f>
        <v>7.6025</v>
      </c>
      <c r="K217" s="24"/>
    </row>
    <row r="218" spans="1:27" x14ac:dyDescent="0.25">
      <c r="D218" s="25" t="s">
        <v>129</v>
      </c>
      <c r="E218" s="24"/>
      <c r="H218" s="24"/>
      <c r="K218" s="22">
        <f>SUM(J216:J217)</f>
        <v>14.122499999999999</v>
      </c>
    </row>
    <row r="219" spans="1:27" x14ac:dyDescent="0.25">
      <c r="B219" s="13" t="s">
        <v>140</v>
      </c>
      <c r="E219" s="24"/>
      <c r="H219" s="24"/>
      <c r="K219" s="24"/>
    </row>
    <row r="220" spans="1:27" x14ac:dyDescent="0.25">
      <c r="B220" t="s">
        <v>210</v>
      </c>
      <c r="C220" t="s">
        <v>13</v>
      </c>
      <c r="D220" t="s">
        <v>211</v>
      </c>
      <c r="E220" s="21">
        <v>1</v>
      </c>
      <c r="G220" t="s">
        <v>125</v>
      </c>
      <c r="H220" s="22">
        <v>121.24</v>
      </c>
      <c r="I220" t="s">
        <v>126</v>
      </c>
      <c r="J220" s="23">
        <f>ROUND(E220* H220,5)</f>
        <v>121.24</v>
      </c>
      <c r="K220" s="24"/>
    </row>
    <row r="221" spans="1:27" x14ac:dyDescent="0.25">
      <c r="B221" t="s">
        <v>212</v>
      </c>
      <c r="C221" t="s">
        <v>13</v>
      </c>
      <c r="D221" t="s">
        <v>213</v>
      </c>
      <c r="E221" s="21">
        <v>1</v>
      </c>
      <c r="G221" t="s">
        <v>125</v>
      </c>
      <c r="H221" s="22">
        <v>7.22</v>
      </c>
      <c r="I221" t="s">
        <v>126</v>
      </c>
      <c r="J221" s="23">
        <f>ROUND(E221* H221,5)</f>
        <v>7.22</v>
      </c>
      <c r="K221" s="24"/>
    </row>
    <row r="222" spans="1:27" x14ac:dyDescent="0.25">
      <c r="D222" s="25" t="s">
        <v>149</v>
      </c>
      <c r="E222" s="24"/>
      <c r="H222" s="24"/>
      <c r="K222" s="22">
        <f>SUM(J220:J221)</f>
        <v>128.46</v>
      </c>
    </row>
    <row r="223" spans="1:27" x14ac:dyDescent="0.25">
      <c r="B223" s="13" t="s">
        <v>130</v>
      </c>
      <c r="E223" s="24"/>
      <c r="H223" s="24"/>
      <c r="K223" s="24"/>
    </row>
    <row r="224" spans="1:27" x14ac:dyDescent="0.25">
      <c r="B224" t="s">
        <v>131</v>
      </c>
      <c r="C224" t="s">
        <v>132</v>
      </c>
      <c r="D224" t="s">
        <v>133</v>
      </c>
      <c r="E224" s="21">
        <v>1.5</v>
      </c>
      <c r="G224" t="s">
        <v>132</v>
      </c>
      <c r="H224" s="22">
        <v>14.122666666666699</v>
      </c>
      <c r="I224" t="s">
        <v>126</v>
      </c>
      <c r="J224" s="23">
        <f>ROUND(E224* H224/100,5)</f>
        <v>0.21184</v>
      </c>
      <c r="K224" s="24"/>
    </row>
    <row r="225" spans="1:27" x14ac:dyDescent="0.25">
      <c r="D225" s="25" t="s">
        <v>134</v>
      </c>
      <c r="E225" s="24"/>
      <c r="H225" s="24"/>
      <c r="K225" s="22">
        <f>SUM(J224:J224)</f>
        <v>0.21184</v>
      </c>
    </row>
    <row r="226" spans="1:27" x14ac:dyDescent="0.25">
      <c r="D226" s="25" t="s">
        <v>135</v>
      </c>
      <c r="E226" s="24"/>
      <c r="H226" s="24"/>
      <c r="K226" s="26">
        <f>SUM(J215:J225)</f>
        <v>142.79433999999998</v>
      </c>
    </row>
    <row r="227" spans="1:27" x14ac:dyDescent="0.25">
      <c r="D227" s="25" t="s">
        <v>136</v>
      </c>
      <c r="E227" s="24"/>
      <c r="H227" s="24">
        <v>5</v>
      </c>
      <c r="I227" t="s">
        <v>132</v>
      </c>
      <c r="K227" s="22">
        <f>ROUND(H227/100*K226,5)</f>
        <v>7.1397199999999996</v>
      </c>
    </row>
    <row r="228" spans="1:27" x14ac:dyDescent="0.25">
      <c r="D228" s="25" t="s">
        <v>137</v>
      </c>
      <c r="E228" s="24"/>
      <c r="H228" s="24"/>
      <c r="K228" s="26">
        <f>SUM(K226:K227)</f>
        <v>149.93405999999999</v>
      </c>
    </row>
    <row r="230" spans="1:27" ht="45" customHeight="1" x14ac:dyDescent="0.25">
      <c r="A230" s="17" t="s">
        <v>214</v>
      </c>
      <c r="B230" s="17" t="s">
        <v>75</v>
      </c>
      <c r="C230" s="18" t="s">
        <v>55</v>
      </c>
      <c r="D230" s="37" t="s">
        <v>76</v>
      </c>
      <c r="E230" s="38"/>
      <c r="F230" s="38"/>
      <c r="G230" s="18"/>
      <c r="H230" s="19" t="s">
        <v>120</v>
      </c>
      <c r="I230" s="39">
        <v>1</v>
      </c>
      <c r="J230" s="40"/>
      <c r="K230" s="20">
        <f>ROUND(K245,2)</f>
        <v>27.78</v>
      </c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</row>
    <row r="231" spans="1:27" x14ac:dyDescent="0.25">
      <c r="B231" s="13" t="s">
        <v>121</v>
      </c>
    </row>
    <row r="232" spans="1:27" x14ac:dyDescent="0.25">
      <c r="B232" t="s">
        <v>122</v>
      </c>
      <c r="C232" t="s">
        <v>118</v>
      </c>
      <c r="D232" t="s">
        <v>123</v>
      </c>
      <c r="E232" s="21">
        <v>0.193</v>
      </c>
      <c r="F232" t="s">
        <v>124</v>
      </c>
      <c r="G232" t="s">
        <v>125</v>
      </c>
      <c r="H232" s="22">
        <v>30.41</v>
      </c>
      <c r="I232" t="s">
        <v>126</v>
      </c>
      <c r="J232" s="23">
        <f>ROUND(E232/I230* H232,5)</f>
        <v>5.8691300000000002</v>
      </c>
      <c r="K232" s="24"/>
    </row>
    <row r="233" spans="1:27" x14ac:dyDescent="0.25">
      <c r="B233" t="s">
        <v>127</v>
      </c>
      <c r="C233" t="s">
        <v>118</v>
      </c>
      <c r="D233" t="s">
        <v>128</v>
      </c>
      <c r="E233" s="21">
        <v>9.6000000000000002E-2</v>
      </c>
      <c r="F233" t="s">
        <v>124</v>
      </c>
      <c r="G233" t="s">
        <v>125</v>
      </c>
      <c r="H233" s="22">
        <v>26.08</v>
      </c>
      <c r="I233" t="s">
        <v>126</v>
      </c>
      <c r="J233" s="23">
        <f>ROUND(E233/I230* H233,5)</f>
        <v>2.5036800000000001</v>
      </c>
      <c r="K233" s="24"/>
    </row>
    <row r="234" spans="1:27" x14ac:dyDescent="0.25">
      <c r="D234" s="25" t="s">
        <v>129</v>
      </c>
      <c r="E234" s="24"/>
      <c r="H234" s="24"/>
      <c r="K234" s="22">
        <f>SUM(J232:J233)</f>
        <v>8.3728100000000012</v>
      </c>
    </row>
    <row r="235" spans="1:27" x14ac:dyDescent="0.25">
      <c r="B235" s="13" t="s">
        <v>140</v>
      </c>
      <c r="E235" s="24"/>
      <c r="H235" s="24"/>
      <c r="K235" s="24"/>
    </row>
    <row r="236" spans="1:27" x14ac:dyDescent="0.25">
      <c r="B236" t="s">
        <v>215</v>
      </c>
      <c r="C236" t="s">
        <v>55</v>
      </c>
      <c r="D236" t="s">
        <v>216</v>
      </c>
      <c r="E236" s="21">
        <v>1</v>
      </c>
      <c r="G236" t="s">
        <v>125</v>
      </c>
      <c r="H236" s="22">
        <v>11.17</v>
      </c>
      <c r="I236" t="s">
        <v>126</v>
      </c>
      <c r="J236" s="23">
        <f>ROUND(E236* H236,5)</f>
        <v>11.17</v>
      </c>
      <c r="K236" s="24"/>
    </row>
    <row r="237" spans="1:27" x14ac:dyDescent="0.25">
      <c r="B237" t="s">
        <v>217</v>
      </c>
      <c r="C237" t="s">
        <v>13</v>
      </c>
      <c r="D237" t="s">
        <v>218</v>
      </c>
      <c r="E237" s="21">
        <v>1</v>
      </c>
      <c r="G237" t="s">
        <v>125</v>
      </c>
      <c r="H237" s="22">
        <v>4.66</v>
      </c>
      <c r="I237" t="s">
        <v>126</v>
      </c>
      <c r="J237" s="23">
        <f>ROUND(E237* H237,5)</f>
        <v>4.66</v>
      </c>
      <c r="K237" s="24"/>
    </row>
    <row r="238" spans="1:27" x14ac:dyDescent="0.25">
      <c r="B238" t="s">
        <v>219</v>
      </c>
      <c r="C238" t="s">
        <v>13</v>
      </c>
      <c r="D238" t="s">
        <v>220</v>
      </c>
      <c r="E238" s="21">
        <v>1</v>
      </c>
      <c r="G238" t="s">
        <v>125</v>
      </c>
      <c r="H238" s="22">
        <v>2.13</v>
      </c>
      <c r="I238" t="s">
        <v>126</v>
      </c>
      <c r="J238" s="23">
        <f>ROUND(E238* H238,5)</f>
        <v>2.13</v>
      </c>
      <c r="K238" s="24"/>
    </row>
    <row r="239" spans="1:27" x14ac:dyDescent="0.25">
      <c r="D239" s="25" t="s">
        <v>149</v>
      </c>
      <c r="E239" s="24"/>
      <c r="H239" s="24"/>
      <c r="K239" s="22">
        <f>SUM(J236:J238)</f>
        <v>17.96</v>
      </c>
    </row>
    <row r="240" spans="1:27" x14ac:dyDescent="0.25">
      <c r="B240" s="13" t="s">
        <v>130</v>
      </c>
      <c r="E240" s="24"/>
      <c r="H240" s="24"/>
      <c r="K240" s="24"/>
    </row>
    <row r="241" spans="1:27" x14ac:dyDescent="0.25">
      <c r="B241" t="s">
        <v>131</v>
      </c>
      <c r="C241" t="s">
        <v>132</v>
      </c>
      <c r="D241" t="s">
        <v>133</v>
      </c>
      <c r="E241" s="21">
        <v>1.5</v>
      </c>
      <c r="G241" t="s">
        <v>132</v>
      </c>
      <c r="H241" s="22">
        <v>8.3726666666666691</v>
      </c>
      <c r="I241" t="s">
        <v>126</v>
      </c>
      <c r="J241" s="23">
        <f>ROUND(E241* H241/100,5)</f>
        <v>0.12559000000000001</v>
      </c>
      <c r="K241" s="24"/>
    </row>
    <row r="242" spans="1:27" x14ac:dyDescent="0.25">
      <c r="D242" s="25" t="s">
        <v>134</v>
      </c>
      <c r="E242" s="24"/>
      <c r="H242" s="24"/>
      <c r="K242" s="22">
        <f>SUM(J241:J241)</f>
        <v>0.12559000000000001</v>
      </c>
    </row>
    <row r="243" spans="1:27" x14ac:dyDescent="0.25">
      <c r="D243" s="25" t="s">
        <v>135</v>
      </c>
      <c r="E243" s="24"/>
      <c r="H243" s="24"/>
      <c r="K243" s="26">
        <f>SUM(J231:J242)</f>
        <v>26.458400000000001</v>
      </c>
    </row>
    <row r="244" spans="1:27" x14ac:dyDescent="0.25">
      <c r="D244" s="25" t="s">
        <v>136</v>
      </c>
      <c r="E244" s="24"/>
      <c r="H244" s="24">
        <v>5</v>
      </c>
      <c r="I244" t="s">
        <v>132</v>
      </c>
      <c r="K244" s="22">
        <f>ROUND(H244/100*K243,5)</f>
        <v>1.3229200000000001</v>
      </c>
    </row>
    <row r="245" spans="1:27" x14ac:dyDescent="0.25">
      <c r="D245" s="25" t="s">
        <v>137</v>
      </c>
      <c r="E245" s="24"/>
      <c r="H245" s="24"/>
      <c r="K245" s="26">
        <f>SUM(K243:K244)</f>
        <v>27.781320000000001</v>
      </c>
    </row>
    <row r="247" spans="1:27" ht="45" customHeight="1" x14ac:dyDescent="0.25">
      <c r="A247" s="17" t="s">
        <v>221</v>
      </c>
      <c r="B247" s="17" t="s">
        <v>73</v>
      </c>
      <c r="C247" s="18" t="s">
        <v>55</v>
      </c>
      <c r="D247" s="37" t="s">
        <v>74</v>
      </c>
      <c r="E247" s="38"/>
      <c r="F247" s="38"/>
      <c r="G247" s="18"/>
      <c r="H247" s="19" t="s">
        <v>120</v>
      </c>
      <c r="I247" s="39">
        <v>1</v>
      </c>
      <c r="J247" s="40"/>
      <c r="K247" s="20">
        <f>ROUND(K262,2)</f>
        <v>46.88</v>
      </c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x14ac:dyDescent="0.25">
      <c r="B248" s="13" t="s">
        <v>121</v>
      </c>
    </row>
    <row r="249" spans="1:27" x14ac:dyDescent="0.25">
      <c r="B249" t="s">
        <v>127</v>
      </c>
      <c r="C249" t="s">
        <v>118</v>
      </c>
      <c r="D249" t="s">
        <v>128</v>
      </c>
      <c r="E249" s="21">
        <v>0.124</v>
      </c>
      <c r="F249" t="s">
        <v>124</v>
      </c>
      <c r="G249" t="s">
        <v>125</v>
      </c>
      <c r="H249" s="22">
        <v>26.08</v>
      </c>
      <c r="I249" t="s">
        <v>126</v>
      </c>
      <c r="J249" s="23">
        <f>ROUND(E249/I247* H249,5)</f>
        <v>3.2339199999999999</v>
      </c>
      <c r="K249" s="24"/>
    </row>
    <row r="250" spans="1:27" x14ac:dyDescent="0.25">
      <c r="B250" t="s">
        <v>122</v>
      </c>
      <c r="C250" t="s">
        <v>118</v>
      </c>
      <c r="D250" t="s">
        <v>123</v>
      </c>
      <c r="E250" s="21">
        <v>0.248</v>
      </c>
      <c r="F250" t="s">
        <v>124</v>
      </c>
      <c r="G250" t="s">
        <v>125</v>
      </c>
      <c r="H250" s="22">
        <v>30.41</v>
      </c>
      <c r="I250" t="s">
        <v>126</v>
      </c>
      <c r="J250" s="23">
        <f>ROUND(E250/I247* H250,5)</f>
        <v>7.5416800000000004</v>
      </c>
      <c r="K250" s="24"/>
    </row>
    <row r="251" spans="1:27" x14ac:dyDescent="0.25">
      <c r="D251" s="25" t="s">
        <v>129</v>
      </c>
      <c r="E251" s="24"/>
      <c r="H251" s="24"/>
      <c r="K251" s="22">
        <f>SUM(J249:J250)</f>
        <v>10.775600000000001</v>
      </c>
    </row>
    <row r="252" spans="1:27" x14ac:dyDescent="0.25">
      <c r="B252" s="13" t="s">
        <v>140</v>
      </c>
      <c r="E252" s="24"/>
      <c r="H252" s="24"/>
      <c r="K252" s="24"/>
    </row>
    <row r="253" spans="1:27" x14ac:dyDescent="0.25">
      <c r="B253" t="s">
        <v>222</v>
      </c>
      <c r="C253" t="s">
        <v>13</v>
      </c>
      <c r="D253" t="s">
        <v>223</v>
      </c>
      <c r="E253" s="21">
        <v>1</v>
      </c>
      <c r="G253" t="s">
        <v>125</v>
      </c>
      <c r="H253" s="22">
        <v>7.52</v>
      </c>
      <c r="I253" t="s">
        <v>126</v>
      </c>
      <c r="J253" s="23">
        <f>ROUND(E253* H253,5)</f>
        <v>7.52</v>
      </c>
      <c r="K253" s="24"/>
    </row>
    <row r="254" spans="1:27" x14ac:dyDescent="0.25">
      <c r="B254" t="s">
        <v>224</v>
      </c>
      <c r="C254" t="s">
        <v>13</v>
      </c>
      <c r="D254" t="s">
        <v>225</v>
      </c>
      <c r="E254" s="21">
        <v>1</v>
      </c>
      <c r="G254" t="s">
        <v>125</v>
      </c>
      <c r="H254" s="22">
        <v>3.68</v>
      </c>
      <c r="I254" t="s">
        <v>126</v>
      </c>
      <c r="J254" s="23">
        <f>ROUND(E254* H254,5)</f>
        <v>3.68</v>
      </c>
      <c r="K254" s="24"/>
    </row>
    <row r="255" spans="1:27" x14ac:dyDescent="0.25">
      <c r="B255" t="s">
        <v>226</v>
      </c>
      <c r="C255" t="s">
        <v>55</v>
      </c>
      <c r="D255" t="s">
        <v>227</v>
      </c>
      <c r="E255" s="21">
        <v>1</v>
      </c>
      <c r="G255" t="s">
        <v>125</v>
      </c>
      <c r="H255" s="22">
        <v>22.51</v>
      </c>
      <c r="I255" t="s">
        <v>126</v>
      </c>
      <c r="J255" s="23">
        <f>ROUND(E255* H255,5)</f>
        <v>22.51</v>
      </c>
      <c r="K255" s="24"/>
    </row>
    <row r="256" spans="1:27" x14ac:dyDescent="0.25">
      <c r="D256" s="25" t="s">
        <v>149</v>
      </c>
      <c r="E256" s="24"/>
      <c r="H256" s="24"/>
      <c r="K256" s="22">
        <f>SUM(J253:J255)</f>
        <v>33.71</v>
      </c>
    </row>
    <row r="257" spans="1:27" x14ac:dyDescent="0.25">
      <c r="B257" s="13" t="s">
        <v>130</v>
      </c>
      <c r="E257" s="24"/>
      <c r="H257" s="24"/>
      <c r="K257" s="24"/>
    </row>
    <row r="258" spans="1:27" x14ac:dyDescent="0.25">
      <c r="B258" t="s">
        <v>131</v>
      </c>
      <c r="C258" t="s">
        <v>132</v>
      </c>
      <c r="D258" t="s">
        <v>133</v>
      </c>
      <c r="E258" s="21">
        <v>1.5</v>
      </c>
      <c r="G258" t="s">
        <v>132</v>
      </c>
      <c r="H258" s="22">
        <v>10.7753333333333</v>
      </c>
      <c r="I258" t="s">
        <v>126</v>
      </c>
      <c r="J258" s="23">
        <f>ROUND(E258* H258/100,5)</f>
        <v>0.16163</v>
      </c>
      <c r="K258" s="24"/>
    </row>
    <row r="259" spans="1:27" x14ac:dyDescent="0.25">
      <c r="D259" s="25" t="s">
        <v>134</v>
      </c>
      <c r="E259" s="24"/>
      <c r="H259" s="24"/>
      <c r="K259" s="22">
        <f>SUM(J258:J258)</f>
        <v>0.16163</v>
      </c>
    </row>
    <row r="260" spans="1:27" x14ac:dyDescent="0.25">
      <c r="D260" s="25" t="s">
        <v>135</v>
      </c>
      <c r="E260" s="24"/>
      <c r="H260" s="24"/>
      <c r="K260" s="26">
        <f>SUM(J248:J259)</f>
        <v>44.647230000000008</v>
      </c>
    </row>
    <row r="261" spans="1:27" x14ac:dyDescent="0.25">
      <c r="D261" s="25" t="s">
        <v>136</v>
      </c>
      <c r="E261" s="24"/>
      <c r="H261" s="24">
        <v>5</v>
      </c>
      <c r="I261" t="s">
        <v>132</v>
      </c>
      <c r="K261" s="22">
        <f>ROUND(H261/100*K260,5)</f>
        <v>2.2323599999999999</v>
      </c>
    </row>
    <row r="262" spans="1:27" x14ac:dyDescent="0.25">
      <c r="D262" s="25" t="s">
        <v>137</v>
      </c>
      <c r="E262" s="24"/>
      <c r="H262" s="24"/>
      <c r="K262" s="26">
        <f>SUM(K260:K261)</f>
        <v>46.879590000000007</v>
      </c>
    </row>
    <row r="264" spans="1:27" ht="45" customHeight="1" x14ac:dyDescent="0.25">
      <c r="A264" s="17" t="s">
        <v>228</v>
      </c>
      <c r="B264" s="17" t="s">
        <v>79</v>
      </c>
      <c r="C264" s="18" t="s">
        <v>55</v>
      </c>
      <c r="D264" s="37" t="s">
        <v>80</v>
      </c>
      <c r="E264" s="38"/>
      <c r="F264" s="38"/>
      <c r="G264" s="18"/>
      <c r="H264" s="19" t="s">
        <v>120</v>
      </c>
      <c r="I264" s="39">
        <v>1</v>
      </c>
      <c r="J264" s="40"/>
      <c r="K264" s="20">
        <f>ROUND(K278,2)</f>
        <v>5.94</v>
      </c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</row>
    <row r="265" spans="1:27" x14ac:dyDescent="0.25">
      <c r="B265" s="13" t="s">
        <v>121</v>
      </c>
    </row>
    <row r="266" spans="1:27" x14ac:dyDescent="0.25">
      <c r="B266" t="s">
        <v>127</v>
      </c>
      <c r="C266" t="s">
        <v>118</v>
      </c>
      <c r="D266" t="s">
        <v>128</v>
      </c>
      <c r="E266" s="21">
        <v>0.05</v>
      </c>
      <c r="F266" t="s">
        <v>124</v>
      </c>
      <c r="G266" t="s">
        <v>125</v>
      </c>
      <c r="H266" s="22">
        <v>26.08</v>
      </c>
      <c r="I266" t="s">
        <v>126</v>
      </c>
      <c r="J266" s="23">
        <f>ROUND(E266/I264* H266,5)</f>
        <v>1.304</v>
      </c>
      <c r="K266" s="24"/>
    </row>
    <row r="267" spans="1:27" x14ac:dyDescent="0.25">
      <c r="B267" t="s">
        <v>122</v>
      </c>
      <c r="C267" t="s">
        <v>118</v>
      </c>
      <c r="D267" t="s">
        <v>123</v>
      </c>
      <c r="E267" s="21">
        <v>3.2000000000000001E-2</v>
      </c>
      <c r="F267" t="s">
        <v>124</v>
      </c>
      <c r="G267" t="s">
        <v>125</v>
      </c>
      <c r="H267" s="22">
        <v>30.41</v>
      </c>
      <c r="I267" t="s">
        <v>126</v>
      </c>
      <c r="J267" s="23">
        <f>ROUND(E267/I264* H267,5)</f>
        <v>0.97311999999999999</v>
      </c>
      <c r="K267" s="24"/>
    </row>
    <row r="268" spans="1:27" x14ac:dyDescent="0.25">
      <c r="D268" s="25" t="s">
        <v>129</v>
      </c>
      <c r="E268" s="24"/>
      <c r="H268" s="24"/>
      <c r="K268" s="22">
        <f>SUM(J266:J267)</f>
        <v>2.27712</v>
      </c>
    </row>
    <row r="269" spans="1:27" x14ac:dyDescent="0.25">
      <c r="B269" s="13" t="s">
        <v>140</v>
      </c>
      <c r="E269" s="24"/>
      <c r="H269" s="24"/>
      <c r="K269" s="24"/>
    </row>
    <row r="270" spans="1:27" x14ac:dyDescent="0.25">
      <c r="B270" t="s">
        <v>229</v>
      </c>
      <c r="C270" t="s">
        <v>55</v>
      </c>
      <c r="D270" t="s">
        <v>230</v>
      </c>
      <c r="E270" s="21">
        <v>1.02</v>
      </c>
      <c r="G270" t="s">
        <v>125</v>
      </c>
      <c r="H270" s="22">
        <v>3.02</v>
      </c>
      <c r="I270" t="s">
        <v>126</v>
      </c>
      <c r="J270" s="23">
        <f>ROUND(E270* H270,5)</f>
        <v>3.0804</v>
      </c>
      <c r="K270" s="24"/>
    </row>
    <row r="271" spans="1:27" x14ac:dyDescent="0.25">
      <c r="B271" t="s">
        <v>231</v>
      </c>
      <c r="C271" t="s">
        <v>13</v>
      </c>
      <c r="D271" t="s">
        <v>232</v>
      </c>
      <c r="E271" s="21">
        <v>1</v>
      </c>
      <c r="G271" t="s">
        <v>125</v>
      </c>
      <c r="H271" s="22">
        <v>0.27</v>
      </c>
      <c r="I271" t="s">
        <v>126</v>
      </c>
      <c r="J271" s="23">
        <f>ROUND(E271* H271,5)</f>
        <v>0.27</v>
      </c>
      <c r="K271" s="24"/>
    </row>
    <row r="272" spans="1:27" x14ac:dyDescent="0.25">
      <c r="D272" s="25" t="s">
        <v>149</v>
      </c>
      <c r="E272" s="24"/>
      <c r="H272" s="24"/>
      <c r="K272" s="22">
        <f>SUM(J270:J271)</f>
        <v>3.3504</v>
      </c>
    </row>
    <row r="273" spans="1:27" x14ac:dyDescent="0.25">
      <c r="B273" s="13" t="s">
        <v>130</v>
      </c>
      <c r="E273" s="24"/>
      <c r="H273" s="24"/>
      <c r="K273" s="24"/>
    </row>
    <row r="274" spans="1:27" x14ac:dyDescent="0.25">
      <c r="B274" t="s">
        <v>131</v>
      </c>
      <c r="C274" t="s">
        <v>132</v>
      </c>
      <c r="D274" t="s">
        <v>133</v>
      </c>
      <c r="E274" s="21">
        <v>1.5</v>
      </c>
      <c r="G274" t="s">
        <v>132</v>
      </c>
      <c r="H274" s="22">
        <v>2.2773333333333299</v>
      </c>
      <c r="I274" t="s">
        <v>126</v>
      </c>
      <c r="J274" s="23">
        <f>ROUND(E274* H274/100,5)</f>
        <v>3.4160000000000003E-2</v>
      </c>
      <c r="K274" s="24"/>
    </row>
    <row r="275" spans="1:27" x14ac:dyDescent="0.25">
      <c r="D275" s="25" t="s">
        <v>134</v>
      </c>
      <c r="E275" s="24"/>
      <c r="H275" s="24"/>
      <c r="K275" s="22">
        <f>SUM(J274:J274)</f>
        <v>3.4160000000000003E-2</v>
      </c>
    </row>
    <row r="276" spans="1:27" x14ac:dyDescent="0.25">
      <c r="D276" s="25" t="s">
        <v>135</v>
      </c>
      <c r="E276" s="24"/>
      <c r="H276" s="24"/>
      <c r="K276" s="26">
        <f>SUM(J265:J275)</f>
        <v>5.6616800000000005</v>
      </c>
    </row>
    <row r="277" spans="1:27" x14ac:dyDescent="0.25">
      <c r="D277" s="25" t="s">
        <v>136</v>
      </c>
      <c r="E277" s="24"/>
      <c r="H277" s="24">
        <v>5</v>
      </c>
      <c r="I277" t="s">
        <v>132</v>
      </c>
      <c r="K277" s="22">
        <f>ROUND(H277/100*K276,5)</f>
        <v>0.28308</v>
      </c>
    </row>
    <row r="278" spans="1:27" x14ac:dyDescent="0.25">
      <c r="D278" s="25" t="s">
        <v>137</v>
      </c>
      <c r="E278" s="24"/>
      <c r="H278" s="24"/>
      <c r="K278" s="26">
        <f>SUM(K276:K277)</f>
        <v>5.9447600000000005</v>
      </c>
    </row>
    <row r="280" spans="1:27" ht="45" customHeight="1" x14ac:dyDescent="0.25">
      <c r="A280" s="17" t="s">
        <v>233</v>
      </c>
      <c r="B280" s="17" t="s">
        <v>77</v>
      </c>
      <c r="C280" s="18" t="s">
        <v>55</v>
      </c>
      <c r="D280" s="37" t="s">
        <v>78</v>
      </c>
      <c r="E280" s="38"/>
      <c r="F280" s="38"/>
      <c r="G280" s="18"/>
      <c r="H280" s="19" t="s">
        <v>120</v>
      </c>
      <c r="I280" s="39">
        <v>1</v>
      </c>
      <c r="J280" s="40"/>
      <c r="K280" s="20">
        <f>ROUND(K294,2)</f>
        <v>10.95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</row>
    <row r="281" spans="1:27" x14ac:dyDescent="0.25">
      <c r="B281" s="13" t="s">
        <v>121</v>
      </c>
    </row>
    <row r="282" spans="1:27" x14ac:dyDescent="0.25">
      <c r="B282" t="s">
        <v>127</v>
      </c>
      <c r="C282" t="s">
        <v>118</v>
      </c>
      <c r="D282" t="s">
        <v>128</v>
      </c>
      <c r="E282" s="21">
        <v>0.05</v>
      </c>
      <c r="F282" t="s">
        <v>124</v>
      </c>
      <c r="G282" t="s">
        <v>125</v>
      </c>
      <c r="H282" s="22">
        <v>26.08</v>
      </c>
      <c r="I282" t="s">
        <v>126</v>
      </c>
      <c r="J282" s="23">
        <f>ROUND(E282/I280* H282,5)</f>
        <v>1.304</v>
      </c>
      <c r="K282" s="24"/>
    </row>
    <row r="283" spans="1:27" x14ac:dyDescent="0.25">
      <c r="B283" t="s">
        <v>122</v>
      </c>
      <c r="C283" t="s">
        <v>118</v>
      </c>
      <c r="D283" t="s">
        <v>123</v>
      </c>
      <c r="E283" s="21">
        <v>4.3999999999999997E-2</v>
      </c>
      <c r="F283" t="s">
        <v>124</v>
      </c>
      <c r="G283" t="s">
        <v>125</v>
      </c>
      <c r="H283" s="22">
        <v>30.41</v>
      </c>
      <c r="I283" t="s">
        <v>126</v>
      </c>
      <c r="J283" s="23">
        <f>ROUND(E283/I280* H283,5)</f>
        <v>1.3380399999999999</v>
      </c>
      <c r="K283" s="24"/>
    </row>
    <row r="284" spans="1:27" x14ac:dyDescent="0.25">
      <c r="D284" s="25" t="s">
        <v>129</v>
      </c>
      <c r="E284" s="24"/>
      <c r="H284" s="24"/>
      <c r="K284" s="22">
        <f>SUM(J282:J283)</f>
        <v>2.6420399999999997</v>
      </c>
    </row>
    <row r="285" spans="1:27" x14ac:dyDescent="0.25">
      <c r="B285" s="13" t="s">
        <v>140</v>
      </c>
      <c r="E285" s="24"/>
      <c r="H285" s="24"/>
      <c r="K285" s="24"/>
    </row>
    <row r="286" spans="1:27" x14ac:dyDescent="0.25">
      <c r="B286" t="s">
        <v>231</v>
      </c>
      <c r="C286" t="s">
        <v>13</v>
      </c>
      <c r="D286" t="s">
        <v>232</v>
      </c>
      <c r="E286" s="21">
        <v>1</v>
      </c>
      <c r="G286" t="s">
        <v>125</v>
      </c>
      <c r="H286" s="22">
        <v>0.27</v>
      </c>
      <c r="I286" t="s">
        <v>126</v>
      </c>
      <c r="J286" s="23">
        <f>ROUND(E286* H286,5)</f>
        <v>0.27</v>
      </c>
      <c r="K286" s="24"/>
    </row>
    <row r="287" spans="1:27" x14ac:dyDescent="0.25">
      <c r="B287" t="s">
        <v>234</v>
      </c>
      <c r="C287" t="s">
        <v>55</v>
      </c>
      <c r="D287" t="s">
        <v>235</v>
      </c>
      <c r="E287" s="21">
        <v>1.02</v>
      </c>
      <c r="G287" t="s">
        <v>125</v>
      </c>
      <c r="H287" s="22">
        <v>7.33</v>
      </c>
      <c r="I287" t="s">
        <v>126</v>
      </c>
      <c r="J287" s="23">
        <f>ROUND(E287* H287,5)</f>
        <v>7.4766000000000004</v>
      </c>
      <c r="K287" s="24"/>
    </row>
    <row r="288" spans="1:27" x14ac:dyDescent="0.25">
      <c r="D288" s="25" t="s">
        <v>149</v>
      </c>
      <c r="E288" s="24"/>
      <c r="H288" s="24"/>
      <c r="K288" s="22">
        <f>SUM(J286:J287)</f>
        <v>7.7466000000000008</v>
      </c>
    </row>
    <row r="289" spans="1:27" x14ac:dyDescent="0.25">
      <c r="B289" s="13" t="s">
        <v>130</v>
      </c>
      <c r="E289" s="24"/>
      <c r="H289" s="24"/>
      <c r="K289" s="24"/>
    </row>
    <row r="290" spans="1:27" x14ac:dyDescent="0.25">
      <c r="B290" t="s">
        <v>131</v>
      </c>
      <c r="C290" t="s">
        <v>132</v>
      </c>
      <c r="D290" t="s">
        <v>133</v>
      </c>
      <c r="E290" s="21">
        <v>1.5</v>
      </c>
      <c r="G290" t="s">
        <v>132</v>
      </c>
      <c r="H290" s="22">
        <v>2.6419999999999999</v>
      </c>
      <c r="I290" t="s">
        <v>126</v>
      </c>
      <c r="J290" s="23">
        <f>ROUND(E290* H290/100,5)</f>
        <v>3.9629999999999999E-2</v>
      </c>
      <c r="K290" s="24"/>
    </row>
    <row r="291" spans="1:27" x14ac:dyDescent="0.25">
      <c r="D291" s="25" t="s">
        <v>134</v>
      </c>
      <c r="E291" s="24"/>
      <c r="H291" s="24"/>
      <c r="K291" s="22">
        <f>SUM(J290:J290)</f>
        <v>3.9629999999999999E-2</v>
      </c>
    </row>
    <row r="292" spans="1:27" x14ac:dyDescent="0.25">
      <c r="D292" s="25" t="s">
        <v>135</v>
      </c>
      <c r="E292" s="24"/>
      <c r="H292" s="24"/>
      <c r="K292" s="26">
        <f>SUM(J281:J291)</f>
        <v>10.428270000000001</v>
      </c>
    </row>
    <row r="293" spans="1:27" x14ac:dyDescent="0.25">
      <c r="D293" s="25" t="s">
        <v>136</v>
      </c>
      <c r="E293" s="24"/>
      <c r="H293" s="24">
        <v>5</v>
      </c>
      <c r="I293" t="s">
        <v>132</v>
      </c>
      <c r="K293" s="22">
        <f>ROUND(H293/100*K292,5)</f>
        <v>0.52141000000000004</v>
      </c>
    </row>
    <row r="294" spans="1:27" x14ac:dyDescent="0.25">
      <c r="D294" s="25" t="s">
        <v>137</v>
      </c>
      <c r="E294" s="24"/>
      <c r="H294" s="24"/>
      <c r="K294" s="26">
        <f>SUM(K292:K293)</f>
        <v>10.949680000000001</v>
      </c>
    </row>
    <row r="296" spans="1:27" ht="45" customHeight="1" x14ac:dyDescent="0.25">
      <c r="A296" s="17" t="s">
        <v>236</v>
      </c>
      <c r="B296" s="17" t="s">
        <v>54</v>
      </c>
      <c r="C296" s="18" t="s">
        <v>55</v>
      </c>
      <c r="D296" s="37" t="s">
        <v>56</v>
      </c>
      <c r="E296" s="38"/>
      <c r="F296" s="38"/>
      <c r="G296" s="18"/>
      <c r="H296" s="19" t="s">
        <v>120</v>
      </c>
      <c r="I296" s="39">
        <v>1</v>
      </c>
      <c r="J296" s="40"/>
      <c r="K296" s="20">
        <f>ROUND(K309,2)</f>
        <v>12.42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</row>
    <row r="297" spans="1:27" x14ac:dyDescent="0.25">
      <c r="B297" s="13" t="s">
        <v>121</v>
      </c>
    </row>
    <row r="298" spans="1:27" x14ac:dyDescent="0.25">
      <c r="B298" t="s">
        <v>122</v>
      </c>
      <c r="C298" t="s">
        <v>118</v>
      </c>
      <c r="D298" t="s">
        <v>123</v>
      </c>
      <c r="E298" s="21">
        <v>5.1999999999999998E-2</v>
      </c>
      <c r="F298" t="s">
        <v>124</v>
      </c>
      <c r="G298" t="s">
        <v>125</v>
      </c>
      <c r="H298" s="22">
        <v>30.41</v>
      </c>
      <c r="I298" t="s">
        <v>126</v>
      </c>
      <c r="J298" s="23">
        <f>ROUND(E298/I296* H298,5)</f>
        <v>1.5813200000000001</v>
      </c>
      <c r="K298" s="24"/>
    </row>
    <row r="299" spans="1:27" x14ac:dyDescent="0.25">
      <c r="B299" t="s">
        <v>127</v>
      </c>
      <c r="C299" t="s">
        <v>118</v>
      </c>
      <c r="D299" t="s">
        <v>128</v>
      </c>
      <c r="E299" s="21">
        <v>5.1999999999999998E-2</v>
      </c>
      <c r="F299" t="s">
        <v>124</v>
      </c>
      <c r="G299" t="s">
        <v>125</v>
      </c>
      <c r="H299" s="22">
        <v>26.08</v>
      </c>
      <c r="I299" t="s">
        <v>126</v>
      </c>
      <c r="J299" s="23">
        <f>ROUND(E299/I296* H299,5)</f>
        <v>1.35616</v>
      </c>
      <c r="K299" s="24"/>
    </row>
    <row r="300" spans="1:27" x14ac:dyDescent="0.25">
      <c r="D300" s="25" t="s">
        <v>129</v>
      </c>
      <c r="E300" s="24"/>
      <c r="H300" s="24"/>
      <c r="K300" s="22">
        <f>SUM(J298:J299)</f>
        <v>2.9374799999999999</v>
      </c>
    </row>
    <row r="301" spans="1:27" x14ac:dyDescent="0.25">
      <c r="B301" s="13" t="s">
        <v>140</v>
      </c>
      <c r="E301" s="24"/>
      <c r="H301" s="24"/>
      <c r="K301" s="24"/>
    </row>
    <row r="302" spans="1:27" x14ac:dyDescent="0.25">
      <c r="B302" t="s">
        <v>237</v>
      </c>
      <c r="C302" t="s">
        <v>55</v>
      </c>
      <c r="D302" t="s">
        <v>238</v>
      </c>
      <c r="E302" s="21">
        <v>1.02</v>
      </c>
      <c r="G302" t="s">
        <v>125</v>
      </c>
      <c r="H302" s="22">
        <v>8.67</v>
      </c>
      <c r="I302" t="s">
        <v>126</v>
      </c>
      <c r="J302" s="23">
        <f>ROUND(E302* H302,5)</f>
        <v>8.8434000000000008</v>
      </c>
      <c r="K302" s="24"/>
    </row>
    <row r="303" spans="1:27" x14ac:dyDescent="0.25">
      <c r="D303" s="25" t="s">
        <v>149</v>
      </c>
      <c r="E303" s="24"/>
      <c r="H303" s="24"/>
      <c r="K303" s="22">
        <f>SUM(J302:J302)</f>
        <v>8.8434000000000008</v>
      </c>
    </row>
    <row r="304" spans="1:27" x14ac:dyDescent="0.25">
      <c r="B304" s="13" t="s">
        <v>130</v>
      </c>
      <c r="E304" s="24"/>
      <c r="H304" s="24"/>
      <c r="K304" s="24"/>
    </row>
    <row r="305" spans="1:27" x14ac:dyDescent="0.25">
      <c r="B305" t="s">
        <v>131</v>
      </c>
      <c r="C305" t="s">
        <v>132</v>
      </c>
      <c r="D305" t="s">
        <v>133</v>
      </c>
      <c r="E305" s="21">
        <v>1.5</v>
      </c>
      <c r="G305" t="s">
        <v>132</v>
      </c>
      <c r="H305" s="22">
        <v>2.93733333333333</v>
      </c>
      <c r="I305" t="s">
        <v>126</v>
      </c>
      <c r="J305" s="23">
        <f>ROUND(E305* H305/100,5)</f>
        <v>4.4060000000000002E-2</v>
      </c>
      <c r="K305" s="24"/>
    </row>
    <row r="306" spans="1:27" x14ac:dyDescent="0.25">
      <c r="D306" s="25" t="s">
        <v>134</v>
      </c>
      <c r="E306" s="24"/>
      <c r="H306" s="24"/>
      <c r="K306" s="22">
        <f>SUM(J305:J305)</f>
        <v>4.4060000000000002E-2</v>
      </c>
    </row>
    <row r="307" spans="1:27" x14ac:dyDescent="0.25">
      <c r="D307" s="25" t="s">
        <v>135</v>
      </c>
      <c r="E307" s="24"/>
      <c r="H307" s="24"/>
      <c r="K307" s="26">
        <f>SUM(J297:J306)</f>
        <v>11.82494</v>
      </c>
    </row>
    <row r="308" spans="1:27" x14ac:dyDescent="0.25">
      <c r="D308" s="25" t="s">
        <v>136</v>
      </c>
      <c r="E308" s="24"/>
      <c r="H308" s="24">
        <v>5</v>
      </c>
      <c r="I308" t="s">
        <v>132</v>
      </c>
      <c r="K308" s="22">
        <f>ROUND(H308/100*K307,5)</f>
        <v>0.59125000000000005</v>
      </c>
    </row>
    <row r="309" spans="1:27" x14ac:dyDescent="0.25">
      <c r="D309" s="25" t="s">
        <v>137</v>
      </c>
      <c r="E309" s="24"/>
      <c r="H309" s="24"/>
      <c r="K309" s="26">
        <f>SUM(K307:K308)</f>
        <v>12.41619</v>
      </c>
    </row>
    <row r="311" spans="1:27" ht="45" customHeight="1" x14ac:dyDescent="0.25">
      <c r="A311" s="17" t="s">
        <v>239</v>
      </c>
      <c r="B311" s="17" t="s">
        <v>65</v>
      </c>
      <c r="C311" s="18" t="s">
        <v>55</v>
      </c>
      <c r="D311" s="37" t="s">
        <v>66</v>
      </c>
      <c r="E311" s="38"/>
      <c r="F311" s="38"/>
      <c r="G311" s="18"/>
      <c r="H311" s="19" t="s">
        <v>120</v>
      </c>
      <c r="I311" s="39">
        <v>1</v>
      </c>
      <c r="J311" s="40"/>
      <c r="K311" s="20">
        <f>ROUND(K324,2)</f>
        <v>3.69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</row>
    <row r="312" spans="1:27" x14ac:dyDescent="0.25">
      <c r="B312" s="13" t="s">
        <v>121</v>
      </c>
    </row>
    <row r="313" spans="1:27" x14ac:dyDescent="0.25">
      <c r="B313" t="s">
        <v>127</v>
      </c>
      <c r="C313" t="s">
        <v>118</v>
      </c>
      <c r="D313" t="s">
        <v>128</v>
      </c>
      <c r="E313" s="21">
        <v>1.2E-2</v>
      </c>
      <c r="F313" t="s">
        <v>124</v>
      </c>
      <c r="G313" t="s">
        <v>125</v>
      </c>
      <c r="H313" s="22">
        <v>26.08</v>
      </c>
      <c r="I313" t="s">
        <v>126</v>
      </c>
      <c r="J313" s="23">
        <f>ROUND(E313/I311* H313,5)</f>
        <v>0.31296000000000002</v>
      </c>
      <c r="K313" s="24"/>
    </row>
    <row r="314" spans="1:27" x14ac:dyDescent="0.25">
      <c r="B314" t="s">
        <v>122</v>
      </c>
      <c r="C314" t="s">
        <v>118</v>
      </c>
      <c r="D314" t="s">
        <v>123</v>
      </c>
      <c r="E314" s="21">
        <v>1.2E-2</v>
      </c>
      <c r="F314" t="s">
        <v>124</v>
      </c>
      <c r="G314" t="s">
        <v>125</v>
      </c>
      <c r="H314" s="22">
        <v>30.41</v>
      </c>
      <c r="I314" t="s">
        <v>126</v>
      </c>
      <c r="J314" s="23">
        <f>ROUND(E314/I311* H314,5)</f>
        <v>0.36492000000000002</v>
      </c>
      <c r="K314" s="24"/>
    </row>
    <row r="315" spans="1:27" x14ac:dyDescent="0.25">
      <c r="D315" s="25" t="s">
        <v>129</v>
      </c>
      <c r="E315" s="24"/>
      <c r="H315" s="24"/>
      <c r="K315" s="22">
        <f>SUM(J313:J314)</f>
        <v>0.67788000000000004</v>
      </c>
    </row>
    <row r="316" spans="1:27" x14ac:dyDescent="0.25">
      <c r="B316" s="13" t="s">
        <v>140</v>
      </c>
      <c r="E316" s="24"/>
      <c r="H316" s="24"/>
      <c r="K316" s="24"/>
    </row>
    <row r="317" spans="1:27" x14ac:dyDescent="0.25">
      <c r="B317" t="s">
        <v>240</v>
      </c>
      <c r="C317" t="s">
        <v>55</v>
      </c>
      <c r="D317" t="s">
        <v>241</v>
      </c>
      <c r="E317" s="21">
        <v>1.02</v>
      </c>
      <c r="G317" t="s">
        <v>125</v>
      </c>
      <c r="H317" s="22">
        <v>2.77</v>
      </c>
      <c r="I317" t="s">
        <v>126</v>
      </c>
      <c r="J317" s="23">
        <f>ROUND(E317* H317,5)</f>
        <v>2.8254000000000001</v>
      </c>
      <c r="K317" s="24"/>
    </row>
    <row r="318" spans="1:27" x14ac:dyDescent="0.25">
      <c r="D318" s="25" t="s">
        <v>149</v>
      </c>
      <c r="E318" s="24"/>
      <c r="H318" s="24"/>
      <c r="K318" s="22">
        <f>SUM(J317:J317)</f>
        <v>2.8254000000000001</v>
      </c>
    </row>
    <row r="319" spans="1:27" x14ac:dyDescent="0.25">
      <c r="B319" s="13" t="s">
        <v>130</v>
      </c>
      <c r="E319" s="24"/>
      <c r="H319" s="24"/>
      <c r="K319" s="24"/>
    </row>
    <row r="320" spans="1:27" x14ac:dyDescent="0.25">
      <c r="B320" t="s">
        <v>131</v>
      </c>
      <c r="C320" t="s">
        <v>132</v>
      </c>
      <c r="D320" t="s">
        <v>133</v>
      </c>
      <c r="E320" s="21">
        <v>1.5</v>
      </c>
      <c r="G320" t="s">
        <v>132</v>
      </c>
      <c r="H320" s="22">
        <v>0.67800000000000005</v>
      </c>
      <c r="I320" t="s">
        <v>126</v>
      </c>
      <c r="J320" s="23">
        <f>ROUND(E320* H320/100,5)</f>
        <v>1.017E-2</v>
      </c>
      <c r="K320" s="24"/>
    </row>
    <row r="321" spans="1:27" x14ac:dyDescent="0.25">
      <c r="D321" s="25" t="s">
        <v>134</v>
      </c>
      <c r="E321" s="24"/>
      <c r="H321" s="24"/>
      <c r="K321" s="22">
        <f>SUM(J320:J320)</f>
        <v>1.017E-2</v>
      </c>
    </row>
    <row r="322" spans="1:27" x14ac:dyDescent="0.25">
      <c r="D322" s="25" t="s">
        <v>135</v>
      </c>
      <c r="E322" s="24"/>
      <c r="H322" s="24"/>
      <c r="K322" s="26">
        <f>SUM(J312:J321)</f>
        <v>3.5134500000000002</v>
      </c>
    </row>
    <row r="323" spans="1:27" x14ac:dyDescent="0.25">
      <c r="D323" s="25" t="s">
        <v>136</v>
      </c>
      <c r="E323" s="24"/>
      <c r="H323" s="24">
        <v>5</v>
      </c>
      <c r="I323" t="s">
        <v>132</v>
      </c>
      <c r="K323" s="22">
        <f>ROUND(H323/100*K322,5)</f>
        <v>0.17566999999999999</v>
      </c>
    </row>
    <row r="324" spans="1:27" x14ac:dyDescent="0.25">
      <c r="D324" s="25" t="s">
        <v>137</v>
      </c>
      <c r="E324" s="24"/>
      <c r="H324" s="24"/>
      <c r="K324" s="26">
        <f>SUM(K322:K323)</f>
        <v>3.68912</v>
      </c>
    </row>
    <row r="326" spans="1:27" ht="45" customHeight="1" x14ac:dyDescent="0.25">
      <c r="A326" s="17" t="s">
        <v>242</v>
      </c>
      <c r="B326" s="17" t="s">
        <v>63</v>
      </c>
      <c r="C326" s="18" t="s">
        <v>55</v>
      </c>
      <c r="D326" s="37" t="s">
        <v>64</v>
      </c>
      <c r="E326" s="38"/>
      <c r="F326" s="38"/>
      <c r="G326" s="18"/>
      <c r="H326" s="19" t="s">
        <v>120</v>
      </c>
      <c r="I326" s="39">
        <v>1</v>
      </c>
      <c r="J326" s="40"/>
      <c r="K326" s="20">
        <f>ROUND(K339,2)</f>
        <v>4.92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</row>
    <row r="327" spans="1:27" x14ac:dyDescent="0.25">
      <c r="B327" s="13" t="s">
        <v>121</v>
      </c>
    </row>
    <row r="328" spans="1:27" x14ac:dyDescent="0.25">
      <c r="B328" t="s">
        <v>122</v>
      </c>
      <c r="C328" t="s">
        <v>118</v>
      </c>
      <c r="D328" t="s">
        <v>123</v>
      </c>
      <c r="E328" s="21">
        <v>1.2E-2</v>
      </c>
      <c r="F328" t="s">
        <v>124</v>
      </c>
      <c r="G328" t="s">
        <v>125</v>
      </c>
      <c r="H328" s="22">
        <v>30.41</v>
      </c>
      <c r="I328" t="s">
        <v>126</v>
      </c>
      <c r="J328" s="23">
        <f>ROUND(E328/I326* H328,5)</f>
        <v>0.36492000000000002</v>
      </c>
      <c r="K328" s="24"/>
    </row>
    <row r="329" spans="1:27" x14ac:dyDescent="0.25">
      <c r="B329" t="s">
        <v>127</v>
      </c>
      <c r="C329" t="s">
        <v>118</v>
      </c>
      <c r="D329" t="s">
        <v>128</v>
      </c>
      <c r="E329" s="21">
        <v>1.2E-2</v>
      </c>
      <c r="F329" t="s">
        <v>124</v>
      </c>
      <c r="G329" t="s">
        <v>125</v>
      </c>
      <c r="H329" s="22">
        <v>26.08</v>
      </c>
      <c r="I329" t="s">
        <v>126</v>
      </c>
      <c r="J329" s="23">
        <f>ROUND(E329/I326* H329,5)</f>
        <v>0.31296000000000002</v>
      </c>
      <c r="K329" s="24"/>
    </row>
    <row r="330" spans="1:27" x14ac:dyDescent="0.25">
      <c r="D330" s="25" t="s">
        <v>129</v>
      </c>
      <c r="E330" s="24"/>
      <c r="H330" s="24"/>
      <c r="K330" s="22">
        <f>SUM(J328:J329)</f>
        <v>0.67788000000000004</v>
      </c>
    </row>
    <row r="331" spans="1:27" x14ac:dyDescent="0.25">
      <c r="B331" s="13" t="s">
        <v>140</v>
      </c>
      <c r="E331" s="24"/>
      <c r="H331" s="24"/>
      <c r="K331" s="24"/>
    </row>
    <row r="332" spans="1:27" x14ac:dyDescent="0.25">
      <c r="B332" t="s">
        <v>243</v>
      </c>
      <c r="C332" t="s">
        <v>55</v>
      </c>
      <c r="D332" t="s">
        <v>244</v>
      </c>
      <c r="E332" s="21">
        <v>1.02</v>
      </c>
      <c r="G332" t="s">
        <v>125</v>
      </c>
      <c r="H332" s="22">
        <v>3.92</v>
      </c>
      <c r="I332" t="s">
        <v>126</v>
      </c>
      <c r="J332" s="23">
        <f>ROUND(E332* H332,5)</f>
        <v>3.9984000000000002</v>
      </c>
      <c r="K332" s="24"/>
    </row>
    <row r="333" spans="1:27" x14ac:dyDescent="0.25">
      <c r="D333" s="25" t="s">
        <v>149</v>
      </c>
      <c r="E333" s="24"/>
      <c r="H333" s="24"/>
      <c r="K333" s="22">
        <f>SUM(J332:J332)</f>
        <v>3.9984000000000002</v>
      </c>
    </row>
    <row r="334" spans="1:27" x14ac:dyDescent="0.25">
      <c r="B334" s="13" t="s">
        <v>130</v>
      </c>
      <c r="E334" s="24"/>
      <c r="H334" s="24"/>
      <c r="K334" s="24"/>
    </row>
    <row r="335" spans="1:27" x14ac:dyDescent="0.25">
      <c r="B335" t="s">
        <v>131</v>
      </c>
      <c r="C335" t="s">
        <v>132</v>
      </c>
      <c r="D335" t="s">
        <v>133</v>
      </c>
      <c r="E335" s="21">
        <v>1.5</v>
      </c>
      <c r="G335" t="s">
        <v>132</v>
      </c>
      <c r="H335" s="22">
        <v>0.67800000000000005</v>
      </c>
      <c r="I335" t="s">
        <v>126</v>
      </c>
      <c r="J335" s="23">
        <f>ROUND(E335* H335/100,5)</f>
        <v>1.017E-2</v>
      </c>
      <c r="K335" s="24"/>
    </row>
    <row r="336" spans="1:27" x14ac:dyDescent="0.25">
      <c r="D336" s="25" t="s">
        <v>134</v>
      </c>
      <c r="E336" s="24"/>
      <c r="H336" s="24"/>
      <c r="K336" s="22">
        <f>SUM(J335:J335)</f>
        <v>1.017E-2</v>
      </c>
    </row>
    <row r="337" spans="1:27" x14ac:dyDescent="0.25">
      <c r="D337" s="25" t="s">
        <v>135</v>
      </c>
      <c r="E337" s="24"/>
      <c r="H337" s="24"/>
      <c r="K337" s="26">
        <f>SUM(J327:J336)</f>
        <v>4.6864499999999998</v>
      </c>
    </row>
    <row r="338" spans="1:27" x14ac:dyDescent="0.25">
      <c r="D338" s="25" t="s">
        <v>136</v>
      </c>
      <c r="E338" s="24"/>
      <c r="H338" s="24">
        <v>5</v>
      </c>
      <c r="I338" t="s">
        <v>132</v>
      </c>
      <c r="K338" s="22">
        <f>ROUND(H338/100*K337,5)</f>
        <v>0.23432</v>
      </c>
    </row>
    <row r="339" spans="1:27" x14ac:dyDescent="0.25">
      <c r="D339" s="25" t="s">
        <v>137</v>
      </c>
      <c r="E339" s="24"/>
      <c r="H339" s="24"/>
      <c r="K339" s="26">
        <f>SUM(K337:K338)</f>
        <v>4.9207700000000001</v>
      </c>
    </row>
    <row r="341" spans="1:27" ht="45" customHeight="1" x14ac:dyDescent="0.25">
      <c r="A341" s="17" t="s">
        <v>245</v>
      </c>
      <c r="B341" s="17" t="s">
        <v>61</v>
      </c>
      <c r="C341" s="18" t="s">
        <v>55</v>
      </c>
      <c r="D341" s="37" t="s">
        <v>62</v>
      </c>
      <c r="E341" s="38"/>
      <c r="F341" s="38"/>
      <c r="G341" s="18"/>
      <c r="H341" s="19" t="s">
        <v>120</v>
      </c>
      <c r="I341" s="39">
        <v>1</v>
      </c>
      <c r="J341" s="40"/>
      <c r="K341" s="20">
        <f>ROUND(K354,2)</f>
        <v>7.76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</row>
    <row r="342" spans="1:27" x14ac:dyDescent="0.25">
      <c r="B342" s="13" t="s">
        <v>121</v>
      </c>
    </row>
    <row r="343" spans="1:27" x14ac:dyDescent="0.25">
      <c r="B343" t="s">
        <v>127</v>
      </c>
      <c r="C343" t="s">
        <v>118</v>
      </c>
      <c r="D343" t="s">
        <v>128</v>
      </c>
      <c r="E343" s="21">
        <v>3.2000000000000001E-2</v>
      </c>
      <c r="F343" t="s">
        <v>124</v>
      </c>
      <c r="G343" t="s">
        <v>125</v>
      </c>
      <c r="H343" s="22">
        <v>26.08</v>
      </c>
      <c r="I343" t="s">
        <v>126</v>
      </c>
      <c r="J343" s="23">
        <f>ROUND(E343/I341* H343,5)</f>
        <v>0.83455999999999997</v>
      </c>
      <c r="K343" s="24"/>
    </row>
    <row r="344" spans="1:27" x14ac:dyDescent="0.25">
      <c r="B344" t="s">
        <v>122</v>
      </c>
      <c r="C344" t="s">
        <v>118</v>
      </c>
      <c r="D344" t="s">
        <v>123</v>
      </c>
      <c r="E344" s="21">
        <v>3.2000000000000001E-2</v>
      </c>
      <c r="F344" t="s">
        <v>124</v>
      </c>
      <c r="G344" t="s">
        <v>125</v>
      </c>
      <c r="H344" s="22">
        <v>30.41</v>
      </c>
      <c r="I344" t="s">
        <v>126</v>
      </c>
      <c r="J344" s="23">
        <f>ROUND(E344/I341* H344,5)</f>
        <v>0.97311999999999999</v>
      </c>
      <c r="K344" s="24"/>
    </row>
    <row r="345" spans="1:27" x14ac:dyDescent="0.25">
      <c r="D345" s="25" t="s">
        <v>129</v>
      </c>
      <c r="E345" s="24"/>
      <c r="H345" s="24"/>
      <c r="K345" s="22">
        <f>SUM(J343:J344)</f>
        <v>1.80768</v>
      </c>
    </row>
    <row r="346" spans="1:27" x14ac:dyDescent="0.25">
      <c r="B346" s="13" t="s">
        <v>140</v>
      </c>
      <c r="E346" s="24"/>
      <c r="H346" s="24"/>
      <c r="K346" s="24"/>
    </row>
    <row r="347" spans="1:27" x14ac:dyDescent="0.25">
      <c r="B347" t="s">
        <v>246</v>
      </c>
      <c r="C347" t="s">
        <v>55</v>
      </c>
      <c r="D347" t="s">
        <v>247</v>
      </c>
      <c r="E347" s="21">
        <v>1.02</v>
      </c>
      <c r="G347" t="s">
        <v>125</v>
      </c>
      <c r="H347" s="22">
        <v>5.45</v>
      </c>
      <c r="I347" t="s">
        <v>126</v>
      </c>
      <c r="J347" s="23">
        <f>ROUND(E347* H347,5)</f>
        <v>5.5590000000000002</v>
      </c>
      <c r="K347" s="24"/>
    </row>
    <row r="348" spans="1:27" x14ac:dyDescent="0.25">
      <c r="D348" s="25" t="s">
        <v>149</v>
      </c>
      <c r="E348" s="24"/>
      <c r="H348" s="24"/>
      <c r="K348" s="22">
        <f>SUM(J347:J347)</f>
        <v>5.5590000000000002</v>
      </c>
    </row>
    <row r="349" spans="1:27" x14ac:dyDescent="0.25">
      <c r="B349" s="13" t="s">
        <v>130</v>
      </c>
      <c r="E349" s="24"/>
      <c r="H349" s="24"/>
      <c r="K349" s="24"/>
    </row>
    <row r="350" spans="1:27" x14ac:dyDescent="0.25">
      <c r="B350" t="s">
        <v>131</v>
      </c>
      <c r="C350" t="s">
        <v>132</v>
      </c>
      <c r="D350" t="s">
        <v>133</v>
      </c>
      <c r="E350" s="21">
        <v>1.5</v>
      </c>
      <c r="G350" t="s">
        <v>132</v>
      </c>
      <c r="H350" s="22">
        <v>1.8080000000000001</v>
      </c>
      <c r="I350" t="s">
        <v>126</v>
      </c>
      <c r="J350" s="23">
        <f>ROUND(E350* H350/100,5)</f>
        <v>2.7119999999999998E-2</v>
      </c>
      <c r="K350" s="24"/>
    </row>
    <row r="351" spans="1:27" x14ac:dyDescent="0.25">
      <c r="D351" s="25" t="s">
        <v>134</v>
      </c>
      <c r="E351" s="24"/>
      <c r="H351" s="24"/>
      <c r="K351" s="22">
        <f>SUM(J350:J350)</f>
        <v>2.7119999999999998E-2</v>
      </c>
    </row>
    <row r="352" spans="1:27" x14ac:dyDescent="0.25">
      <c r="D352" s="25" t="s">
        <v>135</v>
      </c>
      <c r="E352" s="24"/>
      <c r="H352" s="24"/>
      <c r="K352" s="26">
        <f>SUM(J342:J351)</f>
        <v>7.3938000000000006</v>
      </c>
    </row>
    <row r="353" spans="1:27" x14ac:dyDescent="0.25">
      <c r="D353" s="25" t="s">
        <v>136</v>
      </c>
      <c r="E353" s="24"/>
      <c r="H353" s="24">
        <v>5</v>
      </c>
      <c r="I353" t="s">
        <v>132</v>
      </c>
      <c r="K353" s="22">
        <f>ROUND(H353/100*K352,5)</f>
        <v>0.36969000000000002</v>
      </c>
    </row>
    <row r="354" spans="1:27" x14ac:dyDescent="0.25">
      <c r="D354" s="25" t="s">
        <v>137</v>
      </c>
      <c r="E354" s="24"/>
      <c r="H354" s="24"/>
      <c r="K354" s="26">
        <f>SUM(K352:K353)</f>
        <v>7.7634900000000009</v>
      </c>
    </row>
    <row r="356" spans="1:27" ht="45" customHeight="1" x14ac:dyDescent="0.25">
      <c r="A356" s="17" t="s">
        <v>248</v>
      </c>
      <c r="B356" s="17" t="s">
        <v>59</v>
      </c>
      <c r="C356" s="18" t="s">
        <v>55</v>
      </c>
      <c r="D356" s="37" t="s">
        <v>60</v>
      </c>
      <c r="E356" s="38"/>
      <c r="F356" s="38"/>
      <c r="G356" s="18"/>
      <c r="H356" s="19" t="s">
        <v>120</v>
      </c>
      <c r="I356" s="39">
        <v>1</v>
      </c>
      <c r="J356" s="40"/>
      <c r="K356" s="20">
        <f>ROUND(K369,2)</f>
        <v>10.54</v>
      </c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</row>
    <row r="357" spans="1:27" x14ac:dyDescent="0.25">
      <c r="B357" s="13" t="s">
        <v>121</v>
      </c>
    </row>
    <row r="358" spans="1:27" x14ac:dyDescent="0.25">
      <c r="B358" t="s">
        <v>122</v>
      </c>
      <c r="C358" t="s">
        <v>118</v>
      </c>
      <c r="D358" t="s">
        <v>123</v>
      </c>
      <c r="E358" s="21">
        <v>3.2000000000000001E-2</v>
      </c>
      <c r="F358" t="s">
        <v>124</v>
      </c>
      <c r="G358" t="s">
        <v>125</v>
      </c>
      <c r="H358" s="22">
        <v>30.41</v>
      </c>
      <c r="I358" t="s">
        <v>126</v>
      </c>
      <c r="J358" s="23">
        <f>ROUND(E358/I356* H358,5)</f>
        <v>0.97311999999999999</v>
      </c>
      <c r="K358" s="24"/>
    </row>
    <row r="359" spans="1:27" x14ac:dyDescent="0.25">
      <c r="B359" t="s">
        <v>127</v>
      </c>
      <c r="C359" t="s">
        <v>118</v>
      </c>
      <c r="D359" t="s">
        <v>128</v>
      </c>
      <c r="E359" s="21">
        <v>3.2000000000000001E-2</v>
      </c>
      <c r="F359" t="s">
        <v>124</v>
      </c>
      <c r="G359" t="s">
        <v>125</v>
      </c>
      <c r="H359" s="22">
        <v>26.08</v>
      </c>
      <c r="I359" t="s">
        <v>126</v>
      </c>
      <c r="J359" s="23">
        <f>ROUND(E359/I356* H359,5)</f>
        <v>0.83455999999999997</v>
      </c>
      <c r="K359" s="24"/>
    </row>
    <row r="360" spans="1:27" x14ac:dyDescent="0.25">
      <c r="D360" s="25" t="s">
        <v>129</v>
      </c>
      <c r="E360" s="24"/>
      <c r="H360" s="24"/>
      <c r="K360" s="22">
        <f>SUM(J358:J359)</f>
        <v>1.80768</v>
      </c>
    </row>
    <row r="361" spans="1:27" x14ac:dyDescent="0.25">
      <c r="B361" s="13" t="s">
        <v>140</v>
      </c>
      <c r="E361" s="24"/>
      <c r="H361" s="24"/>
      <c r="K361" s="24"/>
    </row>
    <row r="362" spans="1:27" x14ac:dyDescent="0.25">
      <c r="B362" t="s">
        <v>249</v>
      </c>
      <c r="C362" t="s">
        <v>55</v>
      </c>
      <c r="D362" t="s">
        <v>250</v>
      </c>
      <c r="E362" s="21">
        <v>1.02</v>
      </c>
      <c r="G362" t="s">
        <v>125</v>
      </c>
      <c r="H362" s="22">
        <v>8.0399999999999991</v>
      </c>
      <c r="I362" t="s">
        <v>126</v>
      </c>
      <c r="J362" s="23">
        <f>ROUND(E362* H362,5)</f>
        <v>8.2007999999999992</v>
      </c>
      <c r="K362" s="24"/>
    </row>
    <row r="363" spans="1:27" x14ac:dyDescent="0.25">
      <c r="D363" s="25" t="s">
        <v>149</v>
      </c>
      <c r="E363" s="24"/>
      <c r="H363" s="24"/>
      <c r="K363" s="22">
        <f>SUM(J362:J362)</f>
        <v>8.2007999999999992</v>
      </c>
    </row>
    <row r="364" spans="1:27" x14ac:dyDescent="0.25">
      <c r="B364" s="13" t="s">
        <v>130</v>
      </c>
      <c r="E364" s="24"/>
      <c r="H364" s="24"/>
      <c r="K364" s="24"/>
    </row>
    <row r="365" spans="1:27" x14ac:dyDescent="0.25">
      <c r="B365" t="s">
        <v>131</v>
      </c>
      <c r="C365" t="s">
        <v>132</v>
      </c>
      <c r="D365" t="s">
        <v>133</v>
      </c>
      <c r="E365" s="21">
        <v>1.5</v>
      </c>
      <c r="G365" t="s">
        <v>132</v>
      </c>
      <c r="H365" s="22">
        <v>1.8080000000000001</v>
      </c>
      <c r="I365" t="s">
        <v>126</v>
      </c>
      <c r="J365" s="23">
        <f>ROUND(E365* H365/100,5)</f>
        <v>2.7119999999999998E-2</v>
      </c>
      <c r="K365" s="24"/>
    </row>
    <row r="366" spans="1:27" x14ac:dyDescent="0.25">
      <c r="D366" s="25" t="s">
        <v>134</v>
      </c>
      <c r="E366" s="24"/>
      <c r="H366" s="24"/>
      <c r="K366" s="22">
        <f>SUM(J365:J365)</f>
        <v>2.7119999999999998E-2</v>
      </c>
    </row>
    <row r="367" spans="1:27" x14ac:dyDescent="0.25">
      <c r="D367" s="25" t="s">
        <v>135</v>
      </c>
      <c r="E367" s="24"/>
      <c r="H367" s="24"/>
      <c r="K367" s="26">
        <f>SUM(J357:J366)</f>
        <v>10.035599999999999</v>
      </c>
    </row>
    <row r="368" spans="1:27" x14ac:dyDescent="0.25">
      <c r="D368" s="25" t="s">
        <v>136</v>
      </c>
      <c r="E368" s="24"/>
      <c r="H368" s="24">
        <v>5</v>
      </c>
      <c r="I368" t="s">
        <v>132</v>
      </c>
      <c r="K368" s="22">
        <f>ROUND(H368/100*K367,5)</f>
        <v>0.50178</v>
      </c>
    </row>
    <row r="369" spans="1:27" x14ac:dyDescent="0.25">
      <c r="D369" s="25" t="s">
        <v>137</v>
      </c>
      <c r="E369" s="24"/>
      <c r="H369" s="24"/>
      <c r="K369" s="26">
        <f>SUM(K367:K368)</f>
        <v>10.537379999999999</v>
      </c>
    </row>
    <row r="371" spans="1:27" ht="45" customHeight="1" x14ac:dyDescent="0.25">
      <c r="A371" s="17" t="s">
        <v>251</v>
      </c>
      <c r="B371" s="17" t="s">
        <v>57</v>
      </c>
      <c r="C371" s="18" t="s">
        <v>55</v>
      </c>
      <c r="D371" s="37" t="s">
        <v>58</v>
      </c>
      <c r="E371" s="38"/>
      <c r="F371" s="38"/>
      <c r="G371" s="18"/>
      <c r="H371" s="19" t="s">
        <v>120</v>
      </c>
      <c r="I371" s="39">
        <v>1</v>
      </c>
      <c r="J371" s="40"/>
      <c r="K371" s="20">
        <f>ROUND(K384,2)</f>
        <v>15.52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</row>
    <row r="372" spans="1:27" x14ac:dyDescent="0.25">
      <c r="B372" s="13" t="s">
        <v>121</v>
      </c>
    </row>
    <row r="373" spans="1:27" x14ac:dyDescent="0.25">
      <c r="B373" t="s">
        <v>127</v>
      </c>
      <c r="C373" t="s">
        <v>118</v>
      </c>
      <c r="D373" t="s">
        <v>128</v>
      </c>
      <c r="E373" s="21">
        <v>0.04</v>
      </c>
      <c r="F373" t="s">
        <v>124</v>
      </c>
      <c r="G373" t="s">
        <v>125</v>
      </c>
      <c r="H373" s="22">
        <v>26.08</v>
      </c>
      <c r="I373" t="s">
        <v>126</v>
      </c>
      <c r="J373" s="23">
        <f>ROUND(E373/I371* H373,5)</f>
        <v>1.0431999999999999</v>
      </c>
      <c r="K373" s="24"/>
    </row>
    <row r="374" spans="1:27" x14ac:dyDescent="0.25">
      <c r="B374" t="s">
        <v>122</v>
      </c>
      <c r="C374" t="s">
        <v>118</v>
      </c>
      <c r="D374" t="s">
        <v>123</v>
      </c>
      <c r="E374" s="21">
        <v>0.04</v>
      </c>
      <c r="F374" t="s">
        <v>124</v>
      </c>
      <c r="G374" t="s">
        <v>125</v>
      </c>
      <c r="H374" s="22">
        <v>30.41</v>
      </c>
      <c r="I374" t="s">
        <v>126</v>
      </c>
      <c r="J374" s="23">
        <f>ROUND(E374/I371* H374,5)</f>
        <v>1.2163999999999999</v>
      </c>
      <c r="K374" s="24"/>
    </row>
    <row r="375" spans="1:27" x14ac:dyDescent="0.25">
      <c r="D375" s="25" t="s">
        <v>129</v>
      </c>
      <c r="E375" s="24"/>
      <c r="H375" s="24"/>
      <c r="K375" s="22">
        <f>SUM(J373:J374)</f>
        <v>2.2595999999999998</v>
      </c>
    </row>
    <row r="376" spans="1:27" x14ac:dyDescent="0.25">
      <c r="B376" s="13" t="s">
        <v>140</v>
      </c>
      <c r="E376" s="24"/>
      <c r="H376" s="24"/>
      <c r="K376" s="24"/>
    </row>
    <row r="377" spans="1:27" x14ac:dyDescent="0.25">
      <c r="B377" t="s">
        <v>252</v>
      </c>
      <c r="C377" t="s">
        <v>55</v>
      </c>
      <c r="D377" t="s">
        <v>253</v>
      </c>
      <c r="E377" s="21">
        <v>1.02</v>
      </c>
      <c r="G377" t="s">
        <v>125</v>
      </c>
      <c r="H377" s="22">
        <v>12.24</v>
      </c>
      <c r="I377" t="s">
        <v>126</v>
      </c>
      <c r="J377" s="23">
        <f>ROUND(E377* H377,5)</f>
        <v>12.4848</v>
      </c>
      <c r="K377" s="24"/>
    </row>
    <row r="378" spans="1:27" x14ac:dyDescent="0.25">
      <c r="D378" s="25" t="s">
        <v>149</v>
      </c>
      <c r="E378" s="24"/>
      <c r="H378" s="24"/>
      <c r="K378" s="22">
        <f>SUM(J377:J377)</f>
        <v>12.4848</v>
      </c>
    </row>
    <row r="379" spans="1:27" x14ac:dyDescent="0.25">
      <c r="B379" s="13" t="s">
        <v>130</v>
      </c>
      <c r="E379" s="24"/>
      <c r="H379" s="24"/>
      <c r="K379" s="24"/>
    </row>
    <row r="380" spans="1:27" x14ac:dyDescent="0.25">
      <c r="B380" t="s">
        <v>131</v>
      </c>
      <c r="C380" t="s">
        <v>132</v>
      </c>
      <c r="D380" t="s">
        <v>133</v>
      </c>
      <c r="E380" s="21">
        <v>1.5</v>
      </c>
      <c r="G380" t="s">
        <v>132</v>
      </c>
      <c r="H380" s="22">
        <v>2.2593333333333301</v>
      </c>
      <c r="I380" t="s">
        <v>126</v>
      </c>
      <c r="J380" s="23">
        <f>ROUND(E380* H380/100,5)</f>
        <v>3.3890000000000003E-2</v>
      </c>
      <c r="K380" s="24"/>
    </row>
    <row r="381" spans="1:27" x14ac:dyDescent="0.25">
      <c r="D381" s="25" t="s">
        <v>134</v>
      </c>
      <c r="E381" s="24"/>
      <c r="H381" s="24"/>
      <c r="K381" s="22">
        <f>SUM(J380:J380)</f>
        <v>3.3890000000000003E-2</v>
      </c>
    </row>
    <row r="382" spans="1:27" x14ac:dyDescent="0.25">
      <c r="D382" s="25" t="s">
        <v>135</v>
      </c>
      <c r="E382" s="24"/>
      <c r="H382" s="24"/>
      <c r="K382" s="26">
        <f>SUM(J372:J381)</f>
        <v>14.778289999999998</v>
      </c>
    </row>
    <row r="383" spans="1:27" x14ac:dyDescent="0.25">
      <c r="D383" s="25" t="s">
        <v>136</v>
      </c>
      <c r="E383" s="24"/>
      <c r="H383" s="24">
        <v>5</v>
      </c>
      <c r="I383" t="s">
        <v>132</v>
      </c>
      <c r="K383" s="22">
        <f>ROUND(H383/100*K382,5)</f>
        <v>0.73890999999999996</v>
      </c>
    </row>
    <row r="384" spans="1:27" x14ac:dyDescent="0.25">
      <c r="D384" s="25" t="s">
        <v>137</v>
      </c>
      <c r="E384" s="24"/>
      <c r="H384" s="24"/>
      <c r="K384" s="26">
        <f>SUM(K382:K383)</f>
        <v>15.517199999999999</v>
      </c>
    </row>
    <row r="386" spans="1:27" ht="45" customHeight="1" x14ac:dyDescent="0.25">
      <c r="A386" s="17" t="s">
        <v>254</v>
      </c>
      <c r="B386" s="17" t="s">
        <v>67</v>
      </c>
      <c r="C386" s="18" t="s">
        <v>55</v>
      </c>
      <c r="D386" s="37" t="s">
        <v>68</v>
      </c>
      <c r="E386" s="38"/>
      <c r="F386" s="38"/>
      <c r="G386" s="18"/>
      <c r="H386" s="19" t="s">
        <v>120</v>
      </c>
      <c r="I386" s="39">
        <v>1</v>
      </c>
      <c r="J386" s="40"/>
      <c r="K386" s="20">
        <f>ROUND(K399,2)</f>
        <v>3.92</v>
      </c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</row>
    <row r="387" spans="1:27" x14ac:dyDescent="0.25">
      <c r="B387" s="13" t="s">
        <v>121</v>
      </c>
    </row>
    <row r="388" spans="1:27" x14ac:dyDescent="0.25">
      <c r="B388" t="s">
        <v>122</v>
      </c>
      <c r="C388" t="s">
        <v>118</v>
      </c>
      <c r="D388" t="s">
        <v>123</v>
      </c>
      <c r="E388" s="21">
        <v>1.2E-2</v>
      </c>
      <c r="F388" t="s">
        <v>124</v>
      </c>
      <c r="G388" t="s">
        <v>125</v>
      </c>
      <c r="H388" s="22">
        <v>30.41</v>
      </c>
      <c r="I388" t="s">
        <v>126</v>
      </c>
      <c r="J388" s="23">
        <f>ROUND(E388/I386* H388,5)</f>
        <v>0.36492000000000002</v>
      </c>
      <c r="K388" s="24"/>
    </row>
    <row r="389" spans="1:27" x14ac:dyDescent="0.25">
      <c r="B389" t="s">
        <v>127</v>
      </c>
      <c r="C389" t="s">
        <v>118</v>
      </c>
      <c r="D389" t="s">
        <v>128</v>
      </c>
      <c r="E389" s="21">
        <v>1.2E-2</v>
      </c>
      <c r="F389" t="s">
        <v>124</v>
      </c>
      <c r="G389" t="s">
        <v>125</v>
      </c>
      <c r="H389" s="22">
        <v>26.08</v>
      </c>
      <c r="I389" t="s">
        <v>126</v>
      </c>
      <c r="J389" s="23">
        <f>ROUND(E389/I386* H389,5)</f>
        <v>0.31296000000000002</v>
      </c>
      <c r="K389" s="24"/>
    </row>
    <row r="390" spans="1:27" x14ac:dyDescent="0.25">
      <c r="D390" s="25" t="s">
        <v>129</v>
      </c>
      <c r="E390" s="24"/>
      <c r="H390" s="24"/>
      <c r="K390" s="22">
        <f>SUM(J388:J389)</f>
        <v>0.67788000000000004</v>
      </c>
    </row>
    <row r="391" spans="1:27" x14ac:dyDescent="0.25">
      <c r="B391" s="13" t="s">
        <v>140</v>
      </c>
      <c r="E391" s="24"/>
      <c r="H391" s="24"/>
      <c r="K391" s="24"/>
    </row>
    <row r="392" spans="1:27" x14ac:dyDescent="0.25">
      <c r="B392" t="s">
        <v>255</v>
      </c>
      <c r="C392" t="s">
        <v>55</v>
      </c>
      <c r="D392" t="s">
        <v>256</v>
      </c>
      <c r="E392" s="21">
        <v>1.02</v>
      </c>
      <c r="G392" t="s">
        <v>125</v>
      </c>
      <c r="H392" s="22">
        <v>2.99</v>
      </c>
      <c r="I392" t="s">
        <v>126</v>
      </c>
      <c r="J392" s="23">
        <f>ROUND(E392* H392,5)</f>
        <v>3.0497999999999998</v>
      </c>
      <c r="K392" s="24"/>
    </row>
    <row r="393" spans="1:27" x14ac:dyDescent="0.25">
      <c r="D393" s="25" t="s">
        <v>149</v>
      </c>
      <c r="E393" s="24"/>
      <c r="H393" s="24"/>
      <c r="K393" s="22">
        <f>SUM(J392:J392)</f>
        <v>3.0497999999999998</v>
      </c>
    </row>
    <row r="394" spans="1:27" x14ac:dyDescent="0.25">
      <c r="B394" s="13" t="s">
        <v>130</v>
      </c>
      <c r="E394" s="24"/>
      <c r="H394" s="24"/>
      <c r="K394" s="24"/>
    </row>
    <row r="395" spans="1:27" x14ac:dyDescent="0.25">
      <c r="B395" t="s">
        <v>131</v>
      </c>
      <c r="C395" t="s">
        <v>132</v>
      </c>
      <c r="D395" t="s">
        <v>133</v>
      </c>
      <c r="E395" s="21">
        <v>1.5</v>
      </c>
      <c r="G395" t="s">
        <v>132</v>
      </c>
      <c r="H395" s="22">
        <v>0.67800000000000005</v>
      </c>
      <c r="I395" t="s">
        <v>126</v>
      </c>
      <c r="J395" s="23">
        <f>ROUND(E395* H395/100,5)</f>
        <v>1.017E-2</v>
      </c>
      <c r="K395" s="24"/>
    </row>
    <row r="396" spans="1:27" x14ac:dyDescent="0.25">
      <c r="D396" s="25" t="s">
        <v>134</v>
      </c>
      <c r="E396" s="24"/>
      <c r="H396" s="24"/>
      <c r="K396" s="22">
        <f>SUM(J395:J395)</f>
        <v>1.017E-2</v>
      </c>
    </row>
    <row r="397" spans="1:27" x14ac:dyDescent="0.25">
      <c r="D397" s="25" t="s">
        <v>135</v>
      </c>
      <c r="E397" s="24"/>
      <c r="H397" s="24"/>
      <c r="K397" s="26">
        <f>SUM(J387:J396)</f>
        <v>3.7378499999999999</v>
      </c>
    </row>
    <row r="398" spans="1:27" x14ac:dyDescent="0.25">
      <c r="D398" s="25" t="s">
        <v>136</v>
      </c>
      <c r="E398" s="24"/>
      <c r="H398" s="24">
        <v>5</v>
      </c>
      <c r="I398" t="s">
        <v>132</v>
      </c>
      <c r="K398" s="22">
        <f>ROUND(H398/100*K397,5)</f>
        <v>0.18689</v>
      </c>
    </row>
    <row r="399" spans="1:27" x14ac:dyDescent="0.25">
      <c r="D399" s="25" t="s">
        <v>137</v>
      </c>
      <c r="E399" s="24"/>
      <c r="H399" s="24"/>
      <c r="K399" s="26">
        <f>SUM(K397:K398)</f>
        <v>3.9247399999999999</v>
      </c>
    </row>
    <row r="401" spans="1:27" ht="45" customHeight="1" x14ac:dyDescent="0.25">
      <c r="A401" s="17" t="s">
        <v>257</v>
      </c>
      <c r="B401" s="17" t="s">
        <v>69</v>
      </c>
      <c r="C401" s="18" t="s">
        <v>55</v>
      </c>
      <c r="D401" s="37" t="s">
        <v>70</v>
      </c>
      <c r="E401" s="38"/>
      <c r="F401" s="38"/>
      <c r="G401" s="18"/>
      <c r="H401" s="19" t="s">
        <v>120</v>
      </c>
      <c r="I401" s="39">
        <v>1</v>
      </c>
      <c r="J401" s="40"/>
      <c r="K401" s="20">
        <f>ROUND(K414,2)</f>
        <v>2.66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</row>
    <row r="402" spans="1:27" x14ac:dyDescent="0.25">
      <c r="B402" s="13" t="s">
        <v>121</v>
      </c>
    </row>
    <row r="403" spans="1:27" x14ac:dyDescent="0.25">
      <c r="B403" t="s">
        <v>122</v>
      </c>
      <c r="C403" t="s">
        <v>118</v>
      </c>
      <c r="D403" t="s">
        <v>123</v>
      </c>
      <c r="E403" s="21">
        <v>1.4999999999999999E-2</v>
      </c>
      <c r="F403" t="s">
        <v>124</v>
      </c>
      <c r="G403" t="s">
        <v>125</v>
      </c>
      <c r="H403" s="22">
        <v>30.41</v>
      </c>
      <c r="I403" t="s">
        <v>126</v>
      </c>
      <c r="J403" s="23">
        <f>ROUND(E403/I401* H403,5)</f>
        <v>0.45615</v>
      </c>
      <c r="K403" s="24"/>
    </row>
    <row r="404" spans="1:27" x14ac:dyDescent="0.25">
      <c r="B404" t="s">
        <v>127</v>
      </c>
      <c r="C404" t="s">
        <v>118</v>
      </c>
      <c r="D404" t="s">
        <v>128</v>
      </c>
      <c r="E404" s="21">
        <v>1.4999999999999999E-2</v>
      </c>
      <c r="F404" t="s">
        <v>124</v>
      </c>
      <c r="G404" t="s">
        <v>125</v>
      </c>
      <c r="H404" s="22">
        <v>26.08</v>
      </c>
      <c r="I404" t="s">
        <v>126</v>
      </c>
      <c r="J404" s="23">
        <f>ROUND(E404/I401* H404,5)</f>
        <v>0.39119999999999999</v>
      </c>
      <c r="K404" s="24"/>
    </row>
    <row r="405" spans="1:27" x14ac:dyDescent="0.25">
      <c r="D405" s="25" t="s">
        <v>129</v>
      </c>
      <c r="E405" s="24"/>
      <c r="H405" s="24"/>
      <c r="K405" s="22">
        <f>SUM(J403:J404)</f>
        <v>0.84735000000000005</v>
      </c>
    </row>
    <row r="406" spans="1:27" x14ac:dyDescent="0.25">
      <c r="B406" s="13" t="s">
        <v>140</v>
      </c>
      <c r="E406" s="24"/>
      <c r="H406" s="24"/>
      <c r="K406" s="24"/>
    </row>
    <row r="407" spans="1:27" x14ac:dyDescent="0.25">
      <c r="B407" t="s">
        <v>258</v>
      </c>
      <c r="C407" t="s">
        <v>55</v>
      </c>
      <c r="D407" t="s">
        <v>259</v>
      </c>
      <c r="E407" s="21">
        <v>1.02</v>
      </c>
      <c r="G407" t="s">
        <v>125</v>
      </c>
      <c r="H407" s="22">
        <v>1.64</v>
      </c>
      <c r="I407" t="s">
        <v>126</v>
      </c>
      <c r="J407" s="23">
        <f>ROUND(E407* H407,5)</f>
        <v>1.6728000000000001</v>
      </c>
      <c r="K407" s="24"/>
    </row>
    <row r="408" spans="1:27" x14ac:dyDescent="0.25">
      <c r="D408" s="25" t="s">
        <v>149</v>
      </c>
      <c r="E408" s="24"/>
      <c r="H408" s="24"/>
      <c r="K408" s="22">
        <f>SUM(J407:J407)</f>
        <v>1.6728000000000001</v>
      </c>
    </row>
    <row r="409" spans="1:27" x14ac:dyDescent="0.25">
      <c r="B409" s="13" t="s">
        <v>130</v>
      </c>
      <c r="E409" s="24"/>
      <c r="H409" s="24"/>
      <c r="K409" s="24"/>
    </row>
    <row r="410" spans="1:27" x14ac:dyDescent="0.25">
      <c r="B410" t="s">
        <v>131</v>
      </c>
      <c r="C410" t="s">
        <v>132</v>
      </c>
      <c r="D410" t="s">
        <v>133</v>
      </c>
      <c r="E410" s="21">
        <v>1.5</v>
      </c>
      <c r="G410" t="s">
        <v>132</v>
      </c>
      <c r="H410" s="22">
        <v>0.84733333333333305</v>
      </c>
      <c r="I410" t="s">
        <v>126</v>
      </c>
      <c r="J410" s="23">
        <f>ROUND(E410* H410/100,5)</f>
        <v>1.2710000000000001E-2</v>
      </c>
      <c r="K410" s="24"/>
    </row>
    <row r="411" spans="1:27" x14ac:dyDescent="0.25">
      <c r="D411" s="25" t="s">
        <v>134</v>
      </c>
      <c r="E411" s="24"/>
      <c r="H411" s="24"/>
      <c r="K411" s="22">
        <f>SUM(J410:J410)</f>
        <v>1.2710000000000001E-2</v>
      </c>
    </row>
    <row r="412" spans="1:27" x14ac:dyDescent="0.25">
      <c r="D412" s="25" t="s">
        <v>135</v>
      </c>
      <c r="E412" s="24"/>
      <c r="H412" s="24"/>
      <c r="K412" s="26">
        <f>SUM(J402:J411)</f>
        <v>2.5328600000000003</v>
      </c>
    </row>
    <row r="413" spans="1:27" x14ac:dyDescent="0.25">
      <c r="D413" s="25" t="s">
        <v>136</v>
      </c>
      <c r="E413" s="24"/>
      <c r="H413" s="24">
        <v>5</v>
      </c>
      <c r="I413" t="s">
        <v>132</v>
      </c>
      <c r="K413" s="22">
        <f>ROUND(H413/100*K412,5)</f>
        <v>0.12664</v>
      </c>
    </row>
    <row r="414" spans="1:27" x14ac:dyDescent="0.25">
      <c r="D414" s="25" t="s">
        <v>137</v>
      </c>
      <c r="E414" s="24"/>
      <c r="H414" s="24"/>
      <c r="K414" s="26">
        <f>SUM(K412:K413)</f>
        <v>2.6595000000000004</v>
      </c>
    </row>
    <row r="416" spans="1:27" ht="45" customHeight="1" x14ac:dyDescent="0.25">
      <c r="A416" s="17" t="s">
        <v>260</v>
      </c>
      <c r="B416" s="17" t="s">
        <v>45</v>
      </c>
      <c r="C416" s="18" t="s">
        <v>13</v>
      </c>
      <c r="D416" s="37" t="s">
        <v>46</v>
      </c>
      <c r="E416" s="38"/>
      <c r="F416" s="38"/>
      <c r="G416" s="18"/>
      <c r="H416" s="19" t="s">
        <v>120</v>
      </c>
      <c r="I416" s="39">
        <v>1</v>
      </c>
      <c r="J416" s="40"/>
      <c r="K416" s="20">
        <f>ROUND(K429,2)</f>
        <v>426.19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</row>
    <row r="417" spans="1:27" x14ac:dyDescent="0.25">
      <c r="B417" s="13" t="s">
        <v>121</v>
      </c>
    </row>
    <row r="418" spans="1:27" x14ac:dyDescent="0.25">
      <c r="B418" t="s">
        <v>122</v>
      </c>
      <c r="C418" t="s">
        <v>118</v>
      </c>
      <c r="D418" t="s">
        <v>123</v>
      </c>
      <c r="E418" s="21">
        <v>0.31</v>
      </c>
      <c r="F418" t="s">
        <v>124</v>
      </c>
      <c r="G418" t="s">
        <v>125</v>
      </c>
      <c r="H418" s="22">
        <v>30.41</v>
      </c>
      <c r="I418" t="s">
        <v>126</v>
      </c>
      <c r="J418" s="23">
        <f>ROUND(E418/I416* H418,5)</f>
        <v>9.4270999999999994</v>
      </c>
      <c r="K418" s="24"/>
    </row>
    <row r="419" spans="1:27" x14ac:dyDescent="0.25">
      <c r="B419" t="s">
        <v>127</v>
      </c>
      <c r="C419" t="s">
        <v>118</v>
      </c>
      <c r="D419" t="s">
        <v>128</v>
      </c>
      <c r="E419" s="21">
        <v>0.05</v>
      </c>
      <c r="F419" t="s">
        <v>124</v>
      </c>
      <c r="G419" t="s">
        <v>125</v>
      </c>
      <c r="H419" s="22">
        <v>26.08</v>
      </c>
      <c r="I419" t="s">
        <v>126</v>
      </c>
      <c r="J419" s="23">
        <f>ROUND(E419/I416* H419,5)</f>
        <v>1.304</v>
      </c>
      <c r="K419" s="24"/>
    </row>
    <row r="420" spans="1:27" x14ac:dyDescent="0.25">
      <c r="D420" s="25" t="s">
        <v>129</v>
      </c>
      <c r="E420" s="24"/>
      <c r="H420" s="24"/>
      <c r="K420" s="22">
        <f>SUM(J418:J419)</f>
        <v>10.7311</v>
      </c>
    </row>
    <row r="421" spans="1:27" x14ac:dyDescent="0.25">
      <c r="B421" s="13" t="s">
        <v>140</v>
      </c>
      <c r="E421" s="24"/>
      <c r="H421" s="24"/>
      <c r="K421" s="24"/>
    </row>
    <row r="422" spans="1:27" x14ac:dyDescent="0.25">
      <c r="B422" t="s">
        <v>261</v>
      </c>
      <c r="C422" t="s">
        <v>13</v>
      </c>
      <c r="D422" t="s">
        <v>46</v>
      </c>
      <c r="E422" s="21">
        <v>1</v>
      </c>
      <c r="G422" t="s">
        <v>125</v>
      </c>
      <c r="H422" s="22">
        <v>395</v>
      </c>
      <c r="I422" t="s">
        <v>126</v>
      </c>
      <c r="J422" s="23">
        <f>ROUND(E422* H422,5)</f>
        <v>395</v>
      </c>
      <c r="K422" s="24"/>
    </row>
    <row r="423" spans="1:27" x14ac:dyDescent="0.25">
      <c r="D423" s="25" t="s">
        <v>149</v>
      </c>
      <c r="E423" s="24"/>
      <c r="H423" s="24"/>
      <c r="K423" s="22">
        <f>SUM(J422:J422)</f>
        <v>395</v>
      </c>
    </row>
    <row r="424" spans="1:27" x14ac:dyDescent="0.25">
      <c r="B424" s="13" t="s">
        <v>130</v>
      </c>
      <c r="E424" s="24"/>
      <c r="H424" s="24"/>
      <c r="K424" s="24"/>
    </row>
    <row r="425" spans="1:27" x14ac:dyDescent="0.25">
      <c r="B425" t="s">
        <v>131</v>
      </c>
      <c r="C425" t="s">
        <v>132</v>
      </c>
      <c r="D425" t="s">
        <v>133</v>
      </c>
      <c r="E425" s="21">
        <v>1.5</v>
      </c>
      <c r="G425" t="s">
        <v>132</v>
      </c>
      <c r="H425" s="22">
        <v>10.7313333333333</v>
      </c>
      <c r="I425" t="s">
        <v>126</v>
      </c>
      <c r="J425" s="23">
        <f>ROUND(E425* H425/100,5)</f>
        <v>0.16097</v>
      </c>
      <c r="K425" s="24"/>
    </row>
    <row r="426" spans="1:27" x14ac:dyDescent="0.25">
      <c r="D426" s="25" t="s">
        <v>134</v>
      </c>
      <c r="E426" s="24"/>
      <c r="H426" s="24"/>
      <c r="K426" s="22">
        <f>SUM(J425:J425)</f>
        <v>0.16097</v>
      </c>
    </row>
    <row r="427" spans="1:27" x14ac:dyDescent="0.25">
      <c r="D427" s="25" t="s">
        <v>135</v>
      </c>
      <c r="E427" s="24"/>
      <c r="H427" s="24"/>
      <c r="K427" s="26">
        <f>SUM(J417:J426)</f>
        <v>405.89207000000005</v>
      </c>
    </row>
    <row r="428" spans="1:27" x14ac:dyDescent="0.25">
      <c r="D428" s="25" t="s">
        <v>136</v>
      </c>
      <c r="E428" s="24"/>
      <c r="H428" s="24">
        <v>5</v>
      </c>
      <c r="I428" t="s">
        <v>132</v>
      </c>
      <c r="K428" s="22">
        <f>ROUND(H428/100*K427,5)</f>
        <v>20.294599999999999</v>
      </c>
    </row>
    <row r="429" spans="1:27" x14ac:dyDescent="0.25">
      <c r="D429" s="25" t="s">
        <v>137</v>
      </c>
      <c r="E429" s="24"/>
      <c r="H429" s="24"/>
      <c r="K429" s="26">
        <f>SUM(K427:K428)</f>
        <v>426.18667000000005</v>
      </c>
    </row>
    <row r="431" spans="1:27" ht="45" customHeight="1" x14ac:dyDescent="0.25">
      <c r="A431" s="17" t="s">
        <v>262</v>
      </c>
      <c r="B431" s="17" t="s">
        <v>37</v>
      </c>
      <c r="C431" s="18" t="s">
        <v>13</v>
      </c>
      <c r="D431" s="37" t="s">
        <v>38</v>
      </c>
      <c r="E431" s="38"/>
      <c r="F431" s="38"/>
      <c r="G431" s="18"/>
      <c r="H431" s="19" t="s">
        <v>120</v>
      </c>
      <c r="I431" s="39">
        <v>1</v>
      </c>
      <c r="J431" s="40"/>
      <c r="K431" s="20">
        <f>ROUND(K445,2)</f>
        <v>41.83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</row>
    <row r="432" spans="1:27" x14ac:dyDescent="0.25">
      <c r="B432" s="13" t="s">
        <v>121</v>
      </c>
    </row>
    <row r="433" spans="1:27" x14ac:dyDescent="0.25">
      <c r="B433" t="s">
        <v>122</v>
      </c>
      <c r="C433" t="s">
        <v>118</v>
      </c>
      <c r="D433" t="s">
        <v>123</v>
      </c>
      <c r="E433" s="21">
        <v>0.2</v>
      </c>
      <c r="F433" t="s">
        <v>124</v>
      </c>
      <c r="G433" t="s">
        <v>125</v>
      </c>
      <c r="H433" s="22">
        <v>30.41</v>
      </c>
      <c r="I433" t="s">
        <v>126</v>
      </c>
      <c r="J433" s="23">
        <f>ROUND(E433/I431* H433,5)</f>
        <v>6.0819999999999999</v>
      </c>
      <c r="K433" s="24"/>
    </row>
    <row r="434" spans="1:27" x14ac:dyDescent="0.25">
      <c r="B434" t="s">
        <v>127</v>
      </c>
      <c r="C434" t="s">
        <v>118</v>
      </c>
      <c r="D434" t="s">
        <v>128</v>
      </c>
      <c r="E434" s="21">
        <v>0.2</v>
      </c>
      <c r="F434" t="s">
        <v>124</v>
      </c>
      <c r="G434" t="s">
        <v>125</v>
      </c>
      <c r="H434" s="22">
        <v>26.08</v>
      </c>
      <c r="I434" t="s">
        <v>126</v>
      </c>
      <c r="J434" s="23">
        <f>ROUND(E434/I431* H434,5)</f>
        <v>5.2160000000000002</v>
      </c>
      <c r="K434" s="24"/>
    </row>
    <row r="435" spans="1:27" x14ac:dyDescent="0.25">
      <c r="D435" s="25" t="s">
        <v>129</v>
      </c>
      <c r="E435" s="24"/>
      <c r="H435" s="24"/>
      <c r="K435" s="22">
        <f>SUM(J433:J434)</f>
        <v>11.298</v>
      </c>
    </row>
    <row r="436" spans="1:27" x14ac:dyDescent="0.25">
      <c r="B436" s="13" t="s">
        <v>140</v>
      </c>
      <c r="E436" s="24"/>
      <c r="H436" s="24"/>
      <c r="K436" s="24"/>
    </row>
    <row r="437" spans="1:27" x14ac:dyDescent="0.25">
      <c r="B437" t="s">
        <v>263</v>
      </c>
      <c r="C437" t="s">
        <v>13</v>
      </c>
      <c r="D437" t="s">
        <v>264</v>
      </c>
      <c r="E437" s="21">
        <v>1</v>
      </c>
      <c r="G437" t="s">
        <v>125</v>
      </c>
      <c r="H437" s="22">
        <v>27.9</v>
      </c>
      <c r="I437" t="s">
        <v>126</v>
      </c>
      <c r="J437" s="23">
        <f>ROUND(E437* H437,5)</f>
        <v>27.9</v>
      </c>
      <c r="K437" s="24"/>
    </row>
    <row r="438" spans="1:27" x14ac:dyDescent="0.25">
      <c r="B438" t="s">
        <v>168</v>
      </c>
      <c r="C438" t="s">
        <v>13</v>
      </c>
      <c r="D438" t="s">
        <v>169</v>
      </c>
      <c r="E438" s="21">
        <v>1</v>
      </c>
      <c r="G438" t="s">
        <v>125</v>
      </c>
      <c r="H438" s="22">
        <v>0.47</v>
      </c>
      <c r="I438" t="s">
        <v>126</v>
      </c>
      <c r="J438" s="23">
        <f>ROUND(E438* H438,5)</f>
        <v>0.47</v>
      </c>
      <c r="K438" s="24"/>
    </row>
    <row r="439" spans="1:27" x14ac:dyDescent="0.25">
      <c r="D439" s="25" t="s">
        <v>149</v>
      </c>
      <c r="E439" s="24"/>
      <c r="H439" s="24"/>
      <c r="K439" s="22">
        <f>SUM(J437:J438)</f>
        <v>28.369999999999997</v>
      </c>
    </row>
    <row r="440" spans="1:27" x14ac:dyDescent="0.25">
      <c r="B440" s="13" t="s">
        <v>130</v>
      </c>
      <c r="E440" s="24"/>
      <c r="H440" s="24"/>
      <c r="K440" s="24"/>
    </row>
    <row r="441" spans="1:27" x14ac:dyDescent="0.25">
      <c r="B441" t="s">
        <v>131</v>
      </c>
      <c r="C441" t="s">
        <v>132</v>
      </c>
      <c r="D441" t="s">
        <v>133</v>
      </c>
      <c r="E441" s="21">
        <v>1.5</v>
      </c>
      <c r="G441" t="s">
        <v>132</v>
      </c>
      <c r="H441" s="22">
        <v>11.298</v>
      </c>
      <c r="I441" t="s">
        <v>126</v>
      </c>
      <c r="J441" s="23">
        <f>ROUND(E441* H441/100,5)</f>
        <v>0.16947000000000001</v>
      </c>
      <c r="K441" s="24"/>
    </row>
    <row r="442" spans="1:27" x14ac:dyDescent="0.25">
      <c r="D442" s="25" t="s">
        <v>134</v>
      </c>
      <c r="E442" s="24"/>
      <c r="H442" s="24"/>
      <c r="K442" s="22">
        <f>SUM(J441:J441)</f>
        <v>0.16947000000000001</v>
      </c>
    </row>
    <row r="443" spans="1:27" x14ac:dyDescent="0.25">
      <c r="D443" s="25" t="s">
        <v>135</v>
      </c>
      <c r="E443" s="24"/>
      <c r="H443" s="24"/>
      <c r="K443" s="26">
        <f>SUM(J432:J442)</f>
        <v>39.837469999999996</v>
      </c>
    </row>
    <row r="444" spans="1:27" x14ac:dyDescent="0.25">
      <c r="D444" s="25" t="s">
        <v>136</v>
      </c>
      <c r="E444" s="24"/>
      <c r="H444" s="24">
        <v>5</v>
      </c>
      <c r="I444" t="s">
        <v>132</v>
      </c>
      <c r="K444" s="22">
        <f>ROUND(H444/100*K443,5)</f>
        <v>1.99187</v>
      </c>
    </row>
    <row r="445" spans="1:27" x14ac:dyDescent="0.25">
      <c r="D445" s="25" t="s">
        <v>137</v>
      </c>
      <c r="E445" s="24"/>
      <c r="H445" s="24"/>
      <c r="K445" s="26">
        <f>SUM(K443:K444)</f>
        <v>41.829339999999995</v>
      </c>
    </row>
    <row r="447" spans="1:27" ht="45" customHeight="1" x14ac:dyDescent="0.25">
      <c r="A447" s="17" t="s">
        <v>265</v>
      </c>
      <c r="B447" s="17" t="s">
        <v>35</v>
      </c>
      <c r="C447" s="18" t="s">
        <v>13</v>
      </c>
      <c r="D447" s="37" t="s">
        <v>36</v>
      </c>
      <c r="E447" s="38"/>
      <c r="F447" s="38"/>
      <c r="G447" s="18"/>
      <c r="H447" s="19" t="s">
        <v>120</v>
      </c>
      <c r="I447" s="39">
        <v>1</v>
      </c>
      <c r="J447" s="40"/>
      <c r="K447" s="20">
        <f>ROUND(K461,2)</f>
        <v>50.91</v>
      </c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</row>
    <row r="448" spans="1:27" x14ac:dyDescent="0.25">
      <c r="B448" s="13" t="s">
        <v>121</v>
      </c>
    </row>
    <row r="449" spans="1:27" x14ac:dyDescent="0.25">
      <c r="B449" t="s">
        <v>127</v>
      </c>
      <c r="C449" t="s">
        <v>118</v>
      </c>
      <c r="D449" t="s">
        <v>128</v>
      </c>
      <c r="E449" s="21">
        <v>0.2</v>
      </c>
      <c r="F449" t="s">
        <v>124</v>
      </c>
      <c r="G449" t="s">
        <v>125</v>
      </c>
      <c r="H449" s="22">
        <v>26.08</v>
      </c>
      <c r="I449" t="s">
        <v>126</v>
      </c>
      <c r="J449" s="23">
        <f>ROUND(E449/I447* H449,5)</f>
        <v>5.2160000000000002</v>
      </c>
      <c r="K449" s="24"/>
    </row>
    <row r="450" spans="1:27" x14ac:dyDescent="0.25">
      <c r="B450" t="s">
        <v>122</v>
      </c>
      <c r="C450" t="s">
        <v>118</v>
      </c>
      <c r="D450" t="s">
        <v>123</v>
      </c>
      <c r="E450" s="21">
        <v>0.2</v>
      </c>
      <c r="F450" t="s">
        <v>124</v>
      </c>
      <c r="G450" t="s">
        <v>125</v>
      </c>
      <c r="H450" s="22">
        <v>30.41</v>
      </c>
      <c r="I450" t="s">
        <v>126</v>
      </c>
      <c r="J450" s="23">
        <f>ROUND(E450/I447* H450,5)</f>
        <v>6.0819999999999999</v>
      </c>
      <c r="K450" s="24"/>
    </row>
    <row r="451" spans="1:27" x14ac:dyDescent="0.25">
      <c r="D451" s="25" t="s">
        <v>129</v>
      </c>
      <c r="E451" s="24"/>
      <c r="H451" s="24"/>
      <c r="K451" s="22">
        <f>SUM(J449:J450)</f>
        <v>11.298</v>
      </c>
    </row>
    <row r="452" spans="1:27" x14ac:dyDescent="0.25">
      <c r="B452" s="13" t="s">
        <v>140</v>
      </c>
      <c r="E452" s="24"/>
      <c r="H452" s="24"/>
      <c r="K452" s="24"/>
    </row>
    <row r="453" spans="1:27" x14ac:dyDescent="0.25">
      <c r="B453" t="s">
        <v>266</v>
      </c>
      <c r="C453" t="s">
        <v>13</v>
      </c>
      <c r="D453" t="s">
        <v>267</v>
      </c>
      <c r="E453" s="21">
        <v>1</v>
      </c>
      <c r="G453" t="s">
        <v>125</v>
      </c>
      <c r="H453" s="22">
        <v>36.549999999999997</v>
      </c>
      <c r="I453" t="s">
        <v>126</v>
      </c>
      <c r="J453" s="23">
        <f>ROUND(E453* H453,5)</f>
        <v>36.549999999999997</v>
      </c>
      <c r="K453" s="24"/>
    </row>
    <row r="454" spans="1:27" x14ac:dyDescent="0.25">
      <c r="B454" t="s">
        <v>168</v>
      </c>
      <c r="C454" t="s">
        <v>13</v>
      </c>
      <c r="D454" t="s">
        <v>169</v>
      </c>
      <c r="E454" s="21">
        <v>1</v>
      </c>
      <c r="G454" t="s">
        <v>125</v>
      </c>
      <c r="H454" s="22">
        <v>0.47</v>
      </c>
      <c r="I454" t="s">
        <v>126</v>
      </c>
      <c r="J454" s="23">
        <f>ROUND(E454* H454,5)</f>
        <v>0.47</v>
      </c>
      <c r="K454" s="24"/>
    </row>
    <row r="455" spans="1:27" x14ac:dyDescent="0.25">
      <c r="D455" s="25" t="s">
        <v>149</v>
      </c>
      <c r="E455" s="24"/>
      <c r="H455" s="24"/>
      <c r="K455" s="22">
        <f>SUM(J453:J454)</f>
        <v>37.019999999999996</v>
      </c>
    </row>
    <row r="456" spans="1:27" x14ac:dyDescent="0.25">
      <c r="B456" s="13" t="s">
        <v>130</v>
      </c>
      <c r="E456" s="24"/>
      <c r="H456" s="24"/>
      <c r="K456" s="24"/>
    </row>
    <row r="457" spans="1:27" x14ac:dyDescent="0.25">
      <c r="B457" t="s">
        <v>131</v>
      </c>
      <c r="C457" t="s">
        <v>132</v>
      </c>
      <c r="D457" t="s">
        <v>133</v>
      </c>
      <c r="E457" s="21">
        <v>1.5</v>
      </c>
      <c r="G457" t="s">
        <v>132</v>
      </c>
      <c r="H457" s="22">
        <v>11.298</v>
      </c>
      <c r="I457" t="s">
        <v>126</v>
      </c>
      <c r="J457" s="23">
        <f>ROUND(E457* H457/100,5)</f>
        <v>0.16947000000000001</v>
      </c>
      <c r="K457" s="24"/>
    </row>
    <row r="458" spans="1:27" x14ac:dyDescent="0.25">
      <c r="D458" s="25" t="s">
        <v>134</v>
      </c>
      <c r="E458" s="24"/>
      <c r="H458" s="24"/>
      <c r="K458" s="22">
        <f>SUM(J457:J457)</f>
        <v>0.16947000000000001</v>
      </c>
    </row>
    <row r="459" spans="1:27" x14ac:dyDescent="0.25">
      <c r="D459" s="25" t="s">
        <v>135</v>
      </c>
      <c r="E459" s="24"/>
      <c r="H459" s="24"/>
      <c r="K459" s="26">
        <f>SUM(J448:J458)</f>
        <v>48.487469999999995</v>
      </c>
    </row>
    <row r="460" spans="1:27" x14ac:dyDescent="0.25">
      <c r="D460" s="25" t="s">
        <v>136</v>
      </c>
      <c r="E460" s="24"/>
      <c r="H460" s="24">
        <v>5</v>
      </c>
      <c r="I460" t="s">
        <v>132</v>
      </c>
      <c r="K460" s="22">
        <f>ROUND(H460/100*K459,5)</f>
        <v>2.4243700000000001</v>
      </c>
    </row>
    <row r="461" spans="1:27" x14ac:dyDescent="0.25">
      <c r="D461" s="25" t="s">
        <v>137</v>
      </c>
      <c r="E461" s="24"/>
      <c r="H461" s="24"/>
      <c r="K461" s="26">
        <f>SUM(K459:K460)</f>
        <v>50.911839999999998</v>
      </c>
    </row>
    <row r="463" spans="1:27" ht="45" customHeight="1" x14ac:dyDescent="0.25">
      <c r="A463" s="17" t="s">
        <v>268</v>
      </c>
      <c r="B463" s="17" t="s">
        <v>39</v>
      </c>
      <c r="C463" s="18" t="s">
        <v>13</v>
      </c>
      <c r="D463" s="37" t="s">
        <v>40</v>
      </c>
      <c r="E463" s="38"/>
      <c r="F463" s="38"/>
      <c r="G463" s="18"/>
      <c r="H463" s="19" t="s">
        <v>120</v>
      </c>
      <c r="I463" s="39">
        <v>1</v>
      </c>
      <c r="J463" s="40"/>
      <c r="K463" s="20">
        <f>ROUND(K477,2)</f>
        <v>78.08</v>
      </c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</row>
    <row r="464" spans="1:27" x14ac:dyDescent="0.25">
      <c r="B464" s="13" t="s">
        <v>121</v>
      </c>
    </row>
    <row r="465" spans="1:27" x14ac:dyDescent="0.25">
      <c r="B465" t="s">
        <v>122</v>
      </c>
      <c r="C465" t="s">
        <v>118</v>
      </c>
      <c r="D465" t="s">
        <v>123</v>
      </c>
      <c r="E465" s="21">
        <v>0.23</v>
      </c>
      <c r="F465" t="s">
        <v>124</v>
      </c>
      <c r="G465" t="s">
        <v>125</v>
      </c>
      <c r="H465" s="22">
        <v>30.41</v>
      </c>
      <c r="I465" t="s">
        <v>126</v>
      </c>
      <c r="J465" s="23">
        <f>ROUND(E465/I463* H465,5)</f>
        <v>6.9943</v>
      </c>
      <c r="K465" s="24"/>
    </row>
    <row r="466" spans="1:27" x14ac:dyDescent="0.25">
      <c r="B466" t="s">
        <v>127</v>
      </c>
      <c r="C466" t="s">
        <v>118</v>
      </c>
      <c r="D466" t="s">
        <v>128</v>
      </c>
      <c r="E466" s="21">
        <v>0.2</v>
      </c>
      <c r="F466" t="s">
        <v>124</v>
      </c>
      <c r="G466" t="s">
        <v>125</v>
      </c>
      <c r="H466" s="22">
        <v>26.08</v>
      </c>
      <c r="I466" t="s">
        <v>126</v>
      </c>
      <c r="J466" s="23">
        <f>ROUND(E466/I463* H466,5)</f>
        <v>5.2160000000000002</v>
      </c>
      <c r="K466" s="24"/>
    </row>
    <row r="467" spans="1:27" x14ac:dyDescent="0.25">
      <c r="D467" s="25" t="s">
        <v>129</v>
      </c>
      <c r="E467" s="24"/>
      <c r="H467" s="24"/>
      <c r="K467" s="22">
        <f>SUM(J465:J466)</f>
        <v>12.2103</v>
      </c>
    </row>
    <row r="468" spans="1:27" x14ac:dyDescent="0.25">
      <c r="B468" s="13" t="s">
        <v>140</v>
      </c>
      <c r="E468" s="24"/>
      <c r="H468" s="24"/>
      <c r="K468" s="24"/>
    </row>
    <row r="469" spans="1:27" x14ac:dyDescent="0.25">
      <c r="B469" t="s">
        <v>168</v>
      </c>
      <c r="C469" t="s">
        <v>13</v>
      </c>
      <c r="D469" t="s">
        <v>169</v>
      </c>
      <c r="E469" s="21">
        <v>1</v>
      </c>
      <c r="G469" t="s">
        <v>125</v>
      </c>
      <c r="H469" s="22">
        <v>0.47</v>
      </c>
      <c r="I469" t="s">
        <v>126</v>
      </c>
      <c r="J469" s="23">
        <f>ROUND(E469* H469,5)</f>
        <v>0.47</v>
      </c>
      <c r="K469" s="24"/>
    </row>
    <row r="470" spans="1:27" x14ac:dyDescent="0.25">
      <c r="B470" t="s">
        <v>269</v>
      </c>
      <c r="C470" t="s">
        <v>13</v>
      </c>
      <c r="D470" t="s">
        <v>270</v>
      </c>
      <c r="E470" s="21">
        <v>1</v>
      </c>
      <c r="G470" t="s">
        <v>125</v>
      </c>
      <c r="H470" s="22">
        <v>61.5</v>
      </c>
      <c r="I470" t="s">
        <v>126</v>
      </c>
      <c r="J470" s="23">
        <f>ROUND(E470* H470,5)</f>
        <v>61.5</v>
      </c>
      <c r="K470" s="24"/>
    </row>
    <row r="471" spans="1:27" x14ac:dyDescent="0.25">
      <c r="D471" s="25" t="s">
        <v>149</v>
      </c>
      <c r="E471" s="24"/>
      <c r="H471" s="24"/>
      <c r="K471" s="22">
        <f>SUM(J469:J470)</f>
        <v>61.97</v>
      </c>
    </row>
    <row r="472" spans="1:27" x14ac:dyDescent="0.25">
      <c r="B472" s="13" t="s">
        <v>130</v>
      </c>
      <c r="E472" s="24"/>
      <c r="H472" s="24"/>
      <c r="K472" s="24"/>
    </row>
    <row r="473" spans="1:27" x14ac:dyDescent="0.25">
      <c r="B473" t="s">
        <v>131</v>
      </c>
      <c r="C473" t="s">
        <v>132</v>
      </c>
      <c r="D473" t="s">
        <v>133</v>
      </c>
      <c r="E473" s="21">
        <v>1.5</v>
      </c>
      <c r="G473" t="s">
        <v>132</v>
      </c>
      <c r="H473" s="22">
        <v>12.21</v>
      </c>
      <c r="I473" t="s">
        <v>126</v>
      </c>
      <c r="J473" s="23">
        <f>ROUND(E473* H473/100,5)</f>
        <v>0.18315000000000001</v>
      </c>
      <c r="K473" s="24"/>
    </row>
    <row r="474" spans="1:27" x14ac:dyDescent="0.25">
      <c r="D474" s="25" t="s">
        <v>134</v>
      </c>
      <c r="E474" s="24"/>
      <c r="H474" s="24"/>
      <c r="K474" s="22">
        <f>SUM(J473:J473)</f>
        <v>0.18315000000000001</v>
      </c>
    </row>
    <row r="475" spans="1:27" x14ac:dyDescent="0.25">
      <c r="D475" s="25" t="s">
        <v>135</v>
      </c>
      <c r="E475" s="24"/>
      <c r="H475" s="24"/>
      <c r="K475" s="26">
        <f>SUM(J464:J474)</f>
        <v>74.36345</v>
      </c>
    </row>
    <row r="476" spans="1:27" x14ac:dyDescent="0.25">
      <c r="D476" s="25" t="s">
        <v>136</v>
      </c>
      <c r="E476" s="24"/>
      <c r="H476" s="24">
        <v>5</v>
      </c>
      <c r="I476" t="s">
        <v>132</v>
      </c>
      <c r="K476" s="22">
        <f>ROUND(H476/100*K475,5)</f>
        <v>3.7181700000000002</v>
      </c>
    </row>
    <row r="477" spans="1:27" x14ac:dyDescent="0.25">
      <c r="D477" s="25" t="s">
        <v>137</v>
      </c>
      <c r="E477" s="24"/>
      <c r="H477" s="24"/>
      <c r="K477" s="26">
        <f>SUM(K475:K476)</f>
        <v>78.081620000000001</v>
      </c>
    </row>
    <row r="479" spans="1:27" ht="45" customHeight="1" x14ac:dyDescent="0.25">
      <c r="A479" s="17" t="s">
        <v>271</v>
      </c>
      <c r="B479" s="17" t="s">
        <v>31</v>
      </c>
      <c r="C479" s="18" t="s">
        <v>13</v>
      </c>
      <c r="D479" s="37" t="s">
        <v>32</v>
      </c>
      <c r="E479" s="38"/>
      <c r="F479" s="38"/>
      <c r="G479" s="18"/>
      <c r="H479" s="19" t="s">
        <v>120</v>
      </c>
      <c r="I479" s="39">
        <v>1</v>
      </c>
      <c r="J479" s="40"/>
      <c r="K479" s="20">
        <f>ROUND(K493,2)</f>
        <v>148.41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</row>
    <row r="480" spans="1:27" x14ac:dyDescent="0.25">
      <c r="B480" s="13" t="s">
        <v>121</v>
      </c>
    </row>
    <row r="481" spans="1:27" x14ac:dyDescent="0.25">
      <c r="B481" t="s">
        <v>127</v>
      </c>
      <c r="C481" t="s">
        <v>118</v>
      </c>
      <c r="D481" t="s">
        <v>128</v>
      </c>
      <c r="E481" s="21">
        <v>0.2</v>
      </c>
      <c r="F481" t="s">
        <v>124</v>
      </c>
      <c r="G481" t="s">
        <v>125</v>
      </c>
      <c r="H481" s="22">
        <v>26.08</v>
      </c>
      <c r="I481" t="s">
        <v>126</v>
      </c>
      <c r="J481" s="23">
        <f>ROUND(E481/I479* H481,5)</f>
        <v>5.2160000000000002</v>
      </c>
      <c r="K481" s="24"/>
    </row>
    <row r="482" spans="1:27" x14ac:dyDescent="0.25">
      <c r="B482" t="s">
        <v>122</v>
      </c>
      <c r="C482" t="s">
        <v>118</v>
      </c>
      <c r="D482" t="s">
        <v>123</v>
      </c>
      <c r="E482" s="21">
        <v>0.35</v>
      </c>
      <c r="F482" t="s">
        <v>124</v>
      </c>
      <c r="G482" t="s">
        <v>125</v>
      </c>
      <c r="H482" s="22">
        <v>30.41</v>
      </c>
      <c r="I482" t="s">
        <v>126</v>
      </c>
      <c r="J482" s="23">
        <f>ROUND(E482/I479* H482,5)</f>
        <v>10.6435</v>
      </c>
      <c r="K482" s="24"/>
    </row>
    <row r="483" spans="1:27" x14ac:dyDescent="0.25">
      <c r="D483" s="25" t="s">
        <v>129</v>
      </c>
      <c r="E483" s="24"/>
      <c r="H483" s="24"/>
      <c r="K483" s="22">
        <f>SUM(J481:J482)</f>
        <v>15.859500000000001</v>
      </c>
    </row>
    <row r="484" spans="1:27" x14ac:dyDescent="0.25">
      <c r="B484" s="13" t="s">
        <v>140</v>
      </c>
      <c r="E484" s="24"/>
      <c r="H484" s="24"/>
      <c r="K484" s="24"/>
    </row>
    <row r="485" spans="1:27" x14ac:dyDescent="0.25">
      <c r="B485" t="s">
        <v>272</v>
      </c>
      <c r="C485" t="s">
        <v>13</v>
      </c>
      <c r="D485" t="s">
        <v>273</v>
      </c>
      <c r="E485" s="21">
        <v>1</v>
      </c>
      <c r="G485" t="s">
        <v>125</v>
      </c>
      <c r="H485" s="22">
        <v>124.82</v>
      </c>
      <c r="I485" t="s">
        <v>126</v>
      </c>
      <c r="J485" s="23">
        <f>ROUND(E485* H485,5)</f>
        <v>124.82</v>
      </c>
      <c r="K485" s="24"/>
    </row>
    <row r="486" spans="1:27" x14ac:dyDescent="0.25">
      <c r="B486" t="s">
        <v>274</v>
      </c>
      <c r="C486" t="s">
        <v>13</v>
      </c>
      <c r="D486" t="s">
        <v>275</v>
      </c>
      <c r="E486" s="21">
        <v>1</v>
      </c>
      <c r="G486" t="s">
        <v>125</v>
      </c>
      <c r="H486" s="22">
        <v>0.43</v>
      </c>
      <c r="I486" t="s">
        <v>126</v>
      </c>
      <c r="J486" s="23">
        <f>ROUND(E486* H486,5)</f>
        <v>0.43</v>
      </c>
      <c r="K486" s="24"/>
    </row>
    <row r="487" spans="1:27" x14ac:dyDescent="0.25">
      <c r="D487" s="25" t="s">
        <v>149</v>
      </c>
      <c r="E487" s="24"/>
      <c r="H487" s="24"/>
      <c r="K487" s="22">
        <f>SUM(J485:J486)</f>
        <v>125.25</v>
      </c>
    </row>
    <row r="488" spans="1:27" x14ac:dyDescent="0.25">
      <c r="B488" s="13" t="s">
        <v>130</v>
      </c>
      <c r="E488" s="24"/>
      <c r="H488" s="24"/>
      <c r="K488" s="24"/>
    </row>
    <row r="489" spans="1:27" x14ac:dyDescent="0.25">
      <c r="B489" t="s">
        <v>131</v>
      </c>
      <c r="C489" t="s">
        <v>132</v>
      </c>
      <c r="D489" t="s">
        <v>133</v>
      </c>
      <c r="E489" s="21">
        <v>1.5</v>
      </c>
      <c r="G489" t="s">
        <v>132</v>
      </c>
      <c r="H489" s="22">
        <v>15.8593333333333</v>
      </c>
      <c r="I489" t="s">
        <v>126</v>
      </c>
      <c r="J489" s="23">
        <f>ROUND(E489* H489/100,5)</f>
        <v>0.23788999999999999</v>
      </c>
      <c r="K489" s="24"/>
    </row>
    <row r="490" spans="1:27" x14ac:dyDescent="0.25">
      <c r="D490" s="25" t="s">
        <v>134</v>
      </c>
      <c r="E490" s="24"/>
      <c r="H490" s="24"/>
      <c r="K490" s="22">
        <f>SUM(J489:J489)</f>
        <v>0.23788999999999999</v>
      </c>
    </row>
    <row r="491" spans="1:27" x14ac:dyDescent="0.25">
      <c r="D491" s="25" t="s">
        <v>135</v>
      </c>
      <c r="E491" s="24"/>
      <c r="H491" s="24"/>
      <c r="K491" s="26">
        <f>SUM(J480:J490)</f>
        <v>141.34738999999999</v>
      </c>
    </row>
    <row r="492" spans="1:27" x14ac:dyDescent="0.25">
      <c r="D492" s="25" t="s">
        <v>136</v>
      </c>
      <c r="E492" s="24"/>
      <c r="H492" s="24">
        <v>5</v>
      </c>
      <c r="I492" t="s">
        <v>132</v>
      </c>
      <c r="K492" s="22">
        <f>ROUND(H492/100*K491,5)</f>
        <v>7.0673700000000004</v>
      </c>
    </row>
    <row r="493" spans="1:27" x14ac:dyDescent="0.25">
      <c r="D493" s="25" t="s">
        <v>137</v>
      </c>
      <c r="E493" s="24"/>
      <c r="H493" s="24"/>
      <c r="K493" s="26">
        <f>SUM(K491:K492)</f>
        <v>148.41476</v>
      </c>
    </row>
    <row r="495" spans="1:27" ht="45" customHeight="1" x14ac:dyDescent="0.25">
      <c r="A495" s="17" t="s">
        <v>276</v>
      </c>
      <c r="B495" s="17" t="s">
        <v>33</v>
      </c>
      <c r="C495" s="18" t="s">
        <v>13</v>
      </c>
      <c r="D495" s="37" t="s">
        <v>34</v>
      </c>
      <c r="E495" s="38"/>
      <c r="F495" s="38"/>
      <c r="G495" s="18"/>
      <c r="H495" s="19" t="s">
        <v>120</v>
      </c>
      <c r="I495" s="39">
        <v>1</v>
      </c>
      <c r="J495" s="40"/>
      <c r="K495" s="20">
        <f>ROUND(K509,2)</f>
        <v>238.95</v>
      </c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</row>
    <row r="496" spans="1:27" x14ac:dyDescent="0.25">
      <c r="B496" s="13" t="s">
        <v>121</v>
      </c>
    </row>
    <row r="497" spans="1:27" x14ac:dyDescent="0.25">
      <c r="B497" t="s">
        <v>127</v>
      </c>
      <c r="C497" t="s">
        <v>118</v>
      </c>
      <c r="D497" t="s">
        <v>128</v>
      </c>
      <c r="E497" s="21">
        <v>0.2</v>
      </c>
      <c r="F497" t="s">
        <v>124</v>
      </c>
      <c r="G497" t="s">
        <v>125</v>
      </c>
      <c r="H497" s="22">
        <v>26.08</v>
      </c>
      <c r="I497" t="s">
        <v>126</v>
      </c>
      <c r="J497" s="23">
        <f>ROUND(E497/I495* H497,5)</f>
        <v>5.2160000000000002</v>
      </c>
      <c r="K497" s="24"/>
    </row>
    <row r="498" spans="1:27" x14ac:dyDescent="0.25">
      <c r="B498" t="s">
        <v>122</v>
      </c>
      <c r="C498" t="s">
        <v>118</v>
      </c>
      <c r="D498" t="s">
        <v>123</v>
      </c>
      <c r="E498" s="21">
        <v>0.5</v>
      </c>
      <c r="F498" t="s">
        <v>124</v>
      </c>
      <c r="G498" t="s">
        <v>125</v>
      </c>
      <c r="H498" s="22">
        <v>30.41</v>
      </c>
      <c r="I498" t="s">
        <v>126</v>
      </c>
      <c r="J498" s="23">
        <f>ROUND(E498/I495* H498,5)</f>
        <v>15.205</v>
      </c>
      <c r="K498" s="24"/>
    </row>
    <row r="499" spans="1:27" x14ac:dyDescent="0.25">
      <c r="D499" s="25" t="s">
        <v>129</v>
      </c>
      <c r="E499" s="24"/>
      <c r="H499" s="24"/>
      <c r="K499" s="22">
        <f>SUM(J497:J498)</f>
        <v>20.420999999999999</v>
      </c>
    </row>
    <row r="500" spans="1:27" x14ac:dyDescent="0.25">
      <c r="B500" s="13" t="s">
        <v>140</v>
      </c>
      <c r="E500" s="24"/>
      <c r="H500" s="24"/>
      <c r="K500" s="24"/>
    </row>
    <row r="501" spans="1:27" x14ac:dyDescent="0.25">
      <c r="B501" t="s">
        <v>274</v>
      </c>
      <c r="C501" t="s">
        <v>13</v>
      </c>
      <c r="D501" t="s">
        <v>275</v>
      </c>
      <c r="E501" s="21">
        <v>1</v>
      </c>
      <c r="G501" t="s">
        <v>125</v>
      </c>
      <c r="H501" s="22">
        <v>0.43</v>
      </c>
      <c r="I501" t="s">
        <v>126</v>
      </c>
      <c r="J501" s="23">
        <f>ROUND(E501* H501,5)</f>
        <v>0.43</v>
      </c>
      <c r="K501" s="24"/>
    </row>
    <row r="502" spans="1:27" x14ac:dyDescent="0.25">
      <c r="B502" t="s">
        <v>277</v>
      </c>
      <c r="C502" t="s">
        <v>13</v>
      </c>
      <c r="D502" t="s">
        <v>278</v>
      </c>
      <c r="E502" s="21">
        <v>1</v>
      </c>
      <c r="G502" t="s">
        <v>125</v>
      </c>
      <c r="H502" s="22">
        <v>206.41</v>
      </c>
      <c r="I502" t="s">
        <v>126</v>
      </c>
      <c r="J502" s="23">
        <f>ROUND(E502* H502,5)</f>
        <v>206.41</v>
      </c>
      <c r="K502" s="24"/>
    </row>
    <row r="503" spans="1:27" x14ac:dyDescent="0.25">
      <c r="D503" s="25" t="s">
        <v>149</v>
      </c>
      <c r="E503" s="24"/>
      <c r="H503" s="24"/>
      <c r="K503" s="22">
        <f>SUM(J501:J502)</f>
        <v>206.84</v>
      </c>
    </row>
    <row r="504" spans="1:27" x14ac:dyDescent="0.25">
      <c r="B504" s="13" t="s">
        <v>130</v>
      </c>
      <c r="E504" s="24"/>
      <c r="H504" s="24"/>
      <c r="K504" s="24"/>
    </row>
    <row r="505" spans="1:27" x14ac:dyDescent="0.25">
      <c r="B505" t="s">
        <v>131</v>
      </c>
      <c r="C505" t="s">
        <v>132</v>
      </c>
      <c r="D505" t="s">
        <v>133</v>
      </c>
      <c r="E505" s="21">
        <v>1.5</v>
      </c>
      <c r="G505" t="s">
        <v>132</v>
      </c>
      <c r="H505" s="22">
        <v>20.421333333333301</v>
      </c>
      <c r="I505" t="s">
        <v>126</v>
      </c>
      <c r="J505" s="23">
        <f>ROUND(E505* H505/100,5)</f>
        <v>0.30631999999999998</v>
      </c>
      <c r="K505" s="24"/>
    </row>
    <row r="506" spans="1:27" x14ac:dyDescent="0.25">
      <c r="D506" s="25" t="s">
        <v>134</v>
      </c>
      <c r="E506" s="24"/>
      <c r="H506" s="24"/>
      <c r="K506" s="22">
        <f>SUM(J505:J505)</f>
        <v>0.30631999999999998</v>
      </c>
    </row>
    <row r="507" spans="1:27" x14ac:dyDescent="0.25">
      <c r="D507" s="25" t="s">
        <v>135</v>
      </c>
      <c r="E507" s="24"/>
      <c r="H507" s="24"/>
      <c r="K507" s="26">
        <f>SUM(J496:J506)</f>
        <v>227.56732</v>
      </c>
    </row>
    <row r="508" spans="1:27" x14ac:dyDescent="0.25">
      <c r="D508" s="25" t="s">
        <v>136</v>
      </c>
      <c r="E508" s="24"/>
      <c r="H508" s="24">
        <v>5</v>
      </c>
      <c r="I508" t="s">
        <v>132</v>
      </c>
      <c r="K508" s="22">
        <f>ROUND(H508/100*K507,5)</f>
        <v>11.37837</v>
      </c>
    </row>
    <row r="509" spans="1:27" x14ac:dyDescent="0.25">
      <c r="D509" s="25" t="s">
        <v>137</v>
      </c>
      <c r="E509" s="24"/>
      <c r="H509" s="24"/>
      <c r="K509" s="26">
        <f>SUM(K507:K508)</f>
        <v>238.94568999999998</v>
      </c>
    </row>
    <row r="511" spans="1:27" ht="45" customHeight="1" x14ac:dyDescent="0.25">
      <c r="A511" s="17" t="s">
        <v>279</v>
      </c>
      <c r="B511" s="17" t="s">
        <v>29</v>
      </c>
      <c r="C511" s="18" t="s">
        <v>13</v>
      </c>
      <c r="D511" s="37" t="s">
        <v>30</v>
      </c>
      <c r="E511" s="38"/>
      <c r="F511" s="38"/>
      <c r="G511" s="18"/>
      <c r="H511" s="19" t="s">
        <v>120</v>
      </c>
      <c r="I511" s="39">
        <v>1</v>
      </c>
      <c r="J511" s="40"/>
      <c r="K511" s="20">
        <f>ROUND(K525,2)</f>
        <v>152.16</v>
      </c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</row>
    <row r="512" spans="1:27" x14ac:dyDescent="0.25">
      <c r="B512" s="13" t="s">
        <v>121</v>
      </c>
    </row>
    <row r="513" spans="1:27" x14ac:dyDescent="0.25">
      <c r="B513" t="s">
        <v>127</v>
      </c>
      <c r="C513" t="s">
        <v>118</v>
      </c>
      <c r="D513" t="s">
        <v>128</v>
      </c>
      <c r="E513" s="21">
        <v>0.2</v>
      </c>
      <c r="F513" t="s">
        <v>124</v>
      </c>
      <c r="G513" t="s">
        <v>125</v>
      </c>
      <c r="H513" s="22">
        <v>26.08</v>
      </c>
      <c r="I513" t="s">
        <v>126</v>
      </c>
      <c r="J513" s="23">
        <f>ROUND(E513/I511* H513,5)</f>
        <v>5.2160000000000002</v>
      </c>
      <c r="K513" s="24"/>
    </row>
    <row r="514" spans="1:27" x14ac:dyDescent="0.25">
      <c r="B514" t="s">
        <v>122</v>
      </c>
      <c r="C514" t="s">
        <v>118</v>
      </c>
      <c r="D514" t="s">
        <v>123</v>
      </c>
      <c r="E514" s="21">
        <v>0.35</v>
      </c>
      <c r="F514" t="s">
        <v>124</v>
      </c>
      <c r="G514" t="s">
        <v>125</v>
      </c>
      <c r="H514" s="22">
        <v>30.41</v>
      </c>
      <c r="I514" t="s">
        <v>126</v>
      </c>
      <c r="J514" s="23">
        <f>ROUND(E514/I511* H514,5)</f>
        <v>10.6435</v>
      </c>
      <c r="K514" s="24"/>
    </row>
    <row r="515" spans="1:27" x14ac:dyDescent="0.25">
      <c r="D515" s="25" t="s">
        <v>129</v>
      </c>
      <c r="E515" s="24"/>
      <c r="H515" s="24"/>
      <c r="K515" s="22">
        <f>SUM(J513:J514)</f>
        <v>15.859500000000001</v>
      </c>
    </row>
    <row r="516" spans="1:27" x14ac:dyDescent="0.25">
      <c r="B516" s="13" t="s">
        <v>140</v>
      </c>
      <c r="E516" s="24"/>
      <c r="H516" s="24"/>
      <c r="K516" s="24"/>
    </row>
    <row r="517" spans="1:27" x14ac:dyDescent="0.25">
      <c r="B517" t="s">
        <v>280</v>
      </c>
      <c r="C517" t="s">
        <v>13</v>
      </c>
      <c r="D517" t="s">
        <v>281</v>
      </c>
      <c r="E517" s="21">
        <v>1</v>
      </c>
      <c r="G517" t="s">
        <v>125</v>
      </c>
      <c r="H517" s="22">
        <v>128.38999999999999</v>
      </c>
      <c r="I517" t="s">
        <v>126</v>
      </c>
      <c r="J517" s="23">
        <f>ROUND(E517* H517,5)</f>
        <v>128.38999999999999</v>
      </c>
      <c r="K517" s="24"/>
    </row>
    <row r="518" spans="1:27" x14ac:dyDescent="0.25">
      <c r="B518" t="s">
        <v>274</v>
      </c>
      <c r="C518" t="s">
        <v>13</v>
      </c>
      <c r="D518" t="s">
        <v>275</v>
      </c>
      <c r="E518" s="21">
        <v>1</v>
      </c>
      <c r="G518" t="s">
        <v>125</v>
      </c>
      <c r="H518" s="22">
        <v>0.43</v>
      </c>
      <c r="I518" t="s">
        <v>126</v>
      </c>
      <c r="J518" s="23">
        <f>ROUND(E518* H518,5)</f>
        <v>0.43</v>
      </c>
      <c r="K518" s="24"/>
    </row>
    <row r="519" spans="1:27" x14ac:dyDescent="0.25">
      <c r="D519" s="25" t="s">
        <v>149</v>
      </c>
      <c r="E519" s="24"/>
      <c r="H519" s="24"/>
      <c r="K519" s="22">
        <f>SUM(J517:J518)</f>
        <v>128.82</v>
      </c>
    </row>
    <row r="520" spans="1:27" x14ac:dyDescent="0.25">
      <c r="B520" s="13" t="s">
        <v>130</v>
      </c>
      <c r="E520" s="24"/>
      <c r="H520" s="24"/>
      <c r="K520" s="24"/>
    </row>
    <row r="521" spans="1:27" x14ac:dyDescent="0.25">
      <c r="B521" t="s">
        <v>131</v>
      </c>
      <c r="C521" t="s">
        <v>132</v>
      </c>
      <c r="D521" t="s">
        <v>133</v>
      </c>
      <c r="E521" s="21">
        <v>1.5</v>
      </c>
      <c r="G521" t="s">
        <v>132</v>
      </c>
      <c r="H521" s="22">
        <v>15.8593333333333</v>
      </c>
      <c r="I521" t="s">
        <v>126</v>
      </c>
      <c r="J521" s="23">
        <f>ROUND(E521* H521/100,5)</f>
        <v>0.23788999999999999</v>
      </c>
      <c r="K521" s="24"/>
    </row>
    <row r="522" spans="1:27" x14ac:dyDescent="0.25">
      <c r="D522" s="25" t="s">
        <v>134</v>
      </c>
      <c r="E522" s="24"/>
      <c r="H522" s="24"/>
      <c r="K522" s="22">
        <f>SUM(J521:J521)</f>
        <v>0.23788999999999999</v>
      </c>
    </row>
    <row r="523" spans="1:27" x14ac:dyDescent="0.25">
      <c r="D523" s="25" t="s">
        <v>135</v>
      </c>
      <c r="E523" s="24"/>
      <c r="H523" s="24"/>
      <c r="K523" s="26">
        <f>SUM(J512:J522)</f>
        <v>144.91738999999998</v>
      </c>
    </row>
    <row r="524" spans="1:27" x14ac:dyDescent="0.25">
      <c r="D524" s="25" t="s">
        <v>136</v>
      </c>
      <c r="E524" s="24"/>
      <c r="H524" s="24">
        <v>5</v>
      </c>
      <c r="I524" t="s">
        <v>132</v>
      </c>
      <c r="K524" s="22">
        <f>ROUND(H524/100*K523,5)</f>
        <v>7.24587</v>
      </c>
    </row>
    <row r="525" spans="1:27" x14ac:dyDescent="0.25">
      <c r="D525" s="25" t="s">
        <v>137</v>
      </c>
      <c r="E525" s="24"/>
      <c r="H525" s="24"/>
      <c r="K525" s="26">
        <f>SUM(K523:K524)</f>
        <v>152.16325999999998</v>
      </c>
    </row>
    <row r="527" spans="1:27" ht="45" customHeight="1" x14ac:dyDescent="0.25">
      <c r="A527" s="17" t="s">
        <v>282</v>
      </c>
      <c r="B527" s="17" t="s">
        <v>27</v>
      </c>
      <c r="C527" s="18" t="s">
        <v>13</v>
      </c>
      <c r="D527" s="37" t="s">
        <v>28</v>
      </c>
      <c r="E527" s="38"/>
      <c r="F527" s="38"/>
      <c r="G527" s="18"/>
      <c r="H527" s="19" t="s">
        <v>120</v>
      </c>
      <c r="I527" s="39">
        <v>1</v>
      </c>
      <c r="J527" s="40"/>
      <c r="K527" s="20">
        <f>ROUND(K541,2)</f>
        <v>10030.530000000001</v>
      </c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</row>
    <row r="528" spans="1:27" x14ac:dyDescent="0.25">
      <c r="B528" s="13" t="s">
        <v>121</v>
      </c>
    </row>
    <row r="529" spans="1:27" x14ac:dyDescent="0.25">
      <c r="B529" t="s">
        <v>122</v>
      </c>
      <c r="C529" t="s">
        <v>118</v>
      </c>
      <c r="D529" t="s">
        <v>123</v>
      </c>
      <c r="E529" s="21">
        <v>0.6</v>
      </c>
      <c r="F529" t="s">
        <v>124</v>
      </c>
      <c r="G529" t="s">
        <v>125</v>
      </c>
      <c r="H529" s="22">
        <v>30.41</v>
      </c>
      <c r="I529" t="s">
        <v>126</v>
      </c>
      <c r="J529" s="23">
        <f>ROUND(E529/I527* H529,5)</f>
        <v>18.245999999999999</v>
      </c>
      <c r="K529" s="24"/>
    </row>
    <row r="530" spans="1:27" x14ac:dyDescent="0.25">
      <c r="B530" t="s">
        <v>127</v>
      </c>
      <c r="C530" t="s">
        <v>118</v>
      </c>
      <c r="D530" t="s">
        <v>128</v>
      </c>
      <c r="E530" s="21">
        <v>0.2</v>
      </c>
      <c r="F530" t="s">
        <v>124</v>
      </c>
      <c r="G530" t="s">
        <v>125</v>
      </c>
      <c r="H530" s="22">
        <v>26.08</v>
      </c>
      <c r="I530" t="s">
        <v>126</v>
      </c>
      <c r="J530" s="23">
        <f>ROUND(E530/I527* H530,5)</f>
        <v>5.2160000000000002</v>
      </c>
      <c r="K530" s="24"/>
    </row>
    <row r="531" spans="1:27" x14ac:dyDescent="0.25">
      <c r="D531" s="25" t="s">
        <v>129</v>
      </c>
      <c r="E531" s="24"/>
      <c r="H531" s="24"/>
      <c r="K531" s="22">
        <f>SUM(J529:J530)</f>
        <v>23.462</v>
      </c>
    </row>
    <row r="532" spans="1:27" x14ac:dyDescent="0.25">
      <c r="B532" s="13" t="s">
        <v>140</v>
      </c>
      <c r="E532" s="24"/>
      <c r="H532" s="24"/>
      <c r="K532" s="24"/>
    </row>
    <row r="533" spans="1:27" x14ac:dyDescent="0.25">
      <c r="B533" t="s">
        <v>274</v>
      </c>
      <c r="C533" t="s">
        <v>13</v>
      </c>
      <c r="D533" t="s">
        <v>275</v>
      </c>
      <c r="E533" s="21">
        <v>1</v>
      </c>
      <c r="G533" t="s">
        <v>125</v>
      </c>
      <c r="H533" s="22">
        <v>0.43</v>
      </c>
      <c r="I533" t="s">
        <v>126</v>
      </c>
      <c r="J533" s="23">
        <f>ROUND(E533* H533,5)</f>
        <v>0.43</v>
      </c>
      <c r="K533" s="24"/>
    </row>
    <row r="534" spans="1:27" x14ac:dyDescent="0.25">
      <c r="B534" t="s">
        <v>283</v>
      </c>
      <c r="C534" t="s">
        <v>13</v>
      </c>
      <c r="D534" t="s">
        <v>284</v>
      </c>
      <c r="E534" s="21">
        <v>1</v>
      </c>
      <c r="G534" t="s">
        <v>125</v>
      </c>
      <c r="H534" s="22">
        <v>9528.64</v>
      </c>
      <c r="I534" t="s">
        <v>126</v>
      </c>
      <c r="J534" s="23">
        <f>ROUND(E534* H534,5)</f>
        <v>9528.64</v>
      </c>
      <c r="K534" s="24"/>
    </row>
    <row r="535" spans="1:27" x14ac:dyDescent="0.25">
      <c r="D535" s="25" t="s">
        <v>149</v>
      </c>
      <c r="E535" s="24"/>
      <c r="H535" s="24"/>
      <c r="K535" s="22">
        <f>SUM(J533:J534)</f>
        <v>9529.07</v>
      </c>
    </row>
    <row r="536" spans="1:27" x14ac:dyDescent="0.25">
      <c r="B536" s="13" t="s">
        <v>130</v>
      </c>
      <c r="E536" s="24"/>
      <c r="H536" s="24"/>
      <c r="K536" s="24"/>
    </row>
    <row r="537" spans="1:27" x14ac:dyDescent="0.25">
      <c r="B537" t="s">
        <v>131</v>
      </c>
      <c r="C537" t="s">
        <v>132</v>
      </c>
      <c r="D537" t="s">
        <v>133</v>
      </c>
      <c r="E537" s="21">
        <v>1.5</v>
      </c>
      <c r="G537" t="s">
        <v>132</v>
      </c>
      <c r="H537" s="22">
        <v>23.462</v>
      </c>
      <c r="I537" t="s">
        <v>126</v>
      </c>
      <c r="J537" s="23">
        <f>ROUND(E537* H537/100,5)</f>
        <v>0.35193000000000002</v>
      </c>
      <c r="K537" s="24"/>
    </row>
    <row r="538" spans="1:27" x14ac:dyDescent="0.25">
      <c r="D538" s="25" t="s">
        <v>134</v>
      </c>
      <c r="E538" s="24"/>
      <c r="H538" s="24"/>
      <c r="K538" s="22">
        <f>SUM(J537:J537)</f>
        <v>0.35193000000000002</v>
      </c>
    </row>
    <row r="539" spans="1:27" x14ac:dyDescent="0.25">
      <c r="D539" s="25" t="s">
        <v>135</v>
      </c>
      <c r="E539" s="24"/>
      <c r="H539" s="24"/>
      <c r="K539" s="26">
        <f>SUM(J528:J538)</f>
        <v>9552.88393</v>
      </c>
    </row>
    <row r="540" spans="1:27" x14ac:dyDescent="0.25">
      <c r="D540" s="25" t="s">
        <v>136</v>
      </c>
      <c r="E540" s="24"/>
      <c r="H540" s="24">
        <v>5</v>
      </c>
      <c r="I540" t="s">
        <v>132</v>
      </c>
      <c r="K540" s="22">
        <f>ROUND(H540/100*K539,5)</f>
        <v>477.64420000000001</v>
      </c>
    </row>
    <row r="541" spans="1:27" x14ac:dyDescent="0.25">
      <c r="D541" s="25" t="s">
        <v>137</v>
      </c>
      <c r="E541" s="24"/>
      <c r="H541" s="24"/>
      <c r="K541" s="26">
        <f>SUM(K539:K540)</f>
        <v>10030.528130000001</v>
      </c>
    </row>
    <row r="543" spans="1:27" ht="45" customHeight="1" x14ac:dyDescent="0.25">
      <c r="A543" s="17" t="s">
        <v>285</v>
      </c>
      <c r="B543" s="17" t="s">
        <v>41</v>
      </c>
      <c r="C543" s="18" t="s">
        <v>13</v>
      </c>
      <c r="D543" s="37" t="s">
        <v>42</v>
      </c>
      <c r="E543" s="38"/>
      <c r="F543" s="38"/>
      <c r="G543" s="18"/>
      <c r="H543" s="19" t="s">
        <v>120</v>
      </c>
      <c r="I543" s="39">
        <v>1</v>
      </c>
      <c r="J543" s="40"/>
      <c r="K543" s="20">
        <f>ROUND(K557,2)</f>
        <v>116.25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</row>
    <row r="544" spans="1:27" x14ac:dyDescent="0.25">
      <c r="B544" s="13" t="s">
        <v>121</v>
      </c>
    </row>
    <row r="545" spans="1:27" x14ac:dyDescent="0.25">
      <c r="B545" t="s">
        <v>127</v>
      </c>
      <c r="C545" t="s">
        <v>118</v>
      </c>
      <c r="D545" t="s">
        <v>128</v>
      </c>
      <c r="E545" s="21">
        <v>0.2</v>
      </c>
      <c r="F545" t="s">
        <v>124</v>
      </c>
      <c r="G545" t="s">
        <v>125</v>
      </c>
      <c r="H545" s="22">
        <v>26.08</v>
      </c>
      <c r="I545" t="s">
        <v>126</v>
      </c>
      <c r="J545" s="23">
        <f>ROUND(E545/I543* H545,5)</f>
        <v>5.2160000000000002</v>
      </c>
      <c r="K545" s="24"/>
    </row>
    <row r="546" spans="1:27" x14ac:dyDescent="0.25">
      <c r="B546" t="s">
        <v>122</v>
      </c>
      <c r="C546" t="s">
        <v>118</v>
      </c>
      <c r="D546" t="s">
        <v>123</v>
      </c>
      <c r="E546" s="21">
        <v>0.3</v>
      </c>
      <c r="F546" t="s">
        <v>124</v>
      </c>
      <c r="G546" t="s">
        <v>125</v>
      </c>
      <c r="H546" s="22">
        <v>30.41</v>
      </c>
      <c r="I546" t="s">
        <v>126</v>
      </c>
      <c r="J546" s="23">
        <f>ROUND(E546/I543* H546,5)</f>
        <v>9.1229999999999993</v>
      </c>
      <c r="K546" s="24"/>
    </row>
    <row r="547" spans="1:27" x14ac:dyDescent="0.25">
      <c r="D547" s="25" t="s">
        <v>129</v>
      </c>
      <c r="E547" s="24"/>
      <c r="H547" s="24"/>
      <c r="K547" s="22">
        <f>SUM(J545:J546)</f>
        <v>14.338999999999999</v>
      </c>
    </row>
    <row r="548" spans="1:27" x14ac:dyDescent="0.25">
      <c r="B548" s="13" t="s">
        <v>140</v>
      </c>
      <c r="E548" s="24"/>
      <c r="H548" s="24"/>
      <c r="K548" s="24"/>
    </row>
    <row r="549" spans="1:27" x14ac:dyDescent="0.25">
      <c r="B549" t="s">
        <v>286</v>
      </c>
      <c r="C549" t="s">
        <v>13</v>
      </c>
      <c r="D549" t="s">
        <v>287</v>
      </c>
      <c r="E549" s="21">
        <v>1</v>
      </c>
      <c r="G549" t="s">
        <v>125</v>
      </c>
      <c r="H549" s="22">
        <v>0.47</v>
      </c>
      <c r="I549" t="s">
        <v>126</v>
      </c>
      <c r="J549" s="23">
        <f>ROUND(E549* H549,5)</f>
        <v>0.47</v>
      </c>
      <c r="K549" s="24"/>
    </row>
    <row r="550" spans="1:27" x14ac:dyDescent="0.25">
      <c r="B550" t="s">
        <v>288</v>
      </c>
      <c r="C550" t="s">
        <v>13</v>
      </c>
      <c r="D550" t="s">
        <v>289</v>
      </c>
      <c r="E550" s="21">
        <v>1</v>
      </c>
      <c r="G550" t="s">
        <v>125</v>
      </c>
      <c r="H550" s="22">
        <v>95.69</v>
      </c>
      <c r="I550" t="s">
        <v>126</v>
      </c>
      <c r="J550" s="23">
        <f>ROUND(E550* H550,5)</f>
        <v>95.69</v>
      </c>
      <c r="K550" s="24"/>
    </row>
    <row r="551" spans="1:27" x14ac:dyDescent="0.25">
      <c r="D551" s="25" t="s">
        <v>149</v>
      </c>
      <c r="E551" s="24"/>
      <c r="H551" s="24"/>
      <c r="K551" s="22">
        <f>SUM(J549:J550)</f>
        <v>96.16</v>
      </c>
    </row>
    <row r="552" spans="1:27" x14ac:dyDescent="0.25">
      <c r="B552" s="13" t="s">
        <v>130</v>
      </c>
      <c r="E552" s="24"/>
      <c r="H552" s="24"/>
      <c r="K552" s="24"/>
    </row>
    <row r="553" spans="1:27" x14ac:dyDescent="0.25">
      <c r="B553" t="s">
        <v>131</v>
      </c>
      <c r="C553" t="s">
        <v>132</v>
      </c>
      <c r="D553" t="s">
        <v>133</v>
      </c>
      <c r="E553" s="21">
        <v>1.5</v>
      </c>
      <c r="G553" t="s">
        <v>132</v>
      </c>
      <c r="H553" s="22">
        <v>14.3393333333333</v>
      </c>
      <c r="I553" t="s">
        <v>126</v>
      </c>
      <c r="J553" s="23">
        <f>ROUND(E553* H553/100,5)</f>
        <v>0.21509</v>
      </c>
      <c r="K553" s="24"/>
    </row>
    <row r="554" spans="1:27" x14ac:dyDescent="0.25">
      <c r="D554" s="25" t="s">
        <v>134</v>
      </c>
      <c r="E554" s="24"/>
      <c r="H554" s="24"/>
      <c r="K554" s="22">
        <f>SUM(J553:J553)</f>
        <v>0.21509</v>
      </c>
    </row>
    <row r="555" spans="1:27" x14ac:dyDescent="0.25">
      <c r="D555" s="25" t="s">
        <v>135</v>
      </c>
      <c r="E555" s="24"/>
      <c r="H555" s="24"/>
      <c r="K555" s="26">
        <f>SUM(J544:J554)</f>
        <v>110.71409</v>
      </c>
    </row>
    <row r="556" spans="1:27" x14ac:dyDescent="0.25">
      <c r="D556" s="25" t="s">
        <v>136</v>
      </c>
      <c r="E556" s="24"/>
      <c r="H556" s="24">
        <v>5</v>
      </c>
      <c r="I556" t="s">
        <v>132</v>
      </c>
      <c r="K556" s="22">
        <f>ROUND(H556/100*K555,5)</f>
        <v>5.5357000000000003</v>
      </c>
    </row>
    <row r="557" spans="1:27" x14ac:dyDescent="0.25">
      <c r="D557" s="25" t="s">
        <v>137</v>
      </c>
      <c r="E557" s="24"/>
      <c r="H557" s="24"/>
      <c r="K557" s="26">
        <f>SUM(K555:K556)</f>
        <v>116.24979</v>
      </c>
    </row>
    <row r="559" spans="1:27" ht="45" customHeight="1" x14ac:dyDescent="0.25">
      <c r="A559" s="17" t="s">
        <v>290</v>
      </c>
      <c r="B559" s="17" t="s">
        <v>20</v>
      </c>
      <c r="C559" s="18" t="s">
        <v>13</v>
      </c>
      <c r="D559" s="37" t="s">
        <v>21</v>
      </c>
      <c r="E559" s="38"/>
      <c r="F559" s="38"/>
      <c r="G559" s="18"/>
      <c r="H559" s="19" t="s">
        <v>120</v>
      </c>
      <c r="I559" s="39">
        <v>1</v>
      </c>
      <c r="J559" s="40"/>
      <c r="K559" s="20">
        <f>ROUND(K573,2)</f>
        <v>1745.41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</row>
    <row r="560" spans="1:27" x14ac:dyDescent="0.25">
      <c r="B560" s="13" t="s">
        <v>121</v>
      </c>
    </row>
    <row r="561" spans="1:27" x14ac:dyDescent="0.25">
      <c r="B561" t="s">
        <v>291</v>
      </c>
      <c r="C561" t="s">
        <v>118</v>
      </c>
      <c r="D561" t="s">
        <v>292</v>
      </c>
      <c r="E561" s="21">
        <v>1.5</v>
      </c>
      <c r="F561" t="s">
        <v>124</v>
      </c>
      <c r="G561" t="s">
        <v>125</v>
      </c>
      <c r="H561" s="22">
        <v>47.81</v>
      </c>
      <c r="I561" t="s">
        <v>126</v>
      </c>
      <c r="J561" s="23">
        <f>ROUND(E561/I559* H561,5)</f>
        <v>71.715000000000003</v>
      </c>
      <c r="K561" s="24"/>
    </row>
    <row r="562" spans="1:27" x14ac:dyDescent="0.25">
      <c r="B562" t="s">
        <v>122</v>
      </c>
      <c r="C562" t="s">
        <v>118</v>
      </c>
      <c r="D562" t="s">
        <v>123</v>
      </c>
      <c r="E562" s="21">
        <v>1.5</v>
      </c>
      <c r="F562" t="s">
        <v>124</v>
      </c>
      <c r="G562" t="s">
        <v>125</v>
      </c>
      <c r="H562" s="22">
        <v>30.41</v>
      </c>
      <c r="I562" t="s">
        <v>126</v>
      </c>
      <c r="J562" s="23">
        <f>ROUND(E562/I559* H562,5)</f>
        <v>45.615000000000002</v>
      </c>
      <c r="K562" s="24"/>
    </row>
    <row r="563" spans="1:27" x14ac:dyDescent="0.25">
      <c r="B563" t="s">
        <v>127</v>
      </c>
      <c r="C563" t="s">
        <v>118</v>
      </c>
      <c r="D563" t="s">
        <v>128</v>
      </c>
      <c r="E563" s="21">
        <v>1.5</v>
      </c>
      <c r="F563" t="s">
        <v>124</v>
      </c>
      <c r="G563" t="s">
        <v>125</v>
      </c>
      <c r="H563" s="22">
        <v>26.08</v>
      </c>
      <c r="I563" t="s">
        <v>126</v>
      </c>
      <c r="J563" s="23">
        <f>ROUND(E563/I559* H563,5)</f>
        <v>39.119999999999997</v>
      </c>
      <c r="K563" s="24"/>
    </row>
    <row r="564" spans="1:27" x14ac:dyDescent="0.25">
      <c r="D564" s="25" t="s">
        <v>129</v>
      </c>
      <c r="E564" s="24"/>
      <c r="H564" s="24"/>
      <c r="K564" s="22">
        <f>SUM(J561:J563)</f>
        <v>156.45000000000002</v>
      </c>
    </row>
    <row r="565" spans="1:27" x14ac:dyDescent="0.25">
      <c r="B565" s="13" t="s">
        <v>140</v>
      </c>
      <c r="E565" s="24"/>
      <c r="H565" s="24"/>
      <c r="K565" s="24"/>
    </row>
    <row r="566" spans="1:27" x14ac:dyDescent="0.25">
      <c r="B566" t="s">
        <v>293</v>
      </c>
      <c r="C566" t="s">
        <v>13</v>
      </c>
      <c r="D566" t="s">
        <v>294</v>
      </c>
      <c r="E566" s="21">
        <v>1</v>
      </c>
      <c r="G566" t="s">
        <v>125</v>
      </c>
      <c r="H566" s="22">
        <v>1503.5</v>
      </c>
      <c r="I566" t="s">
        <v>126</v>
      </c>
      <c r="J566" s="23">
        <f>ROUND(E566* H566,5)</f>
        <v>1503.5</v>
      </c>
      <c r="K566" s="24"/>
    </row>
    <row r="567" spans="1:27" x14ac:dyDescent="0.25">
      <c r="D567" s="25" t="s">
        <v>149</v>
      </c>
      <c r="E567" s="24"/>
      <c r="H567" s="24"/>
      <c r="K567" s="22">
        <f>SUM(J566:J566)</f>
        <v>1503.5</v>
      </c>
    </row>
    <row r="568" spans="1:27" x14ac:dyDescent="0.25">
      <c r="B568" s="13" t="s">
        <v>130</v>
      </c>
      <c r="E568" s="24"/>
      <c r="H568" s="24"/>
      <c r="K568" s="24"/>
    </row>
    <row r="569" spans="1:27" x14ac:dyDescent="0.25">
      <c r="B569" t="s">
        <v>131</v>
      </c>
      <c r="C569" t="s">
        <v>132</v>
      </c>
      <c r="D569" t="s">
        <v>133</v>
      </c>
      <c r="E569" s="21">
        <v>1.5</v>
      </c>
      <c r="G569" t="s">
        <v>132</v>
      </c>
      <c r="H569" s="22">
        <v>156.44999999999999</v>
      </c>
      <c r="I569" t="s">
        <v>126</v>
      </c>
      <c r="J569" s="23">
        <f>ROUND(E569* H569/100,5)</f>
        <v>2.3467500000000001</v>
      </c>
      <c r="K569" s="24"/>
    </row>
    <row r="570" spans="1:27" x14ac:dyDescent="0.25">
      <c r="D570" s="25" t="s">
        <v>134</v>
      </c>
      <c r="E570" s="24"/>
      <c r="H570" s="24"/>
      <c r="K570" s="22">
        <f>SUM(J569:J569)</f>
        <v>2.3467500000000001</v>
      </c>
    </row>
    <row r="571" spans="1:27" x14ac:dyDescent="0.25">
      <c r="D571" s="25" t="s">
        <v>135</v>
      </c>
      <c r="E571" s="24"/>
      <c r="H571" s="24"/>
      <c r="K571" s="26">
        <f>SUM(J560:J570)</f>
        <v>1662.29675</v>
      </c>
    </row>
    <row r="572" spans="1:27" x14ac:dyDescent="0.25">
      <c r="D572" s="25" t="s">
        <v>136</v>
      </c>
      <c r="E572" s="24"/>
      <c r="H572" s="24">
        <v>5</v>
      </c>
      <c r="I572" t="s">
        <v>132</v>
      </c>
      <c r="K572" s="22">
        <f>ROUND(H572/100*K571,5)</f>
        <v>83.114840000000001</v>
      </c>
    </row>
    <row r="573" spans="1:27" x14ac:dyDescent="0.25">
      <c r="D573" s="25" t="s">
        <v>137</v>
      </c>
      <c r="E573" s="24"/>
      <c r="H573" s="24"/>
      <c r="K573" s="26">
        <f>SUM(K571:K572)</f>
        <v>1745.4115899999999</v>
      </c>
    </row>
    <row r="575" spans="1:27" ht="45" customHeight="1" x14ac:dyDescent="0.25">
      <c r="A575" s="17" t="s">
        <v>295</v>
      </c>
      <c r="B575" s="17" t="s">
        <v>18</v>
      </c>
      <c r="C575" s="18" t="s">
        <v>13</v>
      </c>
      <c r="D575" s="37" t="s">
        <v>19</v>
      </c>
      <c r="E575" s="38"/>
      <c r="F575" s="38"/>
      <c r="G575" s="18"/>
      <c r="H575" s="19" t="s">
        <v>120</v>
      </c>
      <c r="I575" s="39">
        <v>1</v>
      </c>
      <c r="J575" s="40"/>
      <c r="K575" s="20">
        <f>ROUND(K589,2)</f>
        <v>2547.02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</row>
    <row r="576" spans="1:27" x14ac:dyDescent="0.25">
      <c r="B576" s="13" t="s">
        <v>121</v>
      </c>
    </row>
    <row r="577" spans="1:27" x14ac:dyDescent="0.25">
      <c r="B577" t="s">
        <v>127</v>
      </c>
      <c r="C577" t="s">
        <v>118</v>
      </c>
      <c r="D577" t="s">
        <v>128</v>
      </c>
      <c r="E577" s="21">
        <v>2</v>
      </c>
      <c r="F577" t="s">
        <v>124</v>
      </c>
      <c r="G577" t="s">
        <v>125</v>
      </c>
      <c r="H577" s="22">
        <v>26.08</v>
      </c>
      <c r="I577" t="s">
        <v>126</v>
      </c>
      <c r="J577" s="23">
        <f>ROUND(E577/I575* H577,5)</f>
        <v>52.16</v>
      </c>
      <c r="K577" s="24"/>
    </row>
    <row r="578" spans="1:27" x14ac:dyDescent="0.25">
      <c r="B578" t="s">
        <v>122</v>
      </c>
      <c r="C578" t="s">
        <v>118</v>
      </c>
      <c r="D578" t="s">
        <v>123</v>
      </c>
      <c r="E578" s="21">
        <v>2</v>
      </c>
      <c r="F578" t="s">
        <v>124</v>
      </c>
      <c r="G578" t="s">
        <v>125</v>
      </c>
      <c r="H578" s="22">
        <v>30.41</v>
      </c>
      <c r="I578" t="s">
        <v>126</v>
      </c>
      <c r="J578" s="23">
        <f>ROUND(E578/I575* H578,5)</f>
        <v>60.82</v>
      </c>
      <c r="K578" s="24"/>
    </row>
    <row r="579" spans="1:27" x14ac:dyDescent="0.25">
      <c r="B579" t="s">
        <v>291</v>
      </c>
      <c r="C579" t="s">
        <v>118</v>
      </c>
      <c r="D579" t="s">
        <v>292</v>
      </c>
      <c r="E579" s="21">
        <v>2</v>
      </c>
      <c r="F579" t="s">
        <v>124</v>
      </c>
      <c r="G579" t="s">
        <v>125</v>
      </c>
      <c r="H579" s="22">
        <v>47.81</v>
      </c>
      <c r="I579" t="s">
        <v>126</v>
      </c>
      <c r="J579" s="23">
        <f>ROUND(E579/I575* H579,5)</f>
        <v>95.62</v>
      </c>
      <c r="K579" s="24"/>
    </row>
    <row r="580" spans="1:27" x14ac:dyDescent="0.25">
      <c r="D580" s="25" t="s">
        <v>129</v>
      </c>
      <c r="E580" s="24"/>
      <c r="H580" s="24"/>
      <c r="K580" s="22">
        <f>SUM(J577:J579)</f>
        <v>208.6</v>
      </c>
    </row>
    <row r="581" spans="1:27" x14ac:dyDescent="0.25">
      <c r="B581" s="13" t="s">
        <v>140</v>
      </c>
      <c r="E581" s="24"/>
      <c r="H581" s="24"/>
      <c r="K581" s="24"/>
    </row>
    <row r="582" spans="1:27" x14ac:dyDescent="0.25">
      <c r="B582" t="s">
        <v>296</v>
      </c>
      <c r="C582" t="s">
        <v>13</v>
      </c>
      <c r="D582" t="s">
        <v>297</v>
      </c>
      <c r="E582" s="21">
        <v>1</v>
      </c>
      <c r="G582" t="s">
        <v>125</v>
      </c>
      <c r="H582" s="22">
        <v>2214</v>
      </c>
      <c r="I582" t="s">
        <v>126</v>
      </c>
      <c r="J582" s="23">
        <f>ROUND(E582* H582,5)</f>
        <v>2214</v>
      </c>
      <c r="K582" s="24"/>
    </row>
    <row r="583" spans="1:27" x14ac:dyDescent="0.25">
      <c r="D583" s="25" t="s">
        <v>149</v>
      </c>
      <c r="E583" s="24"/>
      <c r="H583" s="24"/>
      <c r="K583" s="22">
        <f>SUM(J582:J582)</f>
        <v>2214</v>
      </c>
    </row>
    <row r="584" spans="1:27" x14ac:dyDescent="0.25">
      <c r="B584" s="13" t="s">
        <v>130</v>
      </c>
      <c r="E584" s="24"/>
      <c r="H584" s="24"/>
      <c r="K584" s="24"/>
    </row>
    <row r="585" spans="1:27" x14ac:dyDescent="0.25">
      <c r="B585" t="s">
        <v>131</v>
      </c>
      <c r="C585" t="s">
        <v>132</v>
      </c>
      <c r="D585" t="s">
        <v>133</v>
      </c>
      <c r="E585" s="21">
        <v>1.5</v>
      </c>
      <c r="G585" t="s">
        <v>132</v>
      </c>
      <c r="H585" s="22">
        <v>208.6</v>
      </c>
      <c r="I585" t="s">
        <v>126</v>
      </c>
      <c r="J585" s="23">
        <f>ROUND(E585* H585/100,5)</f>
        <v>3.129</v>
      </c>
      <c r="K585" s="24"/>
    </row>
    <row r="586" spans="1:27" x14ac:dyDescent="0.25">
      <c r="D586" s="25" t="s">
        <v>134</v>
      </c>
      <c r="E586" s="24"/>
      <c r="H586" s="24"/>
      <c r="K586" s="22">
        <f>SUM(J585:J585)</f>
        <v>3.129</v>
      </c>
    </row>
    <row r="587" spans="1:27" x14ac:dyDescent="0.25">
      <c r="D587" s="25" t="s">
        <v>135</v>
      </c>
      <c r="E587" s="24"/>
      <c r="H587" s="24"/>
      <c r="K587" s="26">
        <f>SUM(J576:J586)</f>
        <v>2425.7289999999998</v>
      </c>
    </row>
    <row r="588" spans="1:27" x14ac:dyDescent="0.25">
      <c r="D588" s="25" t="s">
        <v>136</v>
      </c>
      <c r="E588" s="24"/>
      <c r="H588" s="24">
        <v>5</v>
      </c>
      <c r="I588" t="s">
        <v>132</v>
      </c>
      <c r="K588" s="22">
        <f>ROUND(H588/100*K587,5)</f>
        <v>121.28645</v>
      </c>
    </row>
    <row r="589" spans="1:27" x14ac:dyDescent="0.25">
      <c r="D589" s="25" t="s">
        <v>137</v>
      </c>
      <c r="E589" s="24"/>
      <c r="H589" s="24"/>
      <c r="K589" s="26">
        <f>SUM(K587:K588)</f>
        <v>2547.0154499999999</v>
      </c>
    </row>
    <row r="591" spans="1:27" ht="45" customHeight="1" x14ac:dyDescent="0.25">
      <c r="A591" s="17" t="s">
        <v>298</v>
      </c>
      <c r="B591" s="17" t="s">
        <v>43</v>
      </c>
      <c r="C591" s="18" t="s">
        <v>13</v>
      </c>
      <c r="D591" s="37" t="s">
        <v>44</v>
      </c>
      <c r="E591" s="38"/>
      <c r="F591" s="38"/>
      <c r="G591" s="18"/>
      <c r="H591" s="19" t="s">
        <v>120</v>
      </c>
      <c r="I591" s="39">
        <v>1</v>
      </c>
      <c r="J591" s="40"/>
      <c r="K591" s="20">
        <f>ROUND(K605,2)</f>
        <v>25.91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</row>
    <row r="592" spans="1:27" x14ac:dyDescent="0.25">
      <c r="B592" s="13" t="s">
        <v>121</v>
      </c>
    </row>
    <row r="593" spans="1:27" x14ac:dyDescent="0.25">
      <c r="B593" t="s">
        <v>196</v>
      </c>
      <c r="C593" t="s">
        <v>118</v>
      </c>
      <c r="D593" t="s">
        <v>197</v>
      </c>
      <c r="E593" s="21">
        <v>0.24</v>
      </c>
      <c r="F593" t="s">
        <v>124</v>
      </c>
      <c r="G593" t="s">
        <v>125</v>
      </c>
      <c r="H593" s="22">
        <v>30.41</v>
      </c>
      <c r="I593" t="s">
        <v>126</v>
      </c>
      <c r="J593" s="23">
        <f>ROUND(E593/I591* H593,5)</f>
        <v>7.2984</v>
      </c>
      <c r="K593" s="24"/>
    </row>
    <row r="594" spans="1:27" x14ac:dyDescent="0.25">
      <c r="B594" t="s">
        <v>194</v>
      </c>
      <c r="C594" t="s">
        <v>118</v>
      </c>
      <c r="D594" t="s">
        <v>195</v>
      </c>
      <c r="E594" s="21">
        <v>0.24</v>
      </c>
      <c r="F594" t="s">
        <v>124</v>
      </c>
      <c r="G594" t="s">
        <v>125</v>
      </c>
      <c r="H594" s="22">
        <v>26.12</v>
      </c>
      <c r="I594" t="s">
        <v>126</v>
      </c>
      <c r="J594" s="23">
        <f>ROUND(E594/I591* H594,5)</f>
        <v>6.2687999999999997</v>
      </c>
      <c r="K594" s="24"/>
    </row>
    <row r="595" spans="1:27" x14ac:dyDescent="0.25">
      <c r="D595" s="25" t="s">
        <v>129</v>
      </c>
      <c r="E595" s="24"/>
      <c r="H595" s="24"/>
      <c r="K595" s="22">
        <f>SUM(J593:J594)</f>
        <v>13.5672</v>
      </c>
    </row>
    <row r="596" spans="1:27" x14ac:dyDescent="0.25">
      <c r="B596" s="13" t="s">
        <v>140</v>
      </c>
      <c r="E596" s="24"/>
      <c r="H596" s="24"/>
      <c r="K596" s="24"/>
    </row>
    <row r="597" spans="1:27" x14ac:dyDescent="0.25">
      <c r="B597" t="s">
        <v>299</v>
      </c>
      <c r="C597" t="s">
        <v>13</v>
      </c>
      <c r="D597" t="s">
        <v>300</v>
      </c>
      <c r="E597" s="21">
        <v>1</v>
      </c>
      <c r="G597" t="s">
        <v>125</v>
      </c>
      <c r="H597" s="22">
        <v>0.37</v>
      </c>
      <c r="I597" t="s">
        <v>126</v>
      </c>
      <c r="J597" s="23">
        <f>ROUND(E597* H597,5)</f>
        <v>0.37</v>
      </c>
      <c r="K597" s="24"/>
    </row>
    <row r="598" spans="1:27" x14ac:dyDescent="0.25">
      <c r="B598" t="s">
        <v>301</v>
      </c>
      <c r="C598" t="s">
        <v>13</v>
      </c>
      <c r="D598" t="s">
        <v>302</v>
      </c>
      <c r="E598" s="21">
        <v>1</v>
      </c>
      <c r="G598" t="s">
        <v>125</v>
      </c>
      <c r="H598" s="22">
        <v>10.54</v>
      </c>
      <c r="I598" t="s">
        <v>126</v>
      </c>
      <c r="J598" s="23">
        <f>ROUND(E598* H598,5)</f>
        <v>10.54</v>
      </c>
      <c r="K598" s="24"/>
    </row>
    <row r="599" spans="1:27" x14ac:dyDescent="0.25">
      <c r="D599" s="25" t="s">
        <v>149</v>
      </c>
      <c r="E599" s="24"/>
      <c r="H599" s="24"/>
      <c r="K599" s="22">
        <f>SUM(J597:J598)</f>
        <v>10.909999999999998</v>
      </c>
    </row>
    <row r="600" spans="1:27" x14ac:dyDescent="0.25">
      <c r="B600" s="13" t="s">
        <v>130</v>
      </c>
      <c r="E600" s="24"/>
      <c r="H600" s="24"/>
      <c r="K600" s="24"/>
    </row>
    <row r="601" spans="1:27" x14ac:dyDescent="0.25">
      <c r="B601" t="s">
        <v>131</v>
      </c>
      <c r="C601" t="s">
        <v>132</v>
      </c>
      <c r="D601" t="s">
        <v>133</v>
      </c>
      <c r="E601" s="21">
        <v>1.5</v>
      </c>
      <c r="G601" t="s">
        <v>132</v>
      </c>
      <c r="H601" s="22">
        <v>13.5673333333333</v>
      </c>
      <c r="I601" t="s">
        <v>126</v>
      </c>
      <c r="J601" s="23">
        <f>ROUND(E601* H601/100,5)</f>
        <v>0.20351</v>
      </c>
      <c r="K601" s="24"/>
    </row>
    <row r="602" spans="1:27" x14ac:dyDescent="0.25">
      <c r="D602" s="25" t="s">
        <v>134</v>
      </c>
      <c r="E602" s="24"/>
      <c r="H602" s="24"/>
      <c r="K602" s="22">
        <f>SUM(J601:J601)</f>
        <v>0.20351</v>
      </c>
    </row>
    <row r="603" spans="1:27" x14ac:dyDescent="0.25">
      <c r="D603" s="25" t="s">
        <v>135</v>
      </c>
      <c r="E603" s="24"/>
      <c r="H603" s="24"/>
      <c r="K603" s="26">
        <f>SUM(J592:J602)</f>
        <v>24.680709999999998</v>
      </c>
    </row>
    <row r="604" spans="1:27" x14ac:dyDescent="0.25">
      <c r="D604" s="25" t="s">
        <v>136</v>
      </c>
      <c r="E604" s="24"/>
      <c r="H604" s="24">
        <v>5</v>
      </c>
      <c r="I604" t="s">
        <v>132</v>
      </c>
      <c r="K604" s="22">
        <f>ROUND(H604/100*K603,5)</f>
        <v>1.23404</v>
      </c>
    </row>
    <row r="605" spans="1:27" x14ac:dyDescent="0.25">
      <c r="D605" s="25" t="s">
        <v>137</v>
      </c>
      <c r="E605" s="24"/>
      <c r="H605" s="24"/>
      <c r="K605" s="26">
        <f>SUM(K603:K604)</f>
        <v>25.914749999999998</v>
      </c>
    </row>
    <row r="607" spans="1:27" ht="45" customHeight="1" x14ac:dyDescent="0.25">
      <c r="A607" s="17" t="s">
        <v>303</v>
      </c>
      <c r="B607" s="17" t="s">
        <v>96</v>
      </c>
      <c r="C607" s="18" t="s">
        <v>55</v>
      </c>
      <c r="D607" s="37" t="s">
        <v>97</v>
      </c>
      <c r="E607" s="38"/>
      <c r="F607" s="38"/>
      <c r="G607" s="18"/>
      <c r="H607" s="19" t="s">
        <v>120</v>
      </c>
      <c r="I607" s="39">
        <v>1</v>
      </c>
      <c r="J607" s="40"/>
      <c r="K607" s="20">
        <f>ROUND(K620,2)</f>
        <v>1.95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</row>
    <row r="608" spans="1:27" x14ac:dyDescent="0.25">
      <c r="B608" s="13" t="s">
        <v>121</v>
      </c>
    </row>
    <row r="609" spans="1:27" x14ac:dyDescent="0.25">
      <c r="B609" t="s">
        <v>196</v>
      </c>
      <c r="C609" t="s">
        <v>118</v>
      </c>
      <c r="D609" t="s">
        <v>197</v>
      </c>
      <c r="E609" s="21">
        <v>1.4999999999999999E-2</v>
      </c>
      <c r="F609" t="s">
        <v>124</v>
      </c>
      <c r="G609" t="s">
        <v>125</v>
      </c>
      <c r="H609" s="22">
        <v>30.41</v>
      </c>
      <c r="I609" t="s">
        <v>126</v>
      </c>
      <c r="J609" s="23">
        <f>ROUND(E609/I607* H609,5)</f>
        <v>0.45615</v>
      </c>
      <c r="K609" s="24"/>
    </row>
    <row r="610" spans="1:27" x14ac:dyDescent="0.25">
      <c r="B610" t="s">
        <v>194</v>
      </c>
      <c r="C610" t="s">
        <v>118</v>
      </c>
      <c r="D610" t="s">
        <v>195</v>
      </c>
      <c r="E610" s="21">
        <v>1.4999999999999999E-2</v>
      </c>
      <c r="F610" t="s">
        <v>124</v>
      </c>
      <c r="G610" t="s">
        <v>125</v>
      </c>
      <c r="H610" s="22">
        <v>26.12</v>
      </c>
      <c r="I610" t="s">
        <v>126</v>
      </c>
      <c r="J610" s="23">
        <f>ROUND(E610/I607* H610,5)</f>
        <v>0.39179999999999998</v>
      </c>
      <c r="K610" s="24"/>
    </row>
    <row r="611" spans="1:27" x14ac:dyDescent="0.25">
      <c r="D611" s="25" t="s">
        <v>129</v>
      </c>
      <c r="E611" s="24"/>
      <c r="H611" s="24"/>
      <c r="K611" s="22">
        <f>SUM(J609:J610)</f>
        <v>0.84794999999999998</v>
      </c>
    </row>
    <row r="612" spans="1:27" x14ac:dyDescent="0.25">
      <c r="B612" s="13" t="s">
        <v>140</v>
      </c>
      <c r="E612" s="24"/>
      <c r="H612" s="24"/>
      <c r="K612" s="24"/>
    </row>
    <row r="613" spans="1:27" x14ac:dyDescent="0.25">
      <c r="B613" t="s">
        <v>304</v>
      </c>
      <c r="C613" t="s">
        <v>55</v>
      </c>
      <c r="D613" t="s">
        <v>305</v>
      </c>
      <c r="E613" s="21">
        <v>1.05</v>
      </c>
      <c r="G613" t="s">
        <v>125</v>
      </c>
      <c r="H613" s="22">
        <v>0.95</v>
      </c>
      <c r="I613" t="s">
        <v>126</v>
      </c>
      <c r="J613" s="23">
        <f>ROUND(E613* H613,5)</f>
        <v>0.99750000000000005</v>
      </c>
      <c r="K613" s="24"/>
    </row>
    <row r="614" spans="1:27" x14ac:dyDescent="0.25">
      <c r="D614" s="25" t="s">
        <v>149</v>
      </c>
      <c r="E614" s="24"/>
      <c r="H614" s="24"/>
      <c r="K614" s="22">
        <f>SUM(J613:J613)</f>
        <v>0.99750000000000005</v>
      </c>
    </row>
    <row r="615" spans="1:27" x14ac:dyDescent="0.25">
      <c r="B615" s="13" t="s">
        <v>130</v>
      </c>
      <c r="E615" s="24"/>
      <c r="H615" s="24"/>
      <c r="K615" s="24"/>
    </row>
    <row r="616" spans="1:27" x14ac:dyDescent="0.25">
      <c r="B616" t="s">
        <v>131</v>
      </c>
      <c r="C616" t="s">
        <v>132</v>
      </c>
      <c r="D616" t="s">
        <v>133</v>
      </c>
      <c r="E616" s="21">
        <v>1.5</v>
      </c>
      <c r="G616" t="s">
        <v>132</v>
      </c>
      <c r="H616" s="22">
        <v>0.84799999999999998</v>
      </c>
      <c r="I616" t="s">
        <v>126</v>
      </c>
      <c r="J616" s="23">
        <f>ROUND(E616* H616/100,5)</f>
        <v>1.272E-2</v>
      </c>
      <c r="K616" s="24"/>
    </row>
    <row r="617" spans="1:27" x14ac:dyDescent="0.25">
      <c r="D617" s="25" t="s">
        <v>134</v>
      </c>
      <c r="E617" s="24"/>
      <c r="H617" s="24"/>
      <c r="K617" s="22">
        <f>SUM(J616:J616)</f>
        <v>1.272E-2</v>
      </c>
    </row>
    <row r="618" spans="1:27" x14ac:dyDescent="0.25">
      <c r="D618" s="25" t="s">
        <v>135</v>
      </c>
      <c r="E618" s="24"/>
      <c r="H618" s="24"/>
      <c r="K618" s="26">
        <f>SUM(J608:J617)</f>
        <v>1.8581700000000001</v>
      </c>
    </row>
    <row r="619" spans="1:27" x14ac:dyDescent="0.25">
      <c r="D619" s="25" t="s">
        <v>136</v>
      </c>
      <c r="E619" s="24"/>
      <c r="H619" s="24">
        <v>5</v>
      </c>
      <c r="I619" t="s">
        <v>132</v>
      </c>
      <c r="K619" s="22">
        <f>ROUND(H619/100*K618,5)</f>
        <v>9.2910000000000006E-2</v>
      </c>
    </row>
    <row r="620" spans="1:27" x14ac:dyDescent="0.25">
      <c r="D620" s="25" t="s">
        <v>137</v>
      </c>
      <c r="E620" s="24"/>
      <c r="H620" s="24"/>
      <c r="K620" s="26">
        <f>SUM(K618:K619)</f>
        <v>1.9510800000000001</v>
      </c>
    </row>
    <row r="622" spans="1:27" ht="45" customHeight="1" x14ac:dyDescent="0.25">
      <c r="A622" s="17" t="s">
        <v>306</v>
      </c>
      <c r="B622" s="17" t="s">
        <v>98</v>
      </c>
      <c r="C622" s="18" t="s">
        <v>13</v>
      </c>
      <c r="D622" s="37" t="s">
        <v>99</v>
      </c>
      <c r="E622" s="38"/>
      <c r="F622" s="38"/>
      <c r="G622" s="18"/>
      <c r="H622" s="19" t="s">
        <v>120</v>
      </c>
      <c r="I622" s="39">
        <v>1</v>
      </c>
      <c r="J622" s="40"/>
      <c r="K622" s="20">
        <f>ROUND(K634,2)</f>
        <v>321.16000000000003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</row>
    <row r="623" spans="1:27" x14ac:dyDescent="0.25">
      <c r="B623" s="13" t="s">
        <v>121</v>
      </c>
    </row>
    <row r="624" spans="1:27" x14ac:dyDescent="0.25">
      <c r="B624" t="s">
        <v>196</v>
      </c>
      <c r="C624" t="s">
        <v>118</v>
      </c>
      <c r="D624" t="s">
        <v>197</v>
      </c>
      <c r="E624" s="21">
        <v>1</v>
      </c>
      <c r="F624" t="s">
        <v>124</v>
      </c>
      <c r="G624" t="s">
        <v>125</v>
      </c>
      <c r="H624" s="22">
        <v>30.41</v>
      </c>
      <c r="I624" t="s">
        <v>126</v>
      </c>
      <c r="J624" s="23">
        <f>ROUND(E624/I622* H624,5)</f>
        <v>30.41</v>
      </c>
      <c r="K624" s="24"/>
    </row>
    <row r="625" spans="1:27" x14ac:dyDescent="0.25">
      <c r="D625" s="25" t="s">
        <v>129</v>
      </c>
      <c r="E625" s="24"/>
      <c r="H625" s="24"/>
      <c r="K625" s="22">
        <f>SUM(J624:J624)</f>
        <v>30.41</v>
      </c>
    </row>
    <row r="626" spans="1:27" x14ac:dyDescent="0.25">
      <c r="B626" s="13" t="s">
        <v>140</v>
      </c>
      <c r="E626" s="24"/>
      <c r="H626" s="24"/>
      <c r="K626" s="24"/>
    </row>
    <row r="627" spans="1:27" x14ac:dyDescent="0.25">
      <c r="B627" t="s">
        <v>307</v>
      </c>
      <c r="C627" t="s">
        <v>13</v>
      </c>
      <c r="D627" t="s">
        <v>308</v>
      </c>
      <c r="E627" s="21">
        <v>1</v>
      </c>
      <c r="G627" t="s">
        <v>125</v>
      </c>
      <c r="H627" s="22">
        <v>275</v>
      </c>
      <c r="I627" t="s">
        <v>126</v>
      </c>
      <c r="J627" s="23">
        <f>ROUND(E627* H627,5)</f>
        <v>275</v>
      </c>
      <c r="K627" s="24"/>
    </row>
    <row r="628" spans="1:27" x14ac:dyDescent="0.25">
      <c r="D628" s="25" t="s">
        <v>149</v>
      </c>
      <c r="E628" s="24"/>
      <c r="H628" s="24"/>
      <c r="K628" s="22">
        <f>SUM(J627:J627)</f>
        <v>275</v>
      </c>
    </row>
    <row r="629" spans="1:27" x14ac:dyDescent="0.25">
      <c r="B629" s="13" t="s">
        <v>130</v>
      </c>
      <c r="E629" s="24"/>
      <c r="H629" s="24"/>
      <c r="K629" s="24"/>
    </row>
    <row r="630" spans="1:27" x14ac:dyDescent="0.25">
      <c r="B630" t="s">
        <v>131</v>
      </c>
      <c r="C630" t="s">
        <v>132</v>
      </c>
      <c r="D630" t="s">
        <v>133</v>
      </c>
      <c r="E630" s="21">
        <v>1.5</v>
      </c>
      <c r="G630" t="s">
        <v>132</v>
      </c>
      <c r="H630" s="22">
        <v>30.41</v>
      </c>
      <c r="I630" t="s">
        <v>126</v>
      </c>
      <c r="J630" s="23">
        <f>ROUND(E630* H630/100,5)</f>
        <v>0.45615</v>
      </c>
      <c r="K630" s="24"/>
    </row>
    <row r="631" spans="1:27" x14ac:dyDescent="0.25">
      <c r="D631" s="25" t="s">
        <v>134</v>
      </c>
      <c r="E631" s="24"/>
      <c r="H631" s="24"/>
      <c r="K631" s="22">
        <f>SUM(J630:J630)</f>
        <v>0.45615</v>
      </c>
    </row>
    <row r="632" spans="1:27" x14ac:dyDescent="0.25">
      <c r="D632" s="25" t="s">
        <v>135</v>
      </c>
      <c r="E632" s="24"/>
      <c r="H632" s="24"/>
      <c r="K632" s="26">
        <f>SUM(J623:J631)</f>
        <v>305.86615</v>
      </c>
    </row>
    <row r="633" spans="1:27" x14ac:dyDescent="0.25">
      <c r="D633" s="25" t="s">
        <v>136</v>
      </c>
      <c r="E633" s="24"/>
      <c r="H633" s="24">
        <v>5</v>
      </c>
      <c r="I633" t="s">
        <v>132</v>
      </c>
      <c r="K633" s="22">
        <f>ROUND(H633/100*K632,5)</f>
        <v>15.29331</v>
      </c>
    </row>
    <row r="634" spans="1:27" x14ac:dyDescent="0.25">
      <c r="D634" s="25" t="s">
        <v>137</v>
      </c>
      <c r="E634" s="24"/>
      <c r="H634" s="24"/>
      <c r="K634" s="26">
        <f>SUM(K632:K633)</f>
        <v>321.15946000000002</v>
      </c>
    </row>
    <row r="636" spans="1:27" ht="45" customHeight="1" x14ac:dyDescent="0.25">
      <c r="A636" s="17" t="s">
        <v>309</v>
      </c>
      <c r="B636" s="17" t="s">
        <v>47</v>
      </c>
      <c r="C636" s="18" t="s">
        <v>13</v>
      </c>
      <c r="D636" s="37" t="s">
        <v>48</v>
      </c>
      <c r="E636" s="38"/>
      <c r="F636" s="38"/>
      <c r="G636" s="18"/>
      <c r="H636" s="19" t="s">
        <v>120</v>
      </c>
      <c r="I636" s="39">
        <v>1</v>
      </c>
      <c r="J636" s="40"/>
      <c r="K636" s="20">
        <v>25.78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</row>
    <row r="637" spans="1:27" ht="45" customHeight="1" x14ac:dyDescent="0.25">
      <c r="A637" s="17" t="s">
        <v>310</v>
      </c>
      <c r="B637" s="17" t="s">
        <v>22</v>
      </c>
      <c r="C637" s="18" t="s">
        <v>13</v>
      </c>
      <c r="D637" s="37" t="s">
        <v>23</v>
      </c>
      <c r="E637" s="38"/>
      <c r="F637" s="38"/>
      <c r="G637" s="18"/>
      <c r="H637" s="19" t="s">
        <v>120</v>
      </c>
      <c r="I637" s="39">
        <v>1</v>
      </c>
      <c r="J637" s="40"/>
      <c r="K637" s="20">
        <v>1636.63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</row>
    <row r="638" spans="1:27" ht="45" customHeight="1" x14ac:dyDescent="0.25">
      <c r="A638" s="17" t="s">
        <v>311</v>
      </c>
      <c r="B638" s="17" t="s">
        <v>108</v>
      </c>
      <c r="C638" s="18" t="s">
        <v>13</v>
      </c>
      <c r="D638" s="37" t="s">
        <v>109</v>
      </c>
      <c r="E638" s="38"/>
      <c r="F638" s="38"/>
      <c r="G638" s="18"/>
      <c r="H638" s="19" t="s">
        <v>120</v>
      </c>
      <c r="I638" s="39">
        <v>1</v>
      </c>
      <c r="J638" s="40"/>
      <c r="K638" s="20">
        <f>ROUND(K641,2)</f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</row>
    <row r="639" spans="1:27" x14ac:dyDescent="0.25">
      <c r="D639" s="25" t="s">
        <v>135</v>
      </c>
      <c r="E639" s="24"/>
      <c r="H639" s="24"/>
      <c r="K639" s="26">
        <f>SUM(J638:J638)</f>
        <v>0</v>
      </c>
    </row>
    <row r="640" spans="1:27" x14ac:dyDescent="0.25">
      <c r="D640" s="25" t="s">
        <v>136</v>
      </c>
      <c r="E640" s="24"/>
      <c r="H640" s="24">
        <v>5</v>
      </c>
      <c r="I640" t="s">
        <v>132</v>
      </c>
      <c r="K640" s="22">
        <f>ROUND(H640/100*K639,5)</f>
        <v>0</v>
      </c>
    </row>
    <row r="641" spans="1:27" x14ac:dyDescent="0.25">
      <c r="D641" s="25" t="s">
        <v>137</v>
      </c>
      <c r="E641" s="24"/>
      <c r="H641" s="24"/>
      <c r="K641" s="26">
        <f>SUM(K639:K640)</f>
        <v>0</v>
      </c>
    </row>
    <row r="643" spans="1:27" x14ac:dyDescent="0.25">
      <c r="A643" s="15" t="s">
        <v>312</v>
      </c>
      <c r="B643" s="15"/>
    </row>
    <row r="644" spans="1:27" ht="45" customHeight="1" x14ac:dyDescent="0.25">
      <c r="A644" s="17"/>
      <c r="B644" s="17" t="s">
        <v>94</v>
      </c>
      <c r="C644" s="18" t="s">
        <v>13</v>
      </c>
      <c r="D644" s="37" t="s">
        <v>95</v>
      </c>
      <c r="E644" s="38"/>
      <c r="F644" s="38"/>
      <c r="G644" s="18"/>
      <c r="H644" s="19" t="s">
        <v>120</v>
      </c>
      <c r="I644" s="39">
        <v>1</v>
      </c>
      <c r="J644" s="40"/>
      <c r="K644" s="20">
        <f>ROUND(K646,2)</f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</row>
    <row r="645" spans="1:27" x14ac:dyDescent="0.25">
      <c r="D645" s="25" t="s">
        <v>135</v>
      </c>
      <c r="E645" s="24"/>
      <c r="H645" s="24"/>
      <c r="K645" s="26">
        <f>SUM(J644:J644)</f>
        <v>0</v>
      </c>
    </row>
    <row r="646" spans="1:27" x14ac:dyDescent="0.25">
      <c r="D646" s="25" t="s">
        <v>137</v>
      </c>
      <c r="E646" s="24"/>
      <c r="H646" s="24"/>
      <c r="K646" s="26">
        <f>SUM(K645:K645)</f>
        <v>0</v>
      </c>
    </row>
  </sheetData>
  <sheetProtection sheet="1"/>
  <mergeCells count="103">
    <mergeCell ref="D638:F638"/>
    <mergeCell ref="I638:J638"/>
    <mergeCell ref="D644:F644"/>
    <mergeCell ref="I644:J644"/>
    <mergeCell ref="D591:F591"/>
    <mergeCell ref="I591:J591"/>
    <mergeCell ref="D607:F607"/>
    <mergeCell ref="I607:J607"/>
    <mergeCell ref="D622:F622"/>
    <mergeCell ref="I622:J622"/>
    <mergeCell ref="D636:F636"/>
    <mergeCell ref="I636:J636"/>
    <mergeCell ref="D637:F637"/>
    <mergeCell ref="I637:J637"/>
    <mergeCell ref="D511:F511"/>
    <mergeCell ref="I511:J511"/>
    <mergeCell ref="D527:F527"/>
    <mergeCell ref="I527:J527"/>
    <mergeCell ref="D543:F543"/>
    <mergeCell ref="I543:J543"/>
    <mergeCell ref="D559:F559"/>
    <mergeCell ref="I559:J559"/>
    <mergeCell ref="D575:F575"/>
    <mergeCell ref="I575:J575"/>
    <mergeCell ref="D431:F431"/>
    <mergeCell ref="I431:J431"/>
    <mergeCell ref="D447:F447"/>
    <mergeCell ref="I447:J447"/>
    <mergeCell ref="D463:F463"/>
    <mergeCell ref="I463:J463"/>
    <mergeCell ref="D479:F479"/>
    <mergeCell ref="I479:J479"/>
    <mergeCell ref="D495:F495"/>
    <mergeCell ref="I495:J495"/>
    <mergeCell ref="D356:F356"/>
    <mergeCell ref="I356:J356"/>
    <mergeCell ref="D371:F371"/>
    <mergeCell ref="I371:J371"/>
    <mergeCell ref="D386:F386"/>
    <mergeCell ref="I386:J386"/>
    <mergeCell ref="D401:F401"/>
    <mergeCell ref="I401:J401"/>
    <mergeCell ref="D416:F416"/>
    <mergeCell ref="I416:J416"/>
    <mergeCell ref="D280:F280"/>
    <mergeCell ref="I280:J280"/>
    <mergeCell ref="D296:F296"/>
    <mergeCell ref="I296:J296"/>
    <mergeCell ref="D311:F311"/>
    <mergeCell ref="I311:J311"/>
    <mergeCell ref="D326:F326"/>
    <mergeCell ref="I326:J326"/>
    <mergeCell ref="D341:F341"/>
    <mergeCell ref="I341:J341"/>
    <mergeCell ref="D198:F198"/>
    <mergeCell ref="I198:J198"/>
    <mergeCell ref="D214:F214"/>
    <mergeCell ref="I214:J214"/>
    <mergeCell ref="D230:F230"/>
    <mergeCell ref="I230:J230"/>
    <mergeCell ref="D247:F247"/>
    <mergeCell ref="I247:J247"/>
    <mergeCell ref="D264:F264"/>
    <mergeCell ref="I264:J264"/>
    <mergeCell ref="D193:F193"/>
    <mergeCell ref="I193:J193"/>
    <mergeCell ref="D194:F194"/>
    <mergeCell ref="I194:J194"/>
    <mergeCell ref="D195:F195"/>
    <mergeCell ref="I195:J195"/>
    <mergeCell ref="D196:F196"/>
    <mergeCell ref="I196:J196"/>
    <mergeCell ref="D197:F197"/>
    <mergeCell ref="I197:J197"/>
    <mergeCell ref="D117:F117"/>
    <mergeCell ref="I117:J117"/>
    <mergeCell ref="D133:F133"/>
    <mergeCell ref="I133:J133"/>
    <mergeCell ref="D148:F148"/>
    <mergeCell ref="I148:J148"/>
    <mergeCell ref="D163:F163"/>
    <mergeCell ref="I163:J163"/>
    <mergeCell ref="D178:F178"/>
    <mergeCell ref="I178:J178"/>
    <mergeCell ref="D41:F41"/>
    <mergeCell ref="I41:J41"/>
    <mergeCell ref="D56:F56"/>
    <mergeCell ref="I56:J56"/>
    <mergeCell ref="D71:F71"/>
    <mergeCell ref="I71:J71"/>
    <mergeCell ref="D86:F86"/>
    <mergeCell ref="I86:J86"/>
    <mergeCell ref="D101:F101"/>
    <mergeCell ref="I101:J101"/>
    <mergeCell ref="A1:K1"/>
    <mergeCell ref="A2:K2"/>
    <mergeCell ref="A3:K3"/>
    <mergeCell ref="A4:K4"/>
    <mergeCell ref="A6:K6"/>
    <mergeCell ref="D11:F11"/>
    <mergeCell ref="I11:J11"/>
    <mergeCell ref="D23:F23"/>
    <mergeCell ref="I23:J23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9"/>
  <sheetViews>
    <sheetView workbookViewId="0">
      <pane ySplit="8" topLeftCell="A9" activePane="bottomLeft" state="frozenSplit"/>
      <selection pane="bottomLeft" sqref="A1:D1"/>
    </sheetView>
  </sheetViews>
  <sheetFormatPr defaultColWidth="9.140625" defaultRowHeight="15" x14ac:dyDescent="0.25"/>
  <cols>
    <col min="1" max="1" width="14.7109375" customWidth="1"/>
    <col min="2" max="2" width="6.140625" customWidth="1"/>
    <col min="3" max="3" width="65.7109375" customWidth="1"/>
    <col min="4" max="4" width="13.7109375" customWidth="1"/>
    <col min="5" max="5" width="3.42578125" customWidth="1"/>
  </cols>
  <sheetData>
    <row r="1" spans="1:4" x14ac:dyDescent="0.25">
      <c r="A1" s="35" t="s">
        <v>0</v>
      </c>
      <c r="B1" s="35" t="s">
        <v>0</v>
      </c>
      <c r="C1" s="35" t="s">
        <v>0</v>
      </c>
      <c r="D1" s="35" t="s">
        <v>0</v>
      </c>
    </row>
    <row r="2" spans="1:4" x14ac:dyDescent="0.25">
      <c r="A2" s="35"/>
      <c r="B2" s="35"/>
      <c r="C2" s="35"/>
      <c r="D2" s="35"/>
    </row>
    <row r="3" spans="1:4" x14ac:dyDescent="0.25">
      <c r="A3" s="35"/>
      <c r="B3" s="35"/>
      <c r="C3" s="35"/>
      <c r="D3" s="35"/>
    </row>
    <row r="4" spans="1:4" x14ac:dyDescent="0.25">
      <c r="A4" s="35"/>
      <c r="B4" s="35"/>
      <c r="C4" s="35"/>
      <c r="D4" s="35"/>
    </row>
    <row r="6" spans="1:4" ht="18.75" x14ac:dyDescent="0.3">
      <c r="A6" s="36" t="s">
        <v>111</v>
      </c>
      <c r="B6" s="36" t="s">
        <v>111</v>
      </c>
      <c r="C6" s="36" t="s">
        <v>111</v>
      </c>
      <c r="D6" s="36" t="s">
        <v>111</v>
      </c>
    </row>
    <row r="8" spans="1:4" x14ac:dyDescent="0.25">
      <c r="A8" s="16" t="s">
        <v>113</v>
      </c>
      <c r="B8" s="16" t="s">
        <v>114</v>
      </c>
      <c r="C8" s="16" t="s">
        <v>115</v>
      </c>
      <c r="D8" s="16" t="s">
        <v>2</v>
      </c>
    </row>
    <row r="10" spans="1:4" x14ac:dyDescent="0.25">
      <c r="A10" s="15" t="s">
        <v>121</v>
      </c>
    </row>
    <row r="11" spans="1:4" x14ac:dyDescent="0.25">
      <c r="A11" t="s">
        <v>180</v>
      </c>
      <c r="B11" t="s">
        <v>118</v>
      </c>
      <c r="C11" t="s">
        <v>181</v>
      </c>
      <c r="D11" s="22">
        <v>26.08</v>
      </c>
    </row>
    <row r="12" spans="1:4" x14ac:dyDescent="0.25">
      <c r="A12" t="s">
        <v>127</v>
      </c>
      <c r="B12" t="s">
        <v>118</v>
      </c>
      <c r="C12" t="s">
        <v>128</v>
      </c>
      <c r="D12" s="22">
        <v>26.08</v>
      </c>
    </row>
    <row r="13" spans="1:4" x14ac:dyDescent="0.25">
      <c r="A13" t="s">
        <v>194</v>
      </c>
      <c r="B13" t="s">
        <v>118</v>
      </c>
      <c r="C13" t="s">
        <v>195</v>
      </c>
      <c r="D13" s="22">
        <v>26.12</v>
      </c>
    </row>
    <row r="14" spans="1:4" x14ac:dyDescent="0.25">
      <c r="A14" t="s">
        <v>178</v>
      </c>
      <c r="B14" t="s">
        <v>118</v>
      </c>
      <c r="C14" t="s">
        <v>179</v>
      </c>
      <c r="D14" s="22">
        <v>30.41</v>
      </c>
    </row>
    <row r="15" spans="1:4" x14ac:dyDescent="0.25">
      <c r="A15" t="s">
        <v>122</v>
      </c>
      <c r="B15" t="s">
        <v>118</v>
      </c>
      <c r="C15" t="s">
        <v>123</v>
      </c>
      <c r="D15" s="22">
        <v>30.41</v>
      </c>
    </row>
    <row r="16" spans="1:4" x14ac:dyDescent="0.25">
      <c r="A16" t="s">
        <v>196</v>
      </c>
      <c r="B16" t="s">
        <v>118</v>
      </c>
      <c r="C16" t="s">
        <v>197</v>
      </c>
      <c r="D16" s="22">
        <v>30.41</v>
      </c>
    </row>
    <row r="17" spans="1:4" x14ac:dyDescent="0.25">
      <c r="A17" t="s">
        <v>291</v>
      </c>
      <c r="B17" t="s">
        <v>118</v>
      </c>
      <c r="C17" t="s">
        <v>292</v>
      </c>
      <c r="D17" s="22">
        <v>47.81</v>
      </c>
    </row>
    <row r="18" spans="1:4" x14ac:dyDescent="0.25">
      <c r="A18" s="15" t="s">
        <v>140</v>
      </c>
    </row>
    <row r="19" spans="1:4" x14ac:dyDescent="0.25">
      <c r="A19" t="s">
        <v>206</v>
      </c>
      <c r="B19" t="s">
        <v>13</v>
      </c>
      <c r="C19" t="s">
        <v>84</v>
      </c>
      <c r="D19" s="22">
        <v>1250</v>
      </c>
    </row>
    <row r="20" spans="1:4" x14ac:dyDescent="0.25">
      <c r="A20" t="s">
        <v>210</v>
      </c>
      <c r="B20" t="s">
        <v>13</v>
      </c>
      <c r="C20" t="s">
        <v>211</v>
      </c>
      <c r="D20" s="22">
        <v>121.24</v>
      </c>
    </row>
    <row r="21" spans="1:4" x14ac:dyDescent="0.25">
      <c r="A21" t="s">
        <v>143</v>
      </c>
      <c r="B21" t="s">
        <v>55</v>
      </c>
      <c r="C21" t="s">
        <v>144</v>
      </c>
      <c r="D21" s="22">
        <v>13.39</v>
      </c>
    </row>
    <row r="22" spans="1:4" x14ac:dyDescent="0.25">
      <c r="A22" t="s">
        <v>147</v>
      </c>
      <c r="B22" t="s">
        <v>55</v>
      </c>
      <c r="C22" t="s">
        <v>148</v>
      </c>
      <c r="D22" s="22">
        <v>47.52</v>
      </c>
    </row>
    <row r="23" spans="1:4" x14ac:dyDescent="0.25">
      <c r="A23" t="s">
        <v>215</v>
      </c>
      <c r="B23" t="s">
        <v>55</v>
      </c>
      <c r="C23" t="s">
        <v>216</v>
      </c>
      <c r="D23" s="22">
        <v>11.17</v>
      </c>
    </row>
    <row r="24" spans="1:4" x14ac:dyDescent="0.25">
      <c r="A24" t="s">
        <v>226</v>
      </c>
      <c r="B24" t="s">
        <v>55</v>
      </c>
      <c r="C24" t="s">
        <v>227</v>
      </c>
      <c r="D24" s="22">
        <v>22.51</v>
      </c>
    </row>
    <row r="25" spans="1:4" x14ac:dyDescent="0.25">
      <c r="A25" t="s">
        <v>229</v>
      </c>
      <c r="B25" t="s">
        <v>55</v>
      </c>
      <c r="C25" t="s">
        <v>230</v>
      </c>
      <c r="D25" s="22">
        <v>3.02</v>
      </c>
    </row>
    <row r="26" spans="1:4" x14ac:dyDescent="0.25">
      <c r="A26" t="s">
        <v>234</v>
      </c>
      <c r="B26" t="s">
        <v>55</v>
      </c>
      <c r="C26" t="s">
        <v>235</v>
      </c>
      <c r="D26" s="22">
        <v>7.33</v>
      </c>
    </row>
    <row r="27" spans="1:4" x14ac:dyDescent="0.25">
      <c r="A27" t="s">
        <v>313</v>
      </c>
      <c r="B27" t="s">
        <v>55</v>
      </c>
      <c r="C27" t="s">
        <v>314</v>
      </c>
      <c r="D27" s="22">
        <v>4.67</v>
      </c>
    </row>
    <row r="28" spans="1:4" x14ac:dyDescent="0.25">
      <c r="A28" t="s">
        <v>160</v>
      </c>
      <c r="B28" t="s">
        <v>55</v>
      </c>
      <c r="C28" t="s">
        <v>161</v>
      </c>
      <c r="D28" s="22">
        <v>66.02</v>
      </c>
    </row>
    <row r="29" spans="1:4" x14ac:dyDescent="0.25">
      <c r="A29" t="s">
        <v>156</v>
      </c>
      <c r="B29" t="s">
        <v>55</v>
      </c>
      <c r="C29" t="s">
        <v>157</v>
      </c>
      <c r="D29" s="22">
        <v>41</v>
      </c>
    </row>
    <row r="30" spans="1:4" x14ac:dyDescent="0.25">
      <c r="A30" t="s">
        <v>152</v>
      </c>
      <c r="B30" t="s">
        <v>55</v>
      </c>
      <c r="C30" t="s">
        <v>153</v>
      </c>
      <c r="D30" s="22">
        <v>34.43</v>
      </c>
    </row>
    <row r="31" spans="1:4" x14ac:dyDescent="0.25">
      <c r="A31" t="s">
        <v>237</v>
      </c>
      <c r="B31" t="s">
        <v>55</v>
      </c>
      <c r="C31" t="s">
        <v>238</v>
      </c>
      <c r="D31" s="22">
        <v>8.67</v>
      </c>
    </row>
    <row r="32" spans="1:4" x14ac:dyDescent="0.25">
      <c r="A32" t="s">
        <v>315</v>
      </c>
      <c r="B32" t="s">
        <v>55</v>
      </c>
      <c r="C32" t="s">
        <v>316</v>
      </c>
      <c r="D32" s="22">
        <v>7.72</v>
      </c>
    </row>
    <row r="33" spans="1:4" x14ac:dyDescent="0.25">
      <c r="A33" t="s">
        <v>243</v>
      </c>
      <c r="B33" t="s">
        <v>55</v>
      </c>
      <c r="C33" t="s">
        <v>244</v>
      </c>
      <c r="D33" s="22">
        <v>3.92</v>
      </c>
    </row>
    <row r="34" spans="1:4" x14ac:dyDescent="0.25">
      <c r="A34" t="s">
        <v>252</v>
      </c>
      <c r="B34" t="s">
        <v>55</v>
      </c>
      <c r="C34" t="s">
        <v>253</v>
      </c>
      <c r="D34" s="22">
        <v>12.24</v>
      </c>
    </row>
    <row r="35" spans="1:4" x14ac:dyDescent="0.25">
      <c r="A35" t="s">
        <v>240</v>
      </c>
      <c r="B35" t="s">
        <v>55</v>
      </c>
      <c r="C35" t="s">
        <v>241</v>
      </c>
      <c r="D35" s="22">
        <v>2.77</v>
      </c>
    </row>
    <row r="36" spans="1:4" x14ac:dyDescent="0.25">
      <c r="A36" t="s">
        <v>249</v>
      </c>
      <c r="B36" t="s">
        <v>55</v>
      </c>
      <c r="C36" t="s">
        <v>250</v>
      </c>
      <c r="D36" s="22">
        <v>8.0399999999999991</v>
      </c>
    </row>
    <row r="37" spans="1:4" x14ac:dyDescent="0.25">
      <c r="A37" t="s">
        <v>246</v>
      </c>
      <c r="B37" t="s">
        <v>55</v>
      </c>
      <c r="C37" t="s">
        <v>247</v>
      </c>
      <c r="D37" s="22">
        <v>5.45</v>
      </c>
    </row>
    <row r="38" spans="1:4" x14ac:dyDescent="0.25">
      <c r="A38" t="s">
        <v>258</v>
      </c>
      <c r="B38" t="s">
        <v>55</v>
      </c>
      <c r="C38" t="s">
        <v>259</v>
      </c>
      <c r="D38" s="22">
        <v>1.64</v>
      </c>
    </row>
    <row r="39" spans="1:4" x14ac:dyDescent="0.25">
      <c r="A39" t="s">
        <v>255</v>
      </c>
      <c r="B39" t="s">
        <v>55</v>
      </c>
      <c r="C39" t="s">
        <v>256</v>
      </c>
      <c r="D39" s="22">
        <v>2.99</v>
      </c>
    </row>
    <row r="40" spans="1:4" x14ac:dyDescent="0.25">
      <c r="A40" t="s">
        <v>261</v>
      </c>
      <c r="B40" t="s">
        <v>13</v>
      </c>
      <c r="C40" t="s">
        <v>46</v>
      </c>
      <c r="D40" s="22">
        <v>395</v>
      </c>
    </row>
    <row r="41" spans="1:4" x14ac:dyDescent="0.25">
      <c r="A41" t="s">
        <v>164</v>
      </c>
      <c r="B41" t="s">
        <v>13</v>
      </c>
      <c r="C41" t="s">
        <v>165</v>
      </c>
      <c r="D41" s="22">
        <v>112.37</v>
      </c>
    </row>
    <row r="42" spans="1:4" x14ac:dyDescent="0.25">
      <c r="A42" t="s">
        <v>174</v>
      </c>
      <c r="B42" t="s">
        <v>13</v>
      </c>
      <c r="C42" t="s">
        <v>175</v>
      </c>
      <c r="D42" s="22">
        <v>2716.13</v>
      </c>
    </row>
    <row r="43" spans="1:4" x14ac:dyDescent="0.25">
      <c r="A43" t="s">
        <v>269</v>
      </c>
      <c r="B43" t="s">
        <v>13</v>
      </c>
      <c r="C43" t="s">
        <v>270</v>
      </c>
      <c r="D43" s="22">
        <v>61.5</v>
      </c>
    </row>
    <row r="44" spans="1:4" x14ac:dyDescent="0.25">
      <c r="A44" t="s">
        <v>263</v>
      </c>
      <c r="B44" t="s">
        <v>13</v>
      </c>
      <c r="C44" t="s">
        <v>264</v>
      </c>
      <c r="D44" s="22">
        <v>27.9</v>
      </c>
    </row>
    <row r="45" spans="1:4" x14ac:dyDescent="0.25">
      <c r="A45" t="s">
        <v>266</v>
      </c>
      <c r="B45" t="s">
        <v>13</v>
      </c>
      <c r="C45" t="s">
        <v>267</v>
      </c>
      <c r="D45" s="22">
        <v>36.549999999999997</v>
      </c>
    </row>
    <row r="46" spans="1:4" x14ac:dyDescent="0.25">
      <c r="A46" t="s">
        <v>170</v>
      </c>
      <c r="B46" t="s">
        <v>13</v>
      </c>
      <c r="C46" t="s">
        <v>171</v>
      </c>
      <c r="D46" s="22">
        <v>23.2</v>
      </c>
    </row>
    <row r="47" spans="1:4" x14ac:dyDescent="0.25">
      <c r="A47" t="s">
        <v>288</v>
      </c>
      <c r="B47" t="s">
        <v>13</v>
      </c>
      <c r="C47" t="s">
        <v>289</v>
      </c>
      <c r="D47" s="22">
        <v>95.69</v>
      </c>
    </row>
    <row r="48" spans="1:4" x14ac:dyDescent="0.25">
      <c r="A48" t="s">
        <v>182</v>
      </c>
      <c r="B48" t="s">
        <v>13</v>
      </c>
      <c r="C48" t="s">
        <v>183</v>
      </c>
      <c r="D48" s="22">
        <v>255.18</v>
      </c>
    </row>
    <row r="49" spans="1:4" x14ac:dyDescent="0.25">
      <c r="A49" t="s">
        <v>186</v>
      </c>
      <c r="B49" t="s">
        <v>13</v>
      </c>
      <c r="C49" t="s">
        <v>187</v>
      </c>
      <c r="D49" s="22">
        <v>508.2</v>
      </c>
    </row>
    <row r="50" spans="1:4" x14ac:dyDescent="0.25">
      <c r="A50" t="s">
        <v>277</v>
      </c>
      <c r="B50" t="s">
        <v>13</v>
      </c>
      <c r="C50" t="s">
        <v>278</v>
      </c>
      <c r="D50" s="22">
        <v>206.41</v>
      </c>
    </row>
    <row r="51" spans="1:4" x14ac:dyDescent="0.25">
      <c r="A51" t="s">
        <v>272</v>
      </c>
      <c r="B51" t="s">
        <v>13</v>
      </c>
      <c r="C51" t="s">
        <v>273</v>
      </c>
      <c r="D51" s="22">
        <v>124.82</v>
      </c>
    </row>
    <row r="52" spans="1:4" x14ac:dyDescent="0.25">
      <c r="A52" t="s">
        <v>280</v>
      </c>
      <c r="B52" t="s">
        <v>13</v>
      </c>
      <c r="C52" t="s">
        <v>281</v>
      </c>
      <c r="D52" s="22">
        <v>128.38999999999999</v>
      </c>
    </row>
    <row r="53" spans="1:4" x14ac:dyDescent="0.25">
      <c r="A53" t="s">
        <v>283</v>
      </c>
      <c r="B53" t="s">
        <v>13</v>
      </c>
      <c r="C53" t="s">
        <v>284</v>
      </c>
      <c r="D53" s="22">
        <v>9528.64</v>
      </c>
    </row>
    <row r="54" spans="1:4" x14ac:dyDescent="0.25">
      <c r="A54" t="s">
        <v>293</v>
      </c>
      <c r="B54" t="s">
        <v>13</v>
      </c>
      <c r="C54" t="s">
        <v>294</v>
      </c>
      <c r="D54" s="22">
        <v>1503.5</v>
      </c>
    </row>
    <row r="55" spans="1:4" x14ac:dyDescent="0.25">
      <c r="A55" t="s">
        <v>296</v>
      </c>
      <c r="B55" t="s">
        <v>13</v>
      </c>
      <c r="C55" t="s">
        <v>297</v>
      </c>
      <c r="D55" s="22">
        <v>2214</v>
      </c>
    </row>
    <row r="56" spans="1:4" x14ac:dyDescent="0.25">
      <c r="A56" t="s">
        <v>190</v>
      </c>
      <c r="B56" t="s">
        <v>13</v>
      </c>
      <c r="C56" t="s">
        <v>191</v>
      </c>
      <c r="D56" s="22">
        <v>55</v>
      </c>
    </row>
    <row r="57" spans="1:4" x14ac:dyDescent="0.25">
      <c r="A57" t="s">
        <v>207</v>
      </c>
      <c r="B57" t="s">
        <v>13</v>
      </c>
      <c r="C57" t="s">
        <v>208</v>
      </c>
      <c r="D57" s="22">
        <v>5.74</v>
      </c>
    </row>
    <row r="58" spans="1:4" x14ac:dyDescent="0.25">
      <c r="A58" t="s">
        <v>317</v>
      </c>
      <c r="B58" t="s">
        <v>13</v>
      </c>
      <c r="C58" t="s">
        <v>318</v>
      </c>
      <c r="D58" s="22">
        <v>13.88</v>
      </c>
    </row>
    <row r="59" spans="1:4" x14ac:dyDescent="0.25">
      <c r="A59" t="s">
        <v>212</v>
      </c>
      <c r="B59" t="s">
        <v>13</v>
      </c>
      <c r="C59" t="s">
        <v>213</v>
      </c>
      <c r="D59" s="22">
        <v>7.22</v>
      </c>
    </row>
    <row r="60" spans="1:4" x14ac:dyDescent="0.25">
      <c r="A60" t="s">
        <v>145</v>
      </c>
      <c r="B60" t="s">
        <v>13</v>
      </c>
      <c r="C60" t="s">
        <v>146</v>
      </c>
      <c r="D60" s="22">
        <v>6.31</v>
      </c>
    </row>
    <row r="61" spans="1:4" x14ac:dyDescent="0.25">
      <c r="A61" t="s">
        <v>219</v>
      </c>
      <c r="B61" t="s">
        <v>13</v>
      </c>
      <c r="C61" t="s">
        <v>220</v>
      </c>
      <c r="D61" s="22">
        <v>2.13</v>
      </c>
    </row>
    <row r="62" spans="1:4" x14ac:dyDescent="0.25">
      <c r="A62" t="s">
        <v>224</v>
      </c>
      <c r="B62" t="s">
        <v>13</v>
      </c>
      <c r="C62" t="s">
        <v>225</v>
      </c>
      <c r="D62" s="22">
        <v>3.68</v>
      </c>
    </row>
    <row r="63" spans="1:4" x14ac:dyDescent="0.25">
      <c r="A63" t="s">
        <v>319</v>
      </c>
      <c r="B63" t="s">
        <v>13</v>
      </c>
      <c r="C63" t="s">
        <v>320</v>
      </c>
      <c r="D63" s="22">
        <v>0.17</v>
      </c>
    </row>
    <row r="64" spans="1:4" x14ac:dyDescent="0.25">
      <c r="A64" t="s">
        <v>231</v>
      </c>
      <c r="B64" t="s">
        <v>13</v>
      </c>
      <c r="C64" t="s">
        <v>232</v>
      </c>
      <c r="D64" s="22">
        <v>0.27</v>
      </c>
    </row>
    <row r="65" spans="1:4" x14ac:dyDescent="0.25">
      <c r="A65" t="s">
        <v>168</v>
      </c>
      <c r="B65" t="s">
        <v>13</v>
      </c>
      <c r="C65" t="s">
        <v>169</v>
      </c>
      <c r="D65" s="22">
        <v>0.47</v>
      </c>
    </row>
    <row r="66" spans="1:4" x14ac:dyDescent="0.25">
      <c r="A66" t="s">
        <v>274</v>
      </c>
      <c r="B66" t="s">
        <v>13</v>
      </c>
      <c r="C66" t="s">
        <v>275</v>
      </c>
      <c r="D66" s="22">
        <v>0.43</v>
      </c>
    </row>
    <row r="67" spans="1:4" x14ac:dyDescent="0.25">
      <c r="A67" t="s">
        <v>286</v>
      </c>
      <c r="B67" t="s">
        <v>13</v>
      </c>
      <c r="C67" t="s">
        <v>287</v>
      </c>
      <c r="D67" s="22">
        <v>0.47</v>
      </c>
    </row>
    <row r="68" spans="1:4" x14ac:dyDescent="0.25">
      <c r="A68" t="s">
        <v>141</v>
      </c>
      <c r="B68" t="s">
        <v>13</v>
      </c>
      <c r="C68" t="s">
        <v>142</v>
      </c>
      <c r="D68" s="22">
        <v>12.87</v>
      </c>
    </row>
    <row r="69" spans="1:4" x14ac:dyDescent="0.25">
      <c r="A69" t="s">
        <v>217</v>
      </c>
      <c r="B69" t="s">
        <v>13</v>
      </c>
      <c r="C69" t="s">
        <v>218</v>
      </c>
      <c r="D69" s="22">
        <v>4.66</v>
      </c>
    </row>
    <row r="70" spans="1:4" x14ac:dyDescent="0.25">
      <c r="A70" t="s">
        <v>222</v>
      </c>
      <c r="B70" t="s">
        <v>13</v>
      </c>
      <c r="C70" t="s">
        <v>223</v>
      </c>
      <c r="D70" s="22">
        <v>7.52</v>
      </c>
    </row>
    <row r="71" spans="1:4" x14ac:dyDescent="0.25">
      <c r="A71" t="s">
        <v>301</v>
      </c>
      <c r="B71" t="s">
        <v>13</v>
      </c>
      <c r="C71" t="s">
        <v>302</v>
      </c>
      <c r="D71" s="22">
        <v>10.54</v>
      </c>
    </row>
    <row r="72" spans="1:4" x14ac:dyDescent="0.25">
      <c r="A72" t="s">
        <v>198</v>
      </c>
      <c r="B72" t="s">
        <v>13</v>
      </c>
      <c r="C72" t="s">
        <v>199</v>
      </c>
      <c r="D72" s="22">
        <v>9.75</v>
      </c>
    </row>
    <row r="73" spans="1:4" x14ac:dyDescent="0.25">
      <c r="A73" t="s">
        <v>299</v>
      </c>
      <c r="B73" t="s">
        <v>13</v>
      </c>
      <c r="C73" t="s">
        <v>300</v>
      </c>
      <c r="D73" s="22">
        <v>0.37</v>
      </c>
    </row>
    <row r="74" spans="1:4" x14ac:dyDescent="0.25">
      <c r="A74" t="s">
        <v>304</v>
      </c>
      <c r="B74" t="s">
        <v>55</v>
      </c>
      <c r="C74" t="s">
        <v>305</v>
      </c>
      <c r="D74" s="22">
        <v>0.95</v>
      </c>
    </row>
    <row r="75" spans="1:4" x14ac:dyDescent="0.25">
      <c r="A75" t="s">
        <v>307</v>
      </c>
      <c r="B75" t="s">
        <v>13</v>
      </c>
      <c r="C75" t="s">
        <v>308</v>
      </c>
      <c r="D75" s="22">
        <v>275</v>
      </c>
    </row>
    <row r="76" spans="1:4" x14ac:dyDescent="0.25">
      <c r="A76" t="s">
        <v>321</v>
      </c>
      <c r="B76" t="s">
        <v>322</v>
      </c>
      <c r="C76" t="s">
        <v>323</v>
      </c>
      <c r="D76" s="22">
        <v>0.27</v>
      </c>
    </row>
    <row r="77" spans="1:4" x14ac:dyDescent="0.25">
      <c r="A77" t="s">
        <v>324</v>
      </c>
      <c r="B77" t="s">
        <v>322</v>
      </c>
      <c r="C77" t="s">
        <v>325</v>
      </c>
      <c r="D77" s="22">
        <v>0.15</v>
      </c>
    </row>
    <row r="78" spans="1:4" x14ac:dyDescent="0.25">
      <c r="A78" t="s">
        <v>326</v>
      </c>
      <c r="B78" t="s">
        <v>322</v>
      </c>
      <c r="C78" t="s">
        <v>327</v>
      </c>
      <c r="D78" s="22">
        <v>0.03</v>
      </c>
    </row>
    <row r="79" spans="1:4" x14ac:dyDescent="0.25">
      <c r="A79" t="s">
        <v>328</v>
      </c>
      <c r="B79" t="s">
        <v>322</v>
      </c>
      <c r="C79" t="s">
        <v>329</v>
      </c>
      <c r="D79" s="22">
        <v>7.0000000000000007E-2</v>
      </c>
    </row>
    <row r="80" spans="1:4" x14ac:dyDescent="0.25">
      <c r="A80" t="s">
        <v>330</v>
      </c>
      <c r="B80" t="s">
        <v>322</v>
      </c>
      <c r="C80" t="s">
        <v>331</v>
      </c>
      <c r="D80" s="22">
        <v>0.08</v>
      </c>
    </row>
    <row r="81" spans="1:4" x14ac:dyDescent="0.25">
      <c r="A81" t="s">
        <v>332</v>
      </c>
      <c r="B81" t="s">
        <v>322</v>
      </c>
      <c r="C81" t="s">
        <v>333</v>
      </c>
      <c r="D81" s="22">
        <v>0.06</v>
      </c>
    </row>
    <row r="82" spans="1:4" x14ac:dyDescent="0.25">
      <c r="A82" t="s">
        <v>334</v>
      </c>
      <c r="B82" t="s">
        <v>322</v>
      </c>
      <c r="C82" t="s">
        <v>335</v>
      </c>
      <c r="D82" s="22">
        <v>7.0000000000000007E-2</v>
      </c>
    </row>
    <row r="83" spans="1:4" x14ac:dyDescent="0.25">
      <c r="A83" t="s">
        <v>336</v>
      </c>
      <c r="B83" t="s">
        <v>322</v>
      </c>
      <c r="C83" t="s">
        <v>337</v>
      </c>
      <c r="D83" s="22">
        <v>7.0000000000000007E-2</v>
      </c>
    </row>
    <row r="84" spans="1:4" x14ac:dyDescent="0.25">
      <c r="A84" t="s">
        <v>338</v>
      </c>
      <c r="B84" t="s">
        <v>322</v>
      </c>
      <c r="C84" t="s">
        <v>339</v>
      </c>
      <c r="D84" s="22">
        <v>0.08</v>
      </c>
    </row>
    <row r="85" spans="1:4" x14ac:dyDescent="0.25">
      <c r="A85" t="s">
        <v>340</v>
      </c>
      <c r="B85" t="s">
        <v>322</v>
      </c>
      <c r="C85" t="s">
        <v>341</v>
      </c>
      <c r="D85" s="22">
        <v>0.04</v>
      </c>
    </row>
    <row r="86" spans="1:4" x14ac:dyDescent="0.25">
      <c r="A86" t="s">
        <v>342</v>
      </c>
      <c r="B86" t="s">
        <v>322</v>
      </c>
      <c r="C86" t="s">
        <v>343</v>
      </c>
      <c r="D86" s="22">
        <v>0.06</v>
      </c>
    </row>
    <row r="87" spans="1:4" x14ac:dyDescent="0.25">
      <c r="A87" t="s">
        <v>344</v>
      </c>
      <c r="B87" t="s">
        <v>322</v>
      </c>
      <c r="C87" t="s">
        <v>345</v>
      </c>
      <c r="D87" s="22">
        <v>0.06</v>
      </c>
    </row>
    <row r="88" spans="1:4" x14ac:dyDescent="0.25">
      <c r="A88" t="s">
        <v>346</v>
      </c>
      <c r="B88" t="s">
        <v>322</v>
      </c>
      <c r="C88" t="s">
        <v>347</v>
      </c>
      <c r="D88" s="22">
        <v>0.05</v>
      </c>
    </row>
    <row r="89" spans="1:4" x14ac:dyDescent="0.25">
      <c r="A89" t="s">
        <v>348</v>
      </c>
      <c r="B89" t="s">
        <v>322</v>
      </c>
      <c r="C89" t="s">
        <v>349</v>
      </c>
      <c r="D89" s="22">
        <v>0.21</v>
      </c>
    </row>
  </sheetData>
  <sheetProtection sheet="1"/>
  <mergeCells count="5">
    <mergeCell ref="A1:D1"/>
    <mergeCell ref="A2:D2"/>
    <mergeCell ref="A3:D3"/>
    <mergeCell ref="A4:D4"/>
    <mergeCell ref="A6:D6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6"/>
  <sheetViews>
    <sheetView workbookViewId="0"/>
  </sheetViews>
  <sheetFormatPr defaultColWidth="9.140625" defaultRowHeight="15" x14ac:dyDescent="0.25"/>
  <cols>
    <col min="1" max="1" width="25.7109375" customWidth="1"/>
    <col min="2" max="2" width="3.42578125" customWidth="1"/>
    <col min="3" max="7" width="13.7109375" customWidth="1"/>
    <col min="8" max="8" width="25.7109375" customWidth="1"/>
  </cols>
  <sheetData>
    <row r="1" spans="1:8" x14ac:dyDescent="0.25">
      <c r="E1" s="41" t="s">
        <v>0</v>
      </c>
      <c r="F1" s="41" t="s">
        <v>0</v>
      </c>
      <c r="G1" s="41" t="s">
        <v>0</v>
      </c>
      <c r="H1" s="41" t="s">
        <v>0</v>
      </c>
    </row>
    <row r="2" spans="1:8" x14ac:dyDescent="0.25">
      <c r="E2" s="41"/>
      <c r="F2" s="41"/>
      <c r="G2" s="41"/>
      <c r="H2" s="41"/>
    </row>
    <row r="3" spans="1:8" x14ac:dyDescent="0.25">
      <c r="E3" s="41"/>
      <c r="F3" s="41"/>
      <c r="G3" s="41"/>
      <c r="H3" s="41"/>
    </row>
    <row r="4" spans="1:8" x14ac:dyDescent="0.25">
      <c r="E4" s="41"/>
      <c r="F4" s="41"/>
      <c r="G4" s="41"/>
      <c r="H4" s="41"/>
    </row>
    <row r="6" spans="1:8" ht="18.75" x14ac:dyDescent="0.3">
      <c r="C6" s="42" t="s">
        <v>350</v>
      </c>
      <c r="D6" s="42" t="s">
        <v>350</v>
      </c>
      <c r="E6" s="42" t="s">
        <v>350</v>
      </c>
      <c r="F6" s="42" t="s">
        <v>350</v>
      </c>
      <c r="G6" s="42" t="s">
        <v>350</v>
      </c>
    </row>
    <row r="10" spans="1:8" x14ac:dyDescent="0.25">
      <c r="B10" t="s">
        <v>351</v>
      </c>
      <c r="C10" s="27" t="s">
        <v>5</v>
      </c>
      <c r="D10" s="28" t="s">
        <v>6</v>
      </c>
      <c r="E10" s="27" t="s">
        <v>7</v>
      </c>
    </row>
    <row r="11" spans="1:8" x14ac:dyDescent="0.25">
      <c r="B11" t="s">
        <v>351</v>
      </c>
      <c r="C11" s="27" t="s">
        <v>8</v>
      </c>
      <c r="D11" s="28" t="s">
        <v>9</v>
      </c>
      <c r="E11" s="27" t="s">
        <v>10</v>
      </c>
    </row>
    <row r="13" spans="1:8" ht="45" customHeight="1" x14ac:dyDescent="0.25">
      <c r="A13" s="29" t="s">
        <v>352</v>
      </c>
      <c r="B13" s="29" t="s">
        <v>353</v>
      </c>
      <c r="C13" s="29" t="s">
        <v>12</v>
      </c>
      <c r="D13" s="30" t="s">
        <v>13</v>
      </c>
      <c r="E13" s="43" t="s">
        <v>14</v>
      </c>
      <c r="F13" s="43" t="s">
        <v>14</v>
      </c>
      <c r="G13" s="31">
        <f>SUM(G14:G14)</f>
        <v>1</v>
      </c>
    </row>
    <row r="14" spans="1:8" x14ac:dyDescent="0.25">
      <c r="A14" s="32"/>
      <c r="B14" s="32"/>
      <c r="C14" s="33">
        <v>1</v>
      </c>
      <c r="D14" s="33"/>
      <c r="E14" s="33"/>
      <c r="F14" s="33"/>
      <c r="G14" s="33">
        <f>PRODUCT(C14:F14)</f>
        <v>1</v>
      </c>
    </row>
    <row r="16" spans="1:8" x14ac:dyDescent="0.25">
      <c r="B16" t="s">
        <v>351</v>
      </c>
      <c r="C16" s="27" t="s">
        <v>5</v>
      </c>
      <c r="D16" s="28" t="s">
        <v>6</v>
      </c>
      <c r="E16" s="27" t="s">
        <v>7</v>
      </c>
    </row>
    <row r="17" spans="1:7" x14ac:dyDescent="0.25">
      <c r="B17" t="s">
        <v>351</v>
      </c>
      <c r="C17" s="27" t="s">
        <v>8</v>
      </c>
      <c r="D17" s="28" t="s">
        <v>6</v>
      </c>
      <c r="E17" s="27" t="s">
        <v>16</v>
      </c>
    </row>
    <row r="19" spans="1:7" ht="45" customHeight="1" x14ac:dyDescent="0.25">
      <c r="A19" s="29" t="s">
        <v>354</v>
      </c>
      <c r="B19" s="29" t="s">
        <v>353</v>
      </c>
      <c r="C19" s="29" t="s">
        <v>18</v>
      </c>
      <c r="D19" s="30" t="s">
        <v>13</v>
      </c>
      <c r="E19" s="43" t="s">
        <v>19</v>
      </c>
      <c r="F19" s="43" t="s">
        <v>19</v>
      </c>
      <c r="G19" s="31">
        <f>SUM(G20:G20)</f>
        <v>24</v>
      </c>
    </row>
    <row r="20" spans="1:7" x14ac:dyDescent="0.25">
      <c r="A20" s="32"/>
      <c r="B20" s="32"/>
      <c r="C20" s="33">
        <v>24</v>
      </c>
      <c r="D20" s="33"/>
      <c r="E20" s="33"/>
      <c r="F20" s="33"/>
      <c r="G20" s="33">
        <f>PRODUCT(C20:F20)</f>
        <v>24</v>
      </c>
    </row>
    <row r="22" spans="1:7" ht="45" customHeight="1" x14ac:dyDescent="0.25">
      <c r="A22" s="29" t="s">
        <v>355</v>
      </c>
      <c r="B22" s="29" t="s">
        <v>353</v>
      </c>
      <c r="C22" s="29" t="s">
        <v>20</v>
      </c>
      <c r="D22" s="30" t="s">
        <v>13</v>
      </c>
      <c r="E22" s="43" t="s">
        <v>21</v>
      </c>
      <c r="F22" s="43" t="s">
        <v>21</v>
      </c>
      <c r="G22" s="31">
        <f>SUM(G23:G23)</f>
        <v>6</v>
      </c>
    </row>
    <row r="23" spans="1:7" x14ac:dyDescent="0.25">
      <c r="A23" s="32"/>
      <c r="B23" s="32"/>
      <c r="C23" s="33">
        <v>6</v>
      </c>
      <c r="D23" s="33"/>
      <c r="E23" s="33"/>
      <c r="F23" s="33"/>
      <c r="G23" s="33">
        <f>PRODUCT(C23:F23)</f>
        <v>6</v>
      </c>
    </row>
    <row r="25" spans="1:7" ht="45" customHeight="1" x14ac:dyDescent="0.25">
      <c r="A25" s="29" t="s">
        <v>356</v>
      </c>
      <c r="B25" s="29" t="s">
        <v>353</v>
      </c>
      <c r="C25" s="29" t="s">
        <v>22</v>
      </c>
      <c r="D25" s="30" t="s">
        <v>13</v>
      </c>
      <c r="E25" s="43" t="s">
        <v>23</v>
      </c>
      <c r="F25" s="43" t="s">
        <v>23</v>
      </c>
      <c r="G25" s="31">
        <f>SUM(G26:G26)</f>
        <v>3</v>
      </c>
    </row>
    <row r="26" spans="1:7" x14ac:dyDescent="0.25">
      <c r="A26" s="32"/>
      <c r="B26" s="32"/>
      <c r="C26" s="33">
        <v>3</v>
      </c>
      <c r="D26" s="33"/>
      <c r="E26" s="33"/>
      <c r="F26" s="33"/>
      <c r="G26" s="33">
        <f>PRODUCT(C26:F26)</f>
        <v>3</v>
      </c>
    </row>
    <row r="28" spans="1:7" x14ac:dyDescent="0.25">
      <c r="B28" t="s">
        <v>351</v>
      </c>
      <c r="C28" s="27" t="s">
        <v>5</v>
      </c>
      <c r="D28" s="28" t="s">
        <v>6</v>
      </c>
      <c r="E28" s="27" t="s">
        <v>7</v>
      </c>
    </row>
    <row r="29" spans="1:7" x14ac:dyDescent="0.25">
      <c r="B29" t="s">
        <v>351</v>
      </c>
      <c r="C29" s="27" t="s">
        <v>8</v>
      </c>
      <c r="D29" s="28" t="s">
        <v>24</v>
      </c>
      <c r="E29" s="27" t="s">
        <v>25</v>
      </c>
    </row>
    <row r="31" spans="1:7" ht="45" customHeight="1" x14ac:dyDescent="0.25">
      <c r="A31" s="29" t="s">
        <v>357</v>
      </c>
      <c r="B31" s="29" t="s">
        <v>353</v>
      </c>
      <c r="C31" s="29" t="s">
        <v>27</v>
      </c>
      <c r="D31" s="30" t="s">
        <v>13</v>
      </c>
      <c r="E31" s="43" t="s">
        <v>28</v>
      </c>
      <c r="F31" s="43" t="s">
        <v>28</v>
      </c>
      <c r="G31" s="31">
        <f>SUM(G32:G32)</f>
        <v>3</v>
      </c>
    </row>
    <row r="32" spans="1:7" x14ac:dyDescent="0.25">
      <c r="A32" s="32"/>
      <c r="B32" s="32"/>
      <c r="C32" s="33">
        <v>3</v>
      </c>
      <c r="D32" s="33"/>
      <c r="E32" s="33"/>
      <c r="F32" s="33"/>
      <c r="G32" s="33">
        <f>PRODUCT(C32:F32)</f>
        <v>3</v>
      </c>
    </row>
    <row r="34" spans="1:7" ht="45" customHeight="1" x14ac:dyDescent="0.25">
      <c r="A34" s="29" t="s">
        <v>358</v>
      </c>
      <c r="B34" s="29" t="s">
        <v>353</v>
      </c>
      <c r="C34" s="29" t="s">
        <v>29</v>
      </c>
      <c r="D34" s="30" t="s">
        <v>13</v>
      </c>
      <c r="E34" s="43" t="s">
        <v>30</v>
      </c>
      <c r="F34" s="43" t="s">
        <v>30</v>
      </c>
      <c r="G34" s="31">
        <f>SUM(G35:G35)</f>
        <v>24</v>
      </c>
    </row>
    <row r="35" spans="1:7" x14ac:dyDescent="0.25">
      <c r="A35" s="32"/>
      <c r="B35" s="32"/>
      <c r="C35" s="33">
        <v>24</v>
      </c>
      <c r="D35" s="33"/>
      <c r="E35" s="33"/>
      <c r="F35" s="33"/>
      <c r="G35" s="33">
        <f>PRODUCT(C35:F35)</f>
        <v>24</v>
      </c>
    </row>
    <row r="37" spans="1:7" ht="45" customHeight="1" x14ac:dyDescent="0.25">
      <c r="A37" s="29" t="s">
        <v>359</v>
      </c>
      <c r="B37" s="29" t="s">
        <v>353</v>
      </c>
      <c r="C37" s="29" t="s">
        <v>31</v>
      </c>
      <c r="D37" s="30" t="s">
        <v>13</v>
      </c>
      <c r="E37" s="43" t="s">
        <v>32</v>
      </c>
      <c r="F37" s="43" t="s">
        <v>32</v>
      </c>
      <c r="G37" s="31">
        <f>SUM(G38:G38)</f>
        <v>6</v>
      </c>
    </row>
    <row r="38" spans="1:7" x14ac:dyDescent="0.25">
      <c r="A38" s="32"/>
      <c r="B38" s="32"/>
      <c r="C38" s="33">
        <v>6</v>
      </c>
      <c r="D38" s="33"/>
      <c r="E38" s="33"/>
      <c r="F38" s="33"/>
      <c r="G38" s="33">
        <f>PRODUCT(C38:F38)</f>
        <v>6</v>
      </c>
    </row>
    <row r="40" spans="1:7" ht="45" customHeight="1" x14ac:dyDescent="0.25">
      <c r="A40" s="29" t="s">
        <v>360</v>
      </c>
      <c r="B40" s="29" t="s">
        <v>353</v>
      </c>
      <c r="C40" s="29" t="s">
        <v>33</v>
      </c>
      <c r="D40" s="30" t="s">
        <v>13</v>
      </c>
      <c r="E40" s="43" t="s">
        <v>34</v>
      </c>
      <c r="F40" s="43" t="s">
        <v>34</v>
      </c>
      <c r="G40" s="31">
        <f>SUM(G41:G41)</f>
        <v>1</v>
      </c>
    </row>
    <row r="41" spans="1:7" x14ac:dyDescent="0.25">
      <c r="A41" s="32"/>
      <c r="B41" s="32"/>
      <c r="C41" s="33">
        <v>1</v>
      </c>
      <c r="D41" s="33"/>
      <c r="E41" s="33"/>
      <c r="F41" s="33"/>
      <c r="G41" s="33">
        <f>PRODUCT(C41:F41)</f>
        <v>1</v>
      </c>
    </row>
    <row r="43" spans="1:7" ht="45" customHeight="1" x14ac:dyDescent="0.25">
      <c r="A43" s="29" t="s">
        <v>361</v>
      </c>
      <c r="B43" s="29" t="s">
        <v>353</v>
      </c>
      <c r="C43" s="29" t="s">
        <v>35</v>
      </c>
      <c r="D43" s="30" t="s">
        <v>13</v>
      </c>
      <c r="E43" s="43" t="s">
        <v>36</v>
      </c>
      <c r="F43" s="43" t="s">
        <v>36</v>
      </c>
      <c r="G43" s="31">
        <f>SUM(G44:G44)</f>
        <v>24</v>
      </c>
    </row>
    <row r="44" spans="1:7" x14ac:dyDescent="0.25">
      <c r="A44" s="32"/>
      <c r="B44" s="32"/>
      <c r="C44" s="33">
        <v>24</v>
      </c>
      <c r="D44" s="33"/>
      <c r="E44" s="33"/>
      <c r="F44" s="33"/>
      <c r="G44" s="33">
        <f>PRODUCT(C44:F44)</f>
        <v>24</v>
      </c>
    </row>
    <row r="46" spans="1:7" ht="45" customHeight="1" x14ac:dyDescent="0.25">
      <c r="A46" s="29" t="s">
        <v>362</v>
      </c>
      <c r="B46" s="29" t="s">
        <v>353</v>
      </c>
      <c r="C46" s="29" t="s">
        <v>37</v>
      </c>
      <c r="D46" s="30" t="s">
        <v>13</v>
      </c>
      <c r="E46" s="43" t="s">
        <v>38</v>
      </c>
      <c r="F46" s="43" t="s">
        <v>38</v>
      </c>
      <c r="G46" s="31">
        <f>SUM(G47:G47)</f>
        <v>6</v>
      </c>
    </row>
    <row r="47" spans="1:7" x14ac:dyDescent="0.25">
      <c r="A47" s="32"/>
      <c r="B47" s="32"/>
      <c r="C47" s="33">
        <v>6</v>
      </c>
      <c r="D47" s="33"/>
      <c r="E47" s="33"/>
      <c r="F47" s="33"/>
      <c r="G47" s="33">
        <f>PRODUCT(C47:F47)</f>
        <v>6</v>
      </c>
    </row>
    <row r="49" spans="1:7" ht="45" customHeight="1" x14ac:dyDescent="0.25">
      <c r="A49" s="29" t="s">
        <v>363</v>
      </c>
      <c r="B49" s="29" t="s">
        <v>353</v>
      </c>
      <c r="C49" s="29" t="s">
        <v>39</v>
      </c>
      <c r="D49" s="30" t="s">
        <v>13</v>
      </c>
      <c r="E49" s="43" t="s">
        <v>40</v>
      </c>
      <c r="F49" s="43" t="s">
        <v>40</v>
      </c>
      <c r="G49" s="31">
        <f>SUM(G50:G50)</f>
        <v>1</v>
      </c>
    </row>
    <row r="50" spans="1:7" x14ac:dyDescent="0.25">
      <c r="A50" s="32"/>
      <c r="B50" s="32"/>
      <c r="C50" s="33">
        <v>1</v>
      </c>
      <c r="D50" s="33"/>
      <c r="E50" s="33"/>
      <c r="F50" s="33"/>
      <c r="G50" s="33">
        <f>PRODUCT(C50:F50)</f>
        <v>1</v>
      </c>
    </row>
    <row r="52" spans="1:7" ht="45" customHeight="1" x14ac:dyDescent="0.25">
      <c r="A52" s="29" t="s">
        <v>364</v>
      </c>
      <c r="B52" s="29" t="s">
        <v>353</v>
      </c>
      <c r="C52" s="29" t="s">
        <v>41</v>
      </c>
      <c r="D52" s="30" t="s">
        <v>13</v>
      </c>
      <c r="E52" s="43" t="s">
        <v>42</v>
      </c>
      <c r="F52" s="43" t="s">
        <v>42</v>
      </c>
      <c r="G52" s="31">
        <f>SUM(G53:G53)</f>
        <v>30</v>
      </c>
    </row>
    <row r="53" spans="1:7" x14ac:dyDescent="0.25">
      <c r="A53" s="32"/>
      <c r="B53" s="32"/>
      <c r="C53" s="33">
        <v>30</v>
      </c>
      <c r="D53" s="33"/>
      <c r="E53" s="33"/>
      <c r="F53" s="33"/>
      <c r="G53" s="33">
        <f>PRODUCT(C53:F53)</f>
        <v>30</v>
      </c>
    </row>
    <row r="55" spans="1:7" ht="45" customHeight="1" x14ac:dyDescent="0.25">
      <c r="A55" s="29" t="s">
        <v>365</v>
      </c>
      <c r="B55" s="29" t="s">
        <v>353</v>
      </c>
      <c r="C55" s="29" t="s">
        <v>43</v>
      </c>
      <c r="D55" s="30" t="s">
        <v>13</v>
      </c>
      <c r="E55" s="43" t="s">
        <v>44</v>
      </c>
      <c r="F55" s="43" t="s">
        <v>44</v>
      </c>
      <c r="G55" s="31">
        <f>SUM(G56:G56)</f>
        <v>1</v>
      </c>
    </row>
    <row r="56" spans="1:7" x14ac:dyDescent="0.25">
      <c r="A56" s="32"/>
      <c r="B56" s="32"/>
      <c r="C56" s="33">
        <v>1</v>
      </c>
      <c r="D56" s="33"/>
      <c r="E56" s="33"/>
      <c r="F56" s="33"/>
      <c r="G56" s="33">
        <f>PRODUCT(C56:F56)</f>
        <v>1</v>
      </c>
    </row>
    <row r="58" spans="1:7" ht="45" customHeight="1" x14ac:dyDescent="0.25">
      <c r="A58" s="29" t="s">
        <v>366</v>
      </c>
      <c r="B58" s="29" t="s">
        <v>353</v>
      </c>
      <c r="C58" s="29" t="s">
        <v>45</v>
      </c>
      <c r="D58" s="30" t="s">
        <v>13</v>
      </c>
      <c r="E58" s="43" t="s">
        <v>46</v>
      </c>
      <c r="F58" s="43" t="s">
        <v>46</v>
      </c>
      <c r="G58" s="31">
        <f>SUM(G59:G59)</f>
        <v>3</v>
      </c>
    </row>
    <row r="59" spans="1:7" x14ac:dyDescent="0.25">
      <c r="A59" s="32"/>
      <c r="B59" s="32"/>
      <c r="C59" s="33">
        <v>3</v>
      </c>
      <c r="D59" s="33"/>
      <c r="E59" s="33"/>
      <c r="F59" s="33"/>
      <c r="G59" s="33">
        <f>PRODUCT(C59:F59)</f>
        <v>3</v>
      </c>
    </row>
    <row r="61" spans="1:7" ht="45" customHeight="1" x14ac:dyDescent="0.25">
      <c r="A61" s="29" t="s">
        <v>367</v>
      </c>
      <c r="B61" s="29" t="s">
        <v>353</v>
      </c>
      <c r="C61" s="29" t="s">
        <v>47</v>
      </c>
      <c r="D61" s="30" t="s">
        <v>13</v>
      </c>
      <c r="E61" s="43" t="s">
        <v>48</v>
      </c>
      <c r="F61" s="43" t="s">
        <v>48</v>
      </c>
      <c r="G61" s="31">
        <f>SUM(G62:G62)</f>
        <v>3</v>
      </c>
    </row>
    <row r="62" spans="1:7" x14ac:dyDescent="0.25">
      <c r="A62" s="32"/>
      <c r="B62" s="32"/>
      <c r="C62" s="33">
        <v>3</v>
      </c>
      <c r="D62" s="33"/>
      <c r="E62" s="33"/>
      <c r="F62" s="33"/>
      <c r="G62" s="33">
        <f>PRODUCT(C62:F62)</f>
        <v>3</v>
      </c>
    </row>
    <row r="64" spans="1:7" x14ac:dyDescent="0.25">
      <c r="B64" t="s">
        <v>351</v>
      </c>
      <c r="C64" s="27" t="s">
        <v>5</v>
      </c>
      <c r="D64" s="28" t="s">
        <v>6</v>
      </c>
      <c r="E64" s="27" t="s">
        <v>7</v>
      </c>
    </row>
    <row r="65" spans="1:7" x14ac:dyDescent="0.25">
      <c r="B65" t="s">
        <v>351</v>
      </c>
      <c r="C65" s="27" t="s">
        <v>8</v>
      </c>
      <c r="D65" s="28" t="s">
        <v>49</v>
      </c>
      <c r="E65" s="27" t="s">
        <v>50</v>
      </c>
    </row>
    <row r="66" spans="1:7" x14ac:dyDescent="0.25">
      <c r="B66" t="s">
        <v>351</v>
      </c>
      <c r="C66" s="27" t="s">
        <v>51</v>
      </c>
      <c r="D66" s="28" t="s">
        <v>6</v>
      </c>
      <c r="E66" s="27" t="s">
        <v>52</v>
      </c>
    </row>
    <row r="68" spans="1:7" ht="45" customHeight="1" x14ac:dyDescent="0.25">
      <c r="A68" s="29" t="s">
        <v>368</v>
      </c>
      <c r="B68" s="29" t="s">
        <v>353</v>
      </c>
      <c r="C68" s="29" t="s">
        <v>54</v>
      </c>
      <c r="D68" s="30" t="s">
        <v>55</v>
      </c>
      <c r="E68" s="43" t="s">
        <v>56</v>
      </c>
      <c r="F68" s="43" t="s">
        <v>56</v>
      </c>
      <c r="G68" s="31">
        <f>SUM(G69:G69)</f>
        <v>465</v>
      </c>
    </row>
    <row r="69" spans="1:7" x14ac:dyDescent="0.25">
      <c r="A69" s="32"/>
      <c r="B69" s="32"/>
      <c r="C69" s="33">
        <v>465</v>
      </c>
      <c r="D69" s="33"/>
      <c r="E69" s="33"/>
      <c r="F69" s="33"/>
      <c r="G69" s="33">
        <f>PRODUCT(C69:F69)</f>
        <v>465</v>
      </c>
    </row>
    <row r="71" spans="1:7" ht="45" customHeight="1" x14ac:dyDescent="0.25">
      <c r="A71" s="29" t="s">
        <v>369</v>
      </c>
      <c r="B71" s="29" t="s">
        <v>353</v>
      </c>
      <c r="C71" s="29" t="s">
        <v>57</v>
      </c>
      <c r="D71" s="30" t="s">
        <v>55</v>
      </c>
      <c r="E71" s="43" t="s">
        <v>58</v>
      </c>
      <c r="F71" s="43" t="s">
        <v>58</v>
      </c>
      <c r="G71" s="31">
        <f>SUM(G72:G72)</f>
        <v>330</v>
      </c>
    </row>
    <row r="72" spans="1:7" x14ac:dyDescent="0.25">
      <c r="A72" s="32"/>
      <c r="B72" s="32"/>
      <c r="C72" s="33">
        <v>330</v>
      </c>
      <c r="D72" s="33"/>
      <c r="E72" s="33"/>
      <c r="F72" s="33"/>
      <c r="G72" s="33">
        <f>PRODUCT(C72:F72)</f>
        <v>330</v>
      </c>
    </row>
    <row r="74" spans="1:7" ht="45" customHeight="1" x14ac:dyDescent="0.25">
      <c r="A74" s="29" t="s">
        <v>370</v>
      </c>
      <c r="B74" s="29" t="s">
        <v>353</v>
      </c>
      <c r="C74" s="29" t="s">
        <v>59</v>
      </c>
      <c r="D74" s="30" t="s">
        <v>55</v>
      </c>
      <c r="E74" s="43" t="s">
        <v>60</v>
      </c>
      <c r="F74" s="43" t="s">
        <v>60</v>
      </c>
      <c r="G74" s="31">
        <f>SUM(G75:G75)</f>
        <v>700</v>
      </c>
    </row>
    <row r="75" spans="1:7" x14ac:dyDescent="0.25">
      <c r="A75" s="32"/>
      <c r="B75" s="32"/>
      <c r="C75" s="33">
        <v>700</v>
      </c>
      <c r="D75" s="33"/>
      <c r="E75" s="33"/>
      <c r="F75" s="33"/>
      <c r="G75" s="33">
        <f>PRODUCT(C75:F75)</f>
        <v>700</v>
      </c>
    </row>
    <row r="77" spans="1:7" ht="45" customHeight="1" x14ac:dyDescent="0.25">
      <c r="A77" s="29" t="s">
        <v>371</v>
      </c>
      <c r="B77" s="29" t="s">
        <v>353</v>
      </c>
      <c r="C77" s="29" t="s">
        <v>61</v>
      </c>
      <c r="D77" s="30" t="s">
        <v>55</v>
      </c>
      <c r="E77" s="43" t="s">
        <v>62</v>
      </c>
      <c r="F77" s="43" t="s">
        <v>62</v>
      </c>
      <c r="G77" s="31">
        <f>SUM(G78:G78)</f>
        <v>180</v>
      </c>
    </row>
    <row r="78" spans="1:7" x14ac:dyDescent="0.25">
      <c r="A78" s="32"/>
      <c r="B78" s="32"/>
      <c r="C78" s="33">
        <v>180</v>
      </c>
      <c r="D78" s="33"/>
      <c r="E78" s="33"/>
      <c r="F78" s="33"/>
      <c r="G78" s="33">
        <f>PRODUCT(C78:F78)</f>
        <v>180</v>
      </c>
    </row>
    <row r="80" spans="1:7" ht="45" customHeight="1" x14ac:dyDescent="0.25">
      <c r="A80" s="29" t="s">
        <v>372</v>
      </c>
      <c r="B80" s="29" t="s">
        <v>353</v>
      </c>
      <c r="C80" s="29" t="s">
        <v>63</v>
      </c>
      <c r="D80" s="30" t="s">
        <v>55</v>
      </c>
      <c r="E80" s="43" t="s">
        <v>64</v>
      </c>
      <c r="F80" s="43" t="s">
        <v>64</v>
      </c>
      <c r="G80" s="31">
        <f>SUM(G81:G81)</f>
        <v>175</v>
      </c>
    </row>
    <row r="81" spans="1:7" x14ac:dyDescent="0.25">
      <c r="A81" s="32"/>
      <c r="B81" s="32"/>
      <c r="C81" s="33">
        <v>175</v>
      </c>
      <c r="D81" s="33"/>
      <c r="E81" s="33"/>
      <c r="F81" s="33"/>
      <c r="G81" s="33">
        <f>PRODUCT(C81:F81)</f>
        <v>175</v>
      </c>
    </row>
    <row r="83" spans="1:7" ht="45" customHeight="1" x14ac:dyDescent="0.25">
      <c r="A83" s="29" t="s">
        <v>373</v>
      </c>
      <c r="B83" s="29" t="s">
        <v>353</v>
      </c>
      <c r="C83" s="29" t="s">
        <v>65</v>
      </c>
      <c r="D83" s="30" t="s">
        <v>55</v>
      </c>
      <c r="E83" s="43" t="s">
        <v>66</v>
      </c>
      <c r="F83" s="43" t="s">
        <v>66</v>
      </c>
      <c r="G83" s="31">
        <f>SUM(G84:G84)</f>
        <v>85</v>
      </c>
    </row>
    <row r="84" spans="1:7" x14ac:dyDescent="0.25">
      <c r="A84" s="32"/>
      <c r="B84" s="32"/>
      <c r="C84" s="33">
        <v>85</v>
      </c>
      <c r="D84" s="33"/>
      <c r="E84" s="33"/>
      <c r="F84" s="33"/>
      <c r="G84" s="33">
        <f>PRODUCT(C84:F84)</f>
        <v>85</v>
      </c>
    </row>
    <row r="86" spans="1:7" ht="45" customHeight="1" x14ac:dyDescent="0.25">
      <c r="A86" s="29" t="s">
        <v>374</v>
      </c>
      <c r="B86" s="29" t="s">
        <v>353</v>
      </c>
      <c r="C86" s="29" t="s">
        <v>67</v>
      </c>
      <c r="D86" s="30" t="s">
        <v>55</v>
      </c>
      <c r="E86" s="43" t="s">
        <v>68</v>
      </c>
      <c r="F86" s="43" t="s">
        <v>68</v>
      </c>
      <c r="G86" s="31">
        <f>SUM(G87:G87)</f>
        <v>10</v>
      </c>
    </row>
    <row r="87" spans="1:7" x14ac:dyDescent="0.25">
      <c r="A87" s="32"/>
      <c r="B87" s="32"/>
      <c r="C87" s="33">
        <v>10</v>
      </c>
      <c r="D87" s="33"/>
      <c r="E87" s="33"/>
      <c r="F87" s="33"/>
      <c r="G87" s="33">
        <f>PRODUCT(C87:F87)</f>
        <v>10</v>
      </c>
    </row>
    <row r="89" spans="1:7" ht="45" customHeight="1" x14ac:dyDescent="0.25">
      <c r="A89" s="29" t="s">
        <v>375</v>
      </c>
      <c r="B89" s="29" t="s">
        <v>353</v>
      </c>
      <c r="C89" s="29" t="s">
        <v>69</v>
      </c>
      <c r="D89" s="30" t="s">
        <v>55</v>
      </c>
      <c r="E89" s="43" t="s">
        <v>70</v>
      </c>
      <c r="F89" s="43" t="s">
        <v>70</v>
      </c>
      <c r="G89" s="31">
        <f>SUM(G90:G90)</f>
        <v>85</v>
      </c>
    </row>
    <row r="90" spans="1:7" x14ac:dyDescent="0.25">
      <c r="A90" s="32"/>
      <c r="B90" s="32"/>
      <c r="C90" s="33">
        <v>85</v>
      </c>
      <c r="D90" s="33"/>
      <c r="E90" s="33"/>
      <c r="F90" s="33"/>
      <c r="G90" s="33">
        <f>PRODUCT(C90:F90)</f>
        <v>85</v>
      </c>
    </row>
    <row r="92" spans="1:7" x14ac:dyDescent="0.25">
      <c r="B92" t="s">
        <v>351</v>
      </c>
      <c r="C92" s="27" t="s">
        <v>5</v>
      </c>
      <c r="D92" s="28" t="s">
        <v>6</v>
      </c>
      <c r="E92" s="27" t="s">
        <v>7</v>
      </c>
    </row>
    <row r="93" spans="1:7" x14ac:dyDescent="0.25">
      <c r="B93" t="s">
        <v>351</v>
      </c>
      <c r="C93" s="27" t="s">
        <v>8</v>
      </c>
      <c r="D93" s="28" t="s">
        <v>49</v>
      </c>
      <c r="E93" s="27" t="s">
        <v>50</v>
      </c>
    </row>
    <row r="94" spans="1:7" x14ac:dyDescent="0.25">
      <c r="B94" t="s">
        <v>351</v>
      </c>
      <c r="C94" s="27" t="s">
        <v>51</v>
      </c>
      <c r="D94" s="28" t="s">
        <v>24</v>
      </c>
      <c r="E94" s="27" t="s">
        <v>71</v>
      </c>
    </row>
    <row r="96" spans="1:7" ht="45" customHeight="1" x14ac:dyDescent="0.25">
      <c r="A96" s="29" t="s">
        <v>376</v>
      </c>
      <c r="B96" s="29" t="s">
        <v>353</v>
      </c>
      <c r="C96" s="29" t="s">
        <v>73</v>
      </c>
      <c r="D96" s="30" t="s">
        <v>55</v>
      </c>
      <c r="E96" s="43" t="s">
        <v>74</v>
      </c>
      <c r="F96" s="43" t="s">
        <v>74</v>
      </c>
      <c r="G96" s="31">
        <f>SUM(G97:G97)</f>
        <v>170</v>
      </c>
    </row>
    <row r="97" spans="1:7" x14ac:dyDescent="0.25">
      <c r="A97" s="32"/>
      <c r="B97" s="32"/>
      <c r="C97" s="33">
        <v>170</v>
      </c>
      <c r="D97" s="33"/>
      <c r="E97" s="33"/>
      <c r="F97" s="33"/>
      <c r="G97" s="33">
        <f>PRODUCT(C97:F97)</f>
        <v>170</v>
      </c>
    </row>
    <row r="99" spans="1:7" ht="45" customHeight="1" x14ac:dyDescent="0.25">
      <c r="A99" s="29" t="s">
        <v>377</v>
      </c>
      <c r="B99" s="29" t="s">
        <v>353</v>
      </c>
      <c r="C99" s="29" t="s">
        <v>75</v>
      </c>
      <c r="D99" s="30" t="s">
        <v>55</v>
      </c>
      <c r="E99" s="43" t="s">
        <v>76</v>
      </c>
      <c r="F99" s="43" t="s">
        <v>76</v>
      </c>
      <c r="G99" s="31">
        <f>SUM(G100:G100)</f>
        <v>230</v>
      </c>
    </row>
    <row r="100" spans="1:7" x14ac:dyDescent="0.25">
      <c r="A100" s="32"/>
      <c r="B100" s="32"/>
      <c r="C100" s="33">
        <v>230</v>
      </c>
      <c r="D100" s="33"/>
      <c r="E100" s="33"/>
      <c r="F100" s="33"/>
      <c r="G100" s="33">
        <f>PRODUCT(C100:F100)</f>
        <v>230</v>
      </c>
    </row>
    <row r="102" spans="1:7" ht="45" customHeight="1" x14ac:dyDescent="0.25">
      <c r="A102" s="29" t="s">
        <v>378</v>
      </c>
      <c r="B102" s="29" t="s">
        <v>353</v>
      </c>
      <c r="C102" s="29" t="s">
        <v>77</v>
      </c>
      <c r="D102" s="30" t="s">
        <v>55</v>
      </c>
      <c r="E102" s="43" t="s">
        <v>78</v>
      </c>
      <c r="F102" s="43" t="s">
        <v>78</v>
      </c>
      <c r="G102" s="31">
        <f>SUM(G103:G103)</f>
        <v>85</v>
      </c>
    </row>
    <row r="103" spans="1:7" x14ac:dyDescent="0.25">
      <c r="A103" s="32"/>
      <c r="B103" s="32"/>
      <c r="C103" s="33">
        <v>85</v>
      </c>
      <c r="D103" s="33"/>
      <c r="E103" s="33"/>
      <c r="F103" s="33"/>
      <c r="G103" s="33">
        <f>PRODUCT(C103:F103)</f>
        <v>85</v>
      </c>
    </row>
    <row r="105" spans="1:7" ht="45" customHeight="1" x14ac:dyDescent="0.25">
      <c r="A105" s="29" t="s">
        <v>379</v>
      </c>
      <c r="B105" s="29" t="s">
        <v>353</v>
      </c>
      <c r="C105" s="29" t="s">
        <v>79</v>
      </c>
      <c r="D105" s="30" t="s">
        <v>55</v>
      </c>
      <c r="E105" s="43" t="s">
        <v>80</v>
      </c>
      <c r="F105" s="43" t="s">
        <v>80</v>
      </c>
      <c r="G105" s="31">
        <f>SUM(G106:G106)</f>
        <v>170</v>
      </c>
    </row>
    <row r="106" spans="1:7" x14ac:dyDescent="0.25">
      <c r="A106" s="32"/>
      <c r="B106" s="32"/>
      <c r="C106" s="33">
        <v>170</v>
      </c>
      <c r="D106" s="33"/>
      <c r="E106" s="33"/>
      <c r="F106" s="33"/>
      <c r="G106" s="33">
        <f>PRODUCT(C106:F106)</f>
        <v>170</v>
      </c>
    </row>
    <row r="108" spans="1:7" x14ac:dyDescent="0.25">
      <c r="B108" t="s">
        <v>351</v>
      </c>
      <c r="C108" s="27" t="s">
        <v>5</v>
      </c>
      <c r="D108" s="28" t="s">
        <v>6</v>
      </c>
      <c r="E108" s="27" t="s">
        <v>7</v>
      </c>
    </row>
    <row r="109" spans="1:7" x14ac:dyDescent="0.25">
      <c r="B109" t="s">
        <v>351</v>
      </c>
      <c r="C109" s="27" t="s">
        <v>8</v>
      </c>
      <c r="D109" s="28" t="s">
        <v>49</v>
      </c>
      <c r="E109" s="27" t="s">
        <v>50</v>
      </c>
    </row>
    <row r="110" spans="1:7" x14ac:dyDescent="0.25">
      <c r="B110" t="s">
        <v>351</v>
      </c>
      <c r="C110" s="27" t="s">
        <v>51</v>
      </c>
      <c r="D110" s="28" t="s">
        <v>49</v>
      </c>
      <c r="E110" s="27" t="s">
        <v>81</v>
      </c>
    </row>
    <row r="112" spans="1:7" ht="45" customHeight="1" x14ac:dyDescent="0.25">
      <c r="A112" s="29" t="s">
        <v>380</v>
      </c>
      <c r="B112" s="29" t="s">
        <v>353</v>
      </c>
      <c r="C112" s="29" t="s">
        <v>83</v>
      </c>
      <c r="D112" s="30" t="s">
        <v>13</v>
      </c>
      <c r="E112" s="43" t="s">
        <v>84</v>
      </c>
      <c r="F112" s="43" t="s">
        <v>84</v>
      </c>
      <c r="G112" s="31">
        <f>SUM(G113:G113)</f>
        <v>1</v>
      </c>
    </row>
    <row r="113" spans="1:7" x14ac:dyDescent="0.25">
      <c r="A113" s="32"/>
      <c r="B113" s="32"/>
      <c r="C113" s="33">
        <v>1</v>
      </c>
      <c r="D113" s="33"/>
      <c r="E113" s="33"/>
      <c r="F113" s="33"/>
      <c r="G113" s="33">
        <f>PRODUCT(C113:F113)</f>
        <v>1</v>
      </c>
    </row>
    <row r="115" spans="1:7" ht="45" customHeight="1" x14ac:dyDescent="0.25">
      <c r="A115" s="29" t="s">
        <v>381</v>
      </c>
      <c r="B115" s="29" t="s">
        <v>353</v>
      </c>
      <c r="C115" s="29" t="s">
        <v>85</v>
      </c>
      <c r="D115" s="30" t="s">
        <v>13</v>
      </c>
      <c r="E115" s="43" t="s">
        <v>86</v>
      </c>
      <c r="F115" s="43" t="s">
        <v>86</v>
      </c>
      <c r="G115" s="31">
        <f>SUM(G116:G116)</f>
        <v>1</v>
      </c>
    </row>
    <row r="116" spans="1:7" x14ac:dyDescent="0.25">
      <c r="A116" s="32"/>
      <c r="B116" s="32"/>
      <c r="C116" s="33">
        <v>1</v>
      </c>
      <c r="D116" s="33"/>
      <c r="E116" s="33"/>
      <c r="F116" s="33"/>
      <c r="G116" s="33">
        <f>PRODUCT(C116:F116)</f>
        <v>1</v>
      </c>
    </row>
    <row r="118" spans="1:7" x14ac:dyDescent="0.25">
      <c r="B118" t="s">
        <v>351</v>
      </c>
      <c r="C118" s="27" t="s">
        <v>5</v>
      </c>
      <c r="D118" s="28" t="s">
        <v>6</v>
      </c>
      <c r="E118" s="27" t="s">
        <v>7</v>
      </c>
    </row>
    <row r="119" spans="1:7" x14ac:dyDescent="0.25">
      <c r="B119" t="s">
        <v>351</v>
      </c>
      <c r="C119" s="27" t="s">
        <v>8</v>
      </c>
      <c r="D119" s="28" t="s">
        <v>87</v>
      </c>
      <c r="E119" s="27" t="s">
        <v>88</v>
      </c>
    </row>
    <row r="121" spans="1:7" ht="45" customHeight="1" x14ac:dyDescent="0.25">
      <c r="A121" s="29" t="s">
        <v>382</v>
      </c>
      <c r="B121" s="29" t="s">
        <v>353</v>
      </c>
      <c r="C121" s="29" t="s">
        <v>90</v>
      </c>
      <c r="D121" s="30" t="s">
        <v>13</v>
      </c>
      <c r="E121" s="43" t="s">
        <v>91</v>
      </c>
      <c r="F121" s="43" t="s">
        <v>91</v>
      </c>
      <c r="G121" s="31">
        <f>SUM(G122:G122)</f>
        <v>1</v>
      </c>
    </row>
    <row r="122" spans="1:7" x14ac:dyDescent="0.25">
      <c r="A122" s="32"/>
      <c r="B122" s="32"/>
      <c r="C122" s="33">
        <v>1</v>
      </c>
      <c r="D122" s="33"/>
      <c r="E122" s="33"/>
      <c r="F122" s="33"/>
      <c r="G122" s="33">
        <f>PRODUCT(C122:F122)</f>
        <v>1</v>
      </c>
    </row>
    <row r="124" spans="1:7" ht="45" customHeight="1" x14ac:dyDescent="0.25">
      <c r="A124" s="29" t="s">
        <v>383</v>
      </c>
      <c r="B124" s="29" t="s">
        <v>353</v>
      </c>
      <c r="C124" s="29" t="s">
        <v>92</v>
      </c>
      <c r="D124" s="30" t="s">
        <v>13</v>
      </c>
      <c r="E124" s="43" t="s">
        <v>93</v>
      </c>
      <c r="F124" s="43" t="s">
        <v>93</v>
      </c>
      <c r="G124" s="31">
        <f>SUM(G125:G125)</f>
        <v>3</v>
      </c>
    </row>
    <row r="125" spans="1:7" x14ac:dyDescent="0.25">
      <c r="A125" s="32"/>
      <c r="B125" s="32"/>
      <c r="C125" s="33">
        <v>3</v>
      </c>
      <c r="D125" s="33"/>
      <c r="E125" s="33"/>
      <c r="F125" s="33"/>
      <c r="G125" s="33">
        <f>PRODUCT(C125:F125)</f>
        <v>3</v>
      </c>
    </row>
    <row r="127" spans="1:7" ht="45" customHeight="1" x14ac:dyDescent="0.25">
      <c r="A127" s="29" t="s">
        <v>384</v>
      </c>
      <c r="B127" s="29" t="s">
        <v>353</v>
      </c>
      <c r="C127" s="29" t="s">
        <v>94</v>
      </c>
      <c r="D127" s="30" t="s">
        <v>13</v>
      </c>
      <c r="E127" s="43" t="s">
        <v>95</v>
      </c>
      <c r="F127" s="43" t="s">
        <v>95</v>
      </c>
      <c r="G127" s="31">
        <f>SUM(G128:G128)</f>
        <v>1</v>
      </c>
    </row>
    <row r="128" spans="1:7" x14ac:dyDescent="0.25">
      <c r="A128" s="32"/>
      <c r="B128" s="32"/>
      <c r="C128" s="33">
        <v>1</v>
      </c>
      <c r="D128" s="33"/>
      <c r="E128" s="33"/>
      <c r="F128" s="33"/>
      <c r="G128" s="33">
        <f>PRODUCT(C128:F128)</f>
        <v>1</v>
      </c>
    </row>
    <row r="130" spans="1:7" ht="45" customHeight="1" x14ac:dyDescent="0.25">
      <c r="A130" s="29" t="s">
        <v>385</v>
      </c>
      <c r="B130" s="29" t="s">
        <v>353</v>
      </c>
      <c r="C130" s="29" t="s">
        <v>96</v>
      </c>
      <c r="D130" s="30" t="s">
        <v>55</v>
      </c>
      <c r="E130" s="43" t="s">
        <v>97</v>
      </c>
      <c r="F130" s="43" t="s">
        <v>97</v>
      </c>
      <c r="G130" s="31">
        <f>SUM(G131:G131)</f>
        <v>350</v>
      </c>
    </row>
    <row r="131" spans="1:7" x14ac:dyDescent="0.25">
      <c r="A131" s="32"/>
      <c r="B131" s="32"/>
      <c r="C131" s="33">
        <v>350</v>
      </c>
      <c r="D131" s="33"/>
      <c r="E131" s="33"/>
      <c r="F131" s="33"/>
      <c r="G131" s="33">
        <f>PRODUCT(C131:F131)</f>
        <v>350</v>
      </c>
    </row>
    <row r="133" spans="1:7" ht="45" customHeight="1" x14ac:dyDescent="0.25">
      <c r="A133" s="29" t="s">
        <v>386</v>
      </c>
      <c r="B133" s="29" t="s">
        <v>353</v>
      </c>
      <c r="C133" s="29" t="s">
        <v>98</v>
      </c>
      <c r="D133" s="30" t="s">
        <v>13</v>
      </c>
      <c r="E133" s="43" t="s">
        <v>99</v>
      </c>
      <c r="F133" s="43" t="s">
        <v>99</v>
      </c>
      <c r="G133" s="31">
        <f>SUM(G134:G134)</f>
        <v>3</v>
      </c>
    </row>
    <row r="134" spans="1:7" x14ac:dyDescent="0.25">
      <c r="A134" s="32"/>
      <c r="B134" s="32"/>
      <c r="C134" s="33">
        <v>3</v>
      </c>
      <c r="D134" s="33"/>
      <c r="E134" s="33"/>
      <c r="F134" s="33"/>
      <c r="G134" s="33">
        <f>PRODUCT(C134:F134)</f>
        <v>3</v>
      </c>
    </row>
    <row r="136" spans="1:7" x14ac:dyDescent="0.25">
      <c r="B136" t="s">
        <v>351</v>
      </c>
      <c r="C136" s="27" t="s">
        <v>5</v>
      </c>
      <c r="D136" s="28" t="s">
        <v>6</v>
      </c>
      <c r="E136" s="27" t="s">
        <v>7</v>
      </c>
    </row>
    <row r="137" spans="1:7" x14ac:dyDescent="0.25">
      <c r="B137" t="s">
        <v>351</v>
      </c>
      <c r="C137" s="27" t="s">
        <v>8</v>
      </c>
      <c r="D137" s="28" t="s">
        <v>100</v>
      </c>
      <c r="E137" s="27" t="s">
        <v>101</v>
      </c>
    </row>
    <row r="139" spans="1:7" ht="45" customHeight="1" x14ac:dyDescent="0.25">
      <c r="A139" s="29" t="s">
        <v>387</v>
      </c>
      <c r="B139" s="29" t="s">
        <v>353</v>
      </c>
      <c r="C139" s="29" t="s">
        <v>103</v>
      </c>
      <c r="D139" s="30" t="s">
        <v>13</v>
      </c>
      <c r="E139" s="43" t="s">
        <v>104</v>
      </c>
      <c r="F139" s="43" t="s">
        <v>104</v>
      </c>
      <c r="G139" s="31">
        <f>SUM(G140:G140)</f>
        <v>1</v>
      </c>
    </row>
    <row r="140" spans="1:7" x14ac:dyDescent="0.25">
      <c r="A140" s="32"/>
      <c r="B140" s="32"/>
      <c r="C140" s="33">
        <v>1</v>
      </c>
      <c r="D140" s="33"/>
      <c r="E140" s="33"/>
      <c r="F140" s="33"/>
      <c r="G140" s="33">
        <f>PRODUCT(C140:F140)</f>
        <v>1</v>
      </c>
    </row>
    <row r="142" spans="1:7" x14ac:dyDescent="0.25">
      <c r="B142" t="s">
        <v>351</v>
      </c>
      <c r="C142" s="27" t="s">
        <v>5</v>
      </c>
      <c r="D142" s="28" t="s">
        <v>6</v>
      </c>
      <c r="E142" s="27" t="s">
        <v>7</v>
      </c>
    </row>
    <row r="143" spans="1:7" x14ac:dyDescent="0.25">
      <c r="B143" t="s">
        <v>351</v>
      </c>
      <c r="C143" s="27" t="s">
        <v>8</v>
      </c>
      <c r="D143" s="28" t="s">
        <v>105</v>
      </c>
      <c r="E143" s="27" t="s">
        <v>106</v>
      </c>
    </row>
    <row r="145" spans="1:7" ht="45" customHeight="1" x14ac:dyDescent="0.25">
      <c r="A145" s="29" t="s">
        <v>388</v>
      </c>
      <c r="B145" s="29" t="s">
        <v>353</v>
      </c>
      <c r="C145" s="29" t="s">
        <v>108</v>
      </c>
      <c r="D145" s="30" t="s">
        <v>13</v>
      </c>
      <c r="E145" s="43" t="s">
        <v>109</v>
      </c>
      <c r="F145" s="43" t="s">
        <v>109</v>
      </c>
      <c r="G145" s="31">
        <f>SUM(G146:G146)</f>
        <v>1</v>
      </c>
    </row>
    <row r="146" spans="1:7" x14ac:dyDescent="0.25">
      <c r="A146" s="32"/>
      <c r="B146" s="32"/>
      <c r="C146" s="33">
        <v>1</v>
      </c>
      <c r="D146" s="33"/>
      <c r="E146" s="33"/>
      <c r="F146" s="33"/>
      <c r="G146" s="33">
        <f>PRODUCT(C146:F146)</f>
        <v>1</v>
      </c>
    </row>
  </sheetData>
  <sheetProtection sheet="1"/>
  <mergeCells count="41">
    <mergeCell ref="E145:F145"/>
    <mergeCell ref="E124:F124"/>
    <mergeCell ref="E127:F127"/>
    <mergeCell ref="E130:F130"/>
    <mergeCell ref="E133:F133"/>
    <mergeCell ref="E139:F139"/>
    <mergeCell ref="E102:F102"/>
    <mergeCell ref="E105:F105"/>
    <mergeCell ref="E112:F112"/>
    <mergeCell ref="E115:F115"/>
    <mergeCell ref="E121:F121"/>
    <mergeCell ref="E83:F83"/>
    <mergeCell ref="E86:F86"/>
    <mergeCell ref="E89:F89"/>
    <mergeCell ref="E96:F96"/>
    <mergeCell ref="E99:F99"/>
    <mergeCell ref="E68:F68"/>
    <mergeCell ref="E71:F71"/>
    <mergeCell ref="E74:F74"/>
    <mergeCell ref="E77:F77"/>
    <mergeCell ref="E80:F80"/>
    <mergeCell ref="E49:F49"/>
    <mergeCell ref="E52:F52"/>
    <mergeCell ref="E55:F55"/>
    <mergeCell ref="E58:F58"/>
    <mergeCell ref="E61:F61"/>
    <mergeCell ref="E34:F34"/>
    <mergeCell ref="E37:F37"/>
    <mergeCell ref="E40:F40"/>
    <mergeCell ref="E43:F43"/>
    <mergeCell ref="E46:F46"/>
    <mergeCell ref="E13:F13"/>
    <mergeCell ref="E19:F19"/>
    <mergeCell ref="E22:F22"/>
    <mergeCell ref="E25:F25"/>
    <mergeCell ref="E31:F31"/>
    <mergeCell ref="E1:H1"/>
    <mergeCell ref="E2:H2"/>
    <mergeCell ref="E3:H3"/>
    <mergeCell ref="E4:H4"/>
    <mergeCell ref="C6:G6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T-PRES</vt:lpstr>
      <vt:lpstr>T-APU</vt:lpstr>
      <vt:lpstr>T-SMP</vt:lpstr>
      <vt:lpstr>T-DIM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Mundet</dc:creator>
  <cp:lastModifiedBy>Silvia Folch</cp:lastModifiedBy>
  <dcterms:created xsi:type="dcterms:W3CDTF">2026-09-07T06:48:06Z</dcterms:created>
  <dcterms:modified xsi:type="dcterms:W3CDTF">2026-09-30T10:47:09Z</dcterms:modified>
</cp:coreProperties>
</file>