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NTRACTACIÓ PÚBLICA\CONTRACTES_\CONTRACTES 2026\SERVEI\Manteniment instal.lacions municipals\"/>
    </mc:Choice>
  </mc:AlternateContent>
  <bookViews>
    <workbookView xWindow="-96" yWindow="0" windowWidth="14592" windowHeight="15588" firstSheet="5" activeTab="6"/>
  </bookViews>
  <sheets>
    <sheet name="Electricitat" sheetId="1" r:id="rId1"/>
    <sheet name="Parallamps" sheetId="17" r:id="rId2"/>
    <sheet name="Climatització" sheetId="18" r:id="rId3"/>
    <sheet name="Gas" sheetId="19" r:id="rId4"/>
    <sheet name="Calderes" sheetId="20" r:id="rId5"/>
    <sheet name="Solar" sheetId="22" r:id="rId6"/>
    <sheet name="Fotovoltaica" sheetId="27" r:id="rId7"/>
    <sheet name="Fontaneria" sheetId="23" r:id="rId8"/>
    <sheet name="Generadors" sheetId="26" r:id="rId9"/>
    <sheet name="Biomassa" sheetId="28" r:id="rId10"/>
    <sheet name="Ascensors" sheetId="31" r:id="rId11"/>
    <sheet name="Total" sheetId="24" r:id="rId12"/>
    <sheet name="Ascensors Original" sheetId="29" r:id="rId13"/>
  </sheets>
  <definedNames>
    <definedName name="_xlnm._FilterDatabase" localSheetId="5" hidden="1">Solar!$A$5:$N$5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9" i="31" l="1"/>
  <c r="J88" i="31"/>
  <c r="H89" i="28"/>
  <c r="G88" i="28"/>
  <c r="J89" i="26"/>
  <c r="I88" i="26"/>
  <c r="I88" i="23"/>
  <c r="J89" i="23" s="1"/>
  <c r="H88" i="22"/>
  <c r="I89" i="22" s="1"/>
  <c r="I89" i="20"/>
  <c r="H88" i="20"/>
  <c r="H89" i="19"/>
  <c r="G88" i="19"/>
  <c r="I88" i="18"/>
  <c r="J89" i="18" s="1"/>
  <c r="H89" i="17"/>
  <c r="G88" i="17"/>
  <c r="I88" i="1"/>
  <c r="J89" i="1" s="1"/>
  <c r="I89" i="1"/>
  <c r="J85" i="31"/>
  <c r="K85" i="31" s="1"/>
  <c r="G85" i="28"/>
  <c r="H85" i="28" s="1"/>
  <c r="I85" i="26"/>
  <c r="J85" i="26" s="1"/>
  <c r="I85" i="23"/>
  <c r="J85" i="23" s="1"/>
  <c r="H85" i="22"/>
  <c r="I85" i="22" s="1"/>
  <c r="H85" i="20"/>
  <c r="I85" i="20" s="1"/>
  <c r="G85" i="19"/>
  <c r="H85" i="19" s="1"/>
  <c r="I85" i="18"/>
  <c r="J85" i="18" s="1"/>
  <c r="G85" i="17"/>
  <c r="H85" i="17" s="1"/>
  <c r="I85" i="1"/>
  <c r="I89" i="23"/>
  <c r="G82" i="28"/>
  <c r="H82" i="28" s="1"/>
  <c r="I82" i="26"/>
  <c r="J82" i="26" s="1"/>
  <c r="I82" i="23"/>
  <c r="J82" i="23" s="1"/>
  <c r="H82" i="22"/>
  <c r="I82" i="22" s="1"/>
  <c r="H82" i="20"/>
  <c r="I82" i="20" s="1"/>
  <c r="G82" i="19"/>
  <c r="H82" i="19" s="1"/>
  <c r="I82" i="18"/>
  <c r="J82" i="18" s="1"/>
  <c r="G82" i="17"/>
  <c r="H82" i="17" s="1"/>
  <c r="I82" i="1"/>
  <c r="J82" i="1" s="1"/>
  <c r="J82" i="31"/>
  <c r="K82" i="31" s="1"/>
  <c r="J49" i="31"/>
  <c r="G49" i="28"/>
  <c r="I49" i="26"/>
  <c r="H49" i="22"/>
  <c r="H49" i="20"/>
  <c r="G49" i="19"/>
  <c r="I49" i="18"/>
  <c r="G49" i="17"/>
  <c r="I49" i="1"/>
  <c r="I50" i="1"/>
  <c r="J27" i="31"/>
  <c r="G27" i="28"/>
  <c r="I27" i="26"/>
  <c r="I27" i="23"/>
  <c r="H27" i="22"/>
  <c r="H27" i="20"/>
  <c r="G27" i="19"/>
  <c r="I27" i="18"/>
  <c r="G27" i="17"/>
  <c r="I27" i="1"/>
  <c r="E27" i="27"/>
  <c r="E91" i="27" s="1"/>
  <c r="I66" i="26"/>
  <c r="I66" i="23"/>
  <c r="H66" i="22"/>
  <c r="H66" i="20"/>
  <c r="I66" i="18"/>
  <c r="I66" i="1"/>
  <c r="C66" i="24"/>
  <c r="D66" i="24"/>
  <c r="B66" i="24"/>
  <c r="J7" i="31"/>
  <c r="J8" i="31"/>
  <c r="J9" i="31"/>
  <c r="J10" i="31"/>
  <c r="J20" i="31"/>
  <c r="J21" i="31"/>
  <c r="J22" i="31"/>
  <c r="J59" i="31"/>
  <c r="J60" i="31"/>
  <c r="J61" i="31"/>
  <c r="J62" i="31"/>
  <c r="J74" i="31"/>
  <c r="J75" i="31"/>
  <c r="J76" i="31"/>
  <c r="J11" i="31"/>
  <c r="N7" i="29"/>
  <c r="N8" i="29"/>
  <c r="N11" i="29"/>
  <c r="N12" i="29"/>
  <c r="N13" i="29"/>
  <c r="N16" i="29"/>
  <c r="N19" i="29"/>
  <c r="N20" i="29"/>
  <c r="N22" i="29"/>
  <c r="N23" i="29"/>
  <c r="N26" i="29"/>
  <c r="N29" i="29"/>
  <c r="N33" i="29"/>
  <c r="N34" i="29"/>
  <c r="N35" i="29"/>
  <c r="N36" i="29"/>
  <c r="N37" i="29"/>
  <c r="N40" i="29"/>
  <c r="N6" i="29"/>
  <c r="F91" i="31"/>
  <c r="H91" i="31"/>
  <c r="G91" i="31"/>
  <c r="E91" i="31"/>
  <c r="J42" i="29"/>
  <c r="I42" i="29"/>
  <c r="H42" i="29"/>
  <c r="G42" i="29"/>
  <c r="E91" i="28"/>
  <c r="G79" i="28"/>
  <c r="G78" i="28"/>
  <c r="G77" i="28"/>
  <c r="G76" i="28"/>
  <c r="G75" i="28"/>
  <c r="G74" i="28"/>
  <c r="G73" i="28"/>
  <c r="G72" i="28"/>
  <c r="G71" i="28"/>
  <c r="G70" i="28"/>
  <c r="G67" i="28"/>
  <c r="G65" i="28"/>
  <c r="G64" i="28"/>
  <c r="G63" i="28"/>
  <c r="G62" i="28"/>
  <c r="G61" i="28"/>
  <c r="G60" i="28"/>
  <c r="G59" i="28"/>
  <c r="G58" i="28"/>
  <c r="G57" i="28"/>
  <c r="G54" i="28"/>
  <c r="H54" i="28" s="1"/>
  <c r="G51" i="28"/>
  <c r="G50" i="28"/>
  <c r="G48" i="28"/>
  <c r="G45" i="28"/>
  <c r="G44" i="28"/>
  <c r="H45" i="28" s="1"/>
  <c r="G41" i="28"/>
  <c r="H41" i="28" s="1"/>
  <c r="G38" i="28"/>
  <c r="H38" i="28" s="1"/>
  <c r="G37" i="28"/>
  <c r="G36" i="28"/>
  <c r="G35" i="28"/>
  <c r="H35" i="28"/>
  <c r="G32" i="28"/>
  <c r="G31" i="28"/>
  <c r="H32" i="28"/>
  <c r="G28" i="28"/>
  <c r="G26" i="28"/>
  <c r="G25" i="28"/>
  <c r="G22" i="28"/>
  <c r="G21" i="28"/>
  <c r="G20" i="28"/>
  <c r="G19" i="28"/>
  <c r="G18" i="28"/>
  <c r="G17" i="28"/>
  <c r="G89" i="28"/>
  <c r="G14" i="28"/>
  <c r="G13" i="28"/>
  <c r="G12" i="28"/>
  <c r="G11" i="28"/>
  <c r="G10" i="28"/>
  <c r="G9" i="28"/>
  <c r="G8" i="28"/>
  <c r="G7" i="28"/>
  <c r="G6" i="28"/>
  <c r="I62" i="26"/>
  <c r="G91" i="26"/>
  <c r="F91" i="26"/>
  <c r="E91" i="26"/>
  <c r="I10" i="26"/>
  <c r="I31" i="26"/>
  <c r="I63" i="26"/>
  <c r="I65" i="26"/>
  <c r="I11" i="26"/>
  <c r="I32" i="26"/>
  <c r="I67" i="26"/>
  <c r="I64" i="26"/>
  <c r="I12" i="26"/>
  <c r="I38" i="26"/>
  <c r="J38" i="26" s="1"/>
  <c r="I70" i="26"/>
  <c r="I13" i="26"/>
  <c r="I41" i="26"/>
  <c r="J41" i="26" s="1"/>
  <c r="I71" i="26"/>
  <c r="I14" i="26"/>
  <c r="I44" i="26"/>
  <c r="I72" i="26"/>
  <c r="I89" i="26"/>
  <c r="I45" i="26"/>
  <c r="I73" i="26"/>
  <c r="I17" i="26"/>
  <c r="I48" i="26"/>
  <c r="I74" i="26"/>
  <c r="I18" i="26"/>
  <c r="I50" i="26"/>
  <c r="I75" i="26"/>
  <c r="I19" i="26"/>
  <c r="I51" i="26"/>
  <c r="I76" i="26"/>
  <c r="I20" i="26"/>
  <c r="I54" i="26"/>
  <c r="J54" i="26" s="1"/>
  <c r="I77" i="26"/>
  <c r="I21" i="26"/>
  <c r="I57" i="26"/>
  <c r="I78" i="26"/>
  <c r="I22" i="26"/>
  <c r="I58" i="26"/>
  <c r="I79" i="26"/>
  <c r="I6" i="26"/>
  <c r="I25" i="26"/>
  <c r="I59" i="26"/>
  <c r="I7" i="26"/>
  <c r="I26" i="26"/>
  <c r="I60" i="26"/>
  <c r="I8" i="26"/>
  <c r="I61" i="26"/>
  <c r="I9" i="26"/>
  <c r="I28" i="26"/>
  <c r="I35" i="26"/>
  <c r="J35" i="26" s="1"/>
  <c r="E91" i="23"/>
  <c r="H6" i="22"/>
  <c r="I65" i="23"/>
  <c r="H65" i="22"/>
  <c r="H65" i="20"/>
  <c r="G65" i="19"/>
  <c r="I65" i="18"/>
  <c r="G65" i="17"/>
  <c r="I65" i="1"/>
  <c r="I7" i="23"/>
  <c r="I8" i="23"/>
  <c r="I9" i="23"/>
  <c r="I10" i="23"/>
  <c r="I11" i="23"/>
  <c r="I12" i="23"/>
  <c r="I13" i="23"/>
  <c r="I14" i="23"/>
  <c r="I17" i="23"/>
  <c r="I18" i="23"/>
  <c r="I19" i="23"/>
  <c r="I20" i="23"/>
  <c r="I21" i="23"/>
  <c r="I22" i="23"/>
  <c r="I25" i="23"/>
  <c r="I26" i="23"/>
  <c r="I49" i="23"/>
  <c r="I28" i="23"/>
  <c r="I31" i="23"/>
  <c r="I32" i="23"/>
  <c r="J32" i="23" s="1"/>
  <c r="I35" i="23"/>
  <c r="J35" i="23" s="1"/>
  <c r="I38" i="23"/>
  <c r="J38" i="23" s="1"/>
  <c r="I41" i="23"/>
  <c r="J41" i="23" s="1"/>
  <c r="I44" i="23"/>
  <c r="I45" i="23"/>
  <c r="I48" i="23"/>
  <c r="I50" i="23"/>
  <c r="I51" i="23"/>
  <c r="I54" i="23"/>
  <c r="J54" i="23" s="1"/>
  <c r="I57" i="23"/>
  <c r="I58" i="23"/>
  <c r="I59" i="23"/>
  <c r="I60" i="23"/>
  <c r="I61" i="23"/>
  <c r="I62" i="23"/>
  <c r="I63" i="23"/>
  <c r="I64" i="23"/>
  <c r="I67" i="23"/>
  <c r="I70" i="23"/>
  <c r="I71" i="23"/>
  <c r="I72" i="23"/>
  <c r="I73" i="23"/>
  <c r="I74" i="23"/>
  <c r="I75" i="23"/>
  <c r="I76" i="23"/>
  <c r="I77" i="23"/>
  <c r="I78" i="23"/>
  <c r="I79" i="23"/>
  <c r="I6" i="23"/>
  <c r="G91" i="23"/>
  <c r="F91" i="23"/>
  <c r="F91" i="22"/>
  <c r="E91" i="22"/>
  <c r="H79" i="22"/>
  <c r="H78" i="22"/>
  <c r="H77" i="22"/>
  <c r="H76" i="22"/>
  <c r="H75" i="22"/>
  <c r="H74" i="22"/>
  <c r="H73" i="22"/>
  <c r="H72" i="22"/>
  <c r="H71" i="22"/>
  <c r="H70" i="22"/>
  <c r="H67" i="22"/>
  <c r="H64" i="22"/>
  <c r="H63" i="22"/>
  <c r="H62" i="22"/>
  <c r="H61" i="22"/>
  <c r="H60" i="22"/>
  <c r="H59" i="22"/>
  <c r="H58" i="22"/>
  <c r="H57" i="22"/>
  <c r="H54" i="22"/>
  <c r="I54" i="22" s="1"/>
  <c r="H51" i="22"/>
  <c r="H50" i="22"/>
  <c r="H48" i="22"/>
  <c r="H45" i="22"/>
  <c r="H44" i="22"/>
  <c r="H41" i="22"/>
  <c r="I41" i="22" s="1"/>
  <c r="H38" i="22"/>
  <c r="I38" i="22" s="1"/>
  <c r="H35" i="22"/>
  <c r="I35" i="22" s="1"/>
  <c r="H32" i="22"/>
  <c r="H31" i="22"/>
  <c r="H28" i="22"/>
  <c r="H26" i="22"/>
  <c r="H25" i="22"/>
  <c r="H22" i="22"/>
  <c r="H21" i="22"/>
  <c r="H20" i="22"/>
  <c r="H19" i="22"/>
  <c r="H18" i="22"/>
  <c r="H17" i="22"/>
  <c r="H89" i="22"/>
  <c r="H14" i="22"/>
  <c r="H13" i="22"/>
  <c r="H12" i="22"/>
  <c r="H11" i="22"/>
  <c r="H10" i="22"/>
  <c r="H9" i="22"/>
  <c r="H8" i="22"/>
  <c r="H7" i="22"/>
  <c r="H7" i="20"/>
  <c r="H8" i="20"/>
  <c r="H9" i="20"/>
  <c r="H10" i="20"/>
  <c r="H11" i="20"/>
  <c r="H12" i="20"/>
  <c r="H13" i="20"/>
  <c r="H14" i="20"/>
  <c r="H89" i="20"/>
  <c r="H17" i="20"/>
  <c r="H18" i="20"/>
  <c r="H19" i="20"/>
  <c r="H20" i="20"/>
  <c r="H21" i="20"/>
  <c r="H22" i="20"/>
  <c r="H25" i="20"/>
  <c r="H26" i="20"/>
  <c r="H28" i="20"/>
  <c r="H31" i="20"/>
  <c r="H32" i="20"/>
  <c r="H35" i="20"/>
  <c r="I35" i="20" s="1"/>
  <c r="H38" i="20"/>
  <c r="I38" i="20" s="1"/>
  <c r="H41" i="20"/>
  <c r="I41" i="20"/>
  <c r="H44" i="20"/>
  <c r="H45" i="20"/>
  <c r="H48" i="20"/>
  <c r="H50" i="20"/>
  <c r="H51" i="20"/>
  <c r="H54" i="20"/>
  <c r="I54" i="20" s="1"/>
  <c r="H57" i="20"/>
  <c r="H58" i="20"/>
  <c r="H59" i="20"/>
  <c r="H60" i="20"/>
  <c r="H61" i="20"/>
  <c r="H62" i="20"/>
  <c r="H63" i="20"/>
  <c r="H64" i="20"/>
  <c r="H67" i="20"/>
  <c r="H70" i="20"/>
  <c r="H71" i="20"/>
  <c r="H72" i="20"/>
  <c r="H73" i="20"/>
  <c r="H74" i="20"/>
  <c r="H75" i="20"/>
  <c r="H76" i="20"/>
  <c r="H77" i="20"/>
  <c r="H78" i="20"/>
  <c r="H79" i="20"/>
  <c r="H6" i="20"/>
  <c r="F91" i="20"/>
  <c r="E91" i="20"/>
  <c r="E91" i="19"/>
  <c r="G79" i="19"/>
  <c r="G78" i="19"/>
  <c r="G77" i="19"/>
  <c r="G76" i="19"/>
  <c r="G75" i="19"/>
  <c r="G74" i="19"/>
  <c r="G73" i="19"/>
  <c r="G72" i="19"/>
  <c r="G71" i="19"/>
  <c r="G70" i="19"/>
  <c r="G67" i="19"/>
  <c r="G64" i="19"/>
  <c r="G63" i="19"/>
  <c r="G62" i="19"/>
  <c r="G61" i="19"/>
  <c r="G60" i="19"/>
  <c r="G59" i="19"/>
  <c r="G58" i="19"/>
  <c r="G57" i="19"/>
  <c r="G54" i="19"/>
  <c r="H54" i="19" s="1"/>
  <c r="G51" i="19"/>
  <c r="G50" i="19"/>
  <c r="G48" i="19"/>
  <c r="G45" i="19"/>
  <c r="H45" i="19" s="1"/>
  <c r="G44" i="19"/>
  <c r="G41" i="19"/>
  <c r="H41" i="19" s="1"/>
  <c r="G38" i="19"/>
  <c r="H38" i="19" s="1"/>
  <c r="G37" i="19"/>
  <c r="G36" i="19"/>
  <c r="G35" i="19"/>
  <c r="H35" i="19" s="1"/>
  <c r="G32" i="19"/>
  <c r="G31" i="19"/>
  <c r="G28" i="19"/>
  <c r="G26" i="19"/>
  <c r="G25" i="19"/>
  <c r="G22" i="19"/>
  <c r="G21" i="19"/>
  <c r="G20" i="19"/>
  <c r="G19" i="19"/>
  <c r="G18" i="19"/>
  <c r="G17" i="19"/>
  <c r="G89" i="19"/>
  <c r="G14" i="19"/>
  <c r="G13" i="19"/>
  <c r="G12" i="19"/>
  <c r="G11" i="19"/>
  <c r="G10" i="19"/>
  <c r="G9" i="19"/>
  <c r="G8" i="19"/>
  <c r="G7" i="19"/>
  <c r="G6" i="19"/>
  <c r="G91" i="18"/>
  <c r="F91" i="18"/>
  <c r="E91" i="18"/>
  <c r="I79" i="18"/>
  <c r="I78" i="18"/>
  <c r="I77" i="18"/>
  <c r="I76" i="18"/>
  <c r="I75" i="18"/>
  <c r="I74" i="18"/>
  <c r="I73" i="18"/>
  <c r="I72" i="18"/>
  <c r="I71" i="18"/>
  <c r="I70" i="18"/>
  <c r="J79" i="18" s="1"/>
  <c r="I67" i="18"/>
  <c r="I64" i="18"/>
  <c r="I63" i="18"/>
  <c r="I62" i="18"/>
  <c r="I61" i="18"/>
  <c r="I60" i="18"/>
  <c r="I59" i="18"/>
  <c r="I58" i="18"/>
  <c r="I57" i="18"/>
  <c r="I54" i="18"/>
  <c r="J54" i="18" s="1"/>
  <c r="I51" i="18"/>
  <c r="I50" i="18"/>
  <c r="I48" i="18"/>
  <c r="I45" i="18"/>
  <c r="I44" i="18"/>
  <c r="I41" i="18"/>
  <c r="J41" i="18" s="1"/>
  <c r="I38" i="18"/>
  <c r="J38" i="18" s="1"/>
  <c r="I35" i="18"/>
  <c r="J35" i="18" s="1"/>
  <c r="I32" i="18"/>
  <c r="I31" i="18"/>
  <c r="I28" i="18"/>
  <c r="I26" i="18"/>
  <c r="I25" i="18"/>
  <c r="I22" i="18"/>
  <c r="I21" i="18"/>
  <c r="I20" i="18"/>
  <c r="I19" i="18"/>
  <c r="I18" i="18"/>
  <c r="I17" i="18"/>
  <c r="I89" i="18"/>
  <c r="I14" i="18"/>
  <c r="I13" i="18"/>
  <c r="I12" i="18"/>
  <c r="I11" i="18"/>
  <c r="I10" i="18"/>
  <c r="I9" i="18"/>
  <c r="I8" i="18"/>
  <c r="I7" i="18"/>
  <c r="I6" i="18"/>
  <c r="G7" i="17"/>
  <c r="G8" i="17"/>
  <c r="G9" i="17"/>
  <c r="G10" i="17"/>
  <c r="G11" i="17"/>
  <c r="G12" i="17"/>
  <c r="G13" i="17"/>
  <c r="G14" i="17"/>
  <c r="G89" i="17"/>
  <c r="G17" i="17"/>
  <c r="G18" i="17"/>
  <c r="G19" i="17"/>
  <c r="G20" i="17"/>
  <c r="G21" i="17"/>
  <c r="G22" i="17"/>
  <c r="G25" i="17"/>
  <c r="G26" i="17"/>
  <c r="G28" i="17"/>
  <c r="G31" i="17"/>
  <c r="G32" i="17"/>
  <c r="G35" i="17"/>
  <c r="H35" i="17" s="1"/>
  <c r="G36" i="17"/>
  <c r="G37" i="17"/>
  <c r="G38" i="17"/>
  <c r="H38" i="17" s="1"/>
  <c r="G41" i="17"/>
  <c r="H41" i="17" s="1"/>
  <c r="G44" i="17"/>
  <c r="G45" i="17"/>
  <c r="H45" i="17"/>
  <c r="G48" i="17"/>
  <c r="G50" i="17"/>
  <c r="G51" i="17"/>
  <c r="G54" i="17"/>
  <c r="H54" i="17" s="1"/>
  <c r="G57" i="17"/>
  <c r="G58" i="17"/>
  <c r="G59" i="17"/>
  <c r="G60" i="17"/>
  <c r="G61" i="17"/>
  <c r="G62" i="17"/>
  <c r="G63" i="17"/>
  <c r="G64" i="17"/>
  <c r="G67" i="17"/>
  <c r="G70" i="17"/>
  <c r="G71" i="17"/>
  <c r="G72" i="17"/>
  <c r="G73" i="17"/>
  <c r="G74" i="17"/>
  <c r="G75" i="17"/>
  <c r="G76" i="17"/>
  <c r="G77" i="17"/>
  <c r="G78" i="17"/>
  <c r="G79" i="17"/>
  <c r="G6" i="17"/>
  <c r="E91" i="17"/>
  <c r="I7" i="1"/>
  <c r="I8" i="1"/>
  <c r="I9" i="1"/>
  <c r="I10" i="1"/>
  <c r="I11" i="1"/>
  <c r="I12" i="1"/>
  <c r="I13" i="1"/>
  <c r="I14" i="1"/>
  <c r="I17" i="1"/>
  <c r="I18" i="1"/>
  <c r="I19" i="1"/>
  <c r="I20" i="1"/>
  <c r="I21" i="1"/>
  <c r="I22" i="1"/>
  <c r="I25" i="1"/>
  <c r="I26" i="1"/>
  <c r="I28" i="1"/>
  <c r="I31" i="1"/>
  <c r="I32" i="1"/>
  <c r="I35" i="1"/>
  <c r="J35" i="1" s="1"/>
  <c r="I38" i="1"/>
  <c r="J38" i="1" s="1"/>
  <c r="I41" i="1"/>
  <c r="J41" i="1"/>
  <c r="I44" i="1"/>
  <c r="I45" i="1"/>
  <c r="I48" i="1"/>
  <c r="I51" i="1"/>
  <c r="I54" i="1"/>
  <c r="I57" i="1"/>
  <c r="I58" i="1"/>
  <c r="I59" i="1"/>
  <c r="I60" i="1"/>
  <c r="I61" i="1"/>
  <c r="I62" i="1"/>
  <c r="I63" i="1"/>
  <c r="I64" i="1"/>
  <c r="I67" i="1"/>
  <c r="I70" i="1"/>
  <c r="I71" i="1"/>
  <c r="I72" i="1"/>
  <c r="I73" i="1"/>
  <c r="I74" i="1"/>
  <c r="I75" i="1"/>
  <c r="I76" i="1"/>
  <c r="I77" i="1"/>
  <c r="I78" i="1"/>
  <c r="I79" i="1"/>
  <c r="I6" i="1"/>
  <c r="F91" i="1"/>
  <c r="E91" i="1"/>
  <c r="G91" i="1"/>
  <c r="J58" i="31"/>
  <c r="J57" i="31"/>
  <c r="J54" i="31"/>
  <c r="K54" i="31" s="1"/>
  <c r="J51" i="31"/>
  <c r="J31" i="31"/>
  <c r="J28" i="31"/>
  <c r="J66" i="31"/>
  <c r="J79" i="31"/>
  <c r="J78" i="31"/>
  <c r="J26" i="31"/>
  <c r="J77" i="31"/>
  <c r="J25" i="31"/>
  <c r="J50" i="31"/>
  <c r="J18" i="31"/>
  <c r="J72" i="31"/>
  <c r="J48" i="31"/>
  <c r="J71" i="31"/>
  <c r="J45" i="31"/>
  <c r="J17" i="31"/>
  <c r="J6" i="31"/>
  <c r="J73" i="31"/>
  <c r="J19" i="31"/>
  <c r="J70" i="31"/>
  <c r="J44" i="31"/>
  <c r="J89" i="31"/>
  <c r="J67" i="31"/>
  <c r="J41" i="31"/>
  <c r="K41" i="31" s="1"/>
  <c r="J14" i="31"/>
  <c r="J65" i="31"/>
  <c r="J38" i="31"/>
  <c r="K38" i="31" s="1"/>
  <c r="J13" i="31"/>
  <c r="J64" i="31"/>
  <c r="J35" i="31"/>
  <c r="K35" i="31" s="1"/>
  <c r="J12" i="31"/>
  <c r="J63" i="31"/>
  <c r="J32" i="31"/>
  <c r="I79" i="22" l="1"/>
  <c r="K79" i="31"/>
  <c r="H79" i="28"/>
  <c r="J79" i="26"/>
  <c r="I79" i="20"/>
  <c r="H32" i="19"/>
  <c r="H79" i="19"/>
  <c r="J45" i="1"/>
  <c r="J79" i="23"/>
  <c r="H51" i="19"/>
  <c r="J45" i="18"/>
  <c r="J85" i="1"/>
  <c r="I45" i="22"/>
  <c r="J51" i="18"/>
  <c r="K32" i="31"/>
  <c r="K45" i="31"/>
  <c r="J51" i="23"/>
  <c r="I14" i="22"/>
  <c r="I32" i="20"/>
  <c r="H28" i="19"/>
  <c r="J32" i="18"/>
  <c r="J28" i="18"/>
  <c r="H51" i="28"/>
  <c r="J32" i="26"/>
  <c r="I32" i="22"/>
  <c r="I22" i="20"/>
  <c r="I51" i="20"/>
  <c r="I45" i="20"/>
  <c r="I67" i="20"/>
  <c r="H22" i="19"/>
  <c r="H67" i="19"/>
  <c r="H32" i="17"/>
  <c r="K51" i="31"/>
  <c r="K28" i="31"/>
  <c r="K22" i="31"/>
  <c r="K67" i="31"/>
  <c r="K14" i="31"/>
  <c r="H28" i="28"/>
  <c r="H22" i="28"/>
  <c r="H14" i="28"/>
  <c r="H67" i="28"/>
  <c r="J28" i="26"/>
  <c r="J45" i="26"/>
  <c r="J67" i="26"/>
  <c r="J14" i="26"/>
  <c r="J51" i="26"/>
  <c r="J22" i="26"/>
  <c r="J14" i="23"/>
  <c r="J45" i="23"/>
  <c r="J22" i="23"/>
  <c r="J28" i="23"/>
  <c r="J67" i="23"/>
  <c r="I22" i="22"/>
  <c r="I28" i="22"/>
  <c r="I67" i="22"/>
  <c r="I51" i="22"/>
  <c r="H14" i="19"/>
  <c r="I28" i="20"/>
  <c r="I14" i="20"/>
  <c r="J14" i="18"/>
  <c r="J67" i="18"/>
  <c r="J22" i="18"/>
  <c r="H67" i="17"/>
  <c r="H22" i="17"/>
  <c r="H14" i="17"/>
  <c r="H28" i="17"/>
  <c r="H51" i="17"/>
  <c r="H79" i="17"/>
  <c r="J54" i="1"/>
  <c r="J32" i="1"/>
  <c r="J28" i="1"/>
  <c r="J79" i="1"/>
  <c r="J22" i="1"/>
  <c r="J14" i="1"/>
  <c r="J67" i="1"/>
  <c r="J51" i="1"/>
  <c r="J91" i="23" l="1"/>
  <c r="I91" i="22"/>
  <c r="I91" i="20"/>
  <c r="K91" i="31"/>
  <c r="K93" i="31" s="1"/>
  <c r="H91" i="28"/>
  <c r="H91" i="19"/>
  <c r="H91" i="17"/>
  <c r="J91" i="26"/>
  <c r="J91" i="18"/>
  <c r="J91" i="1"/>
  <c r="G77" i="27"/>
  <c r="F77" i="24" s="1"/>
  <c r="G27" i="27"/>
  <c r="F27" i="24" s="1"/>
  <c r="G21" i="27"/>
  <c r="F21" i="24" s="1"/>
  <c r="G45" i="27"/>
  <c r="F45" i="24" s="1"/>
  <c r="G64" i="27"/>
  <c r="F64" i="24" s="1"/>
  <c r="G26" i="27"/>
  <c r="F26" i="24" s="1"/>
  <c r="G74" i="27"/>
  <c r="F74" i="24" s="1"/>
  <c r="G10" i="27"/>
  <c r="F10" i="24" s="1"/>
  <c r="G12" i="27"/>
  <c r="F12" i="24" s="1"/>
  <c r="G14" i="27"/>
  <c r="F14" i="24" s="1"/>
  <c r="G79" i="27"/>
  <c r="F79" i="24" s="1"/>
  <c r="G76" i="27"/>
  <c r="G51" i="27"/>
  <c r="F51" i="24" s="1"/>
  <c r="G7" i="27"/>
  <c r="F7" i="24" s="1"/>
  <c r="G28" i="27"/>
  <c r="F28" i="24" s="1"/>
  <c r="G66" i="27"/>
  <c r="F66" i="24" s="1"/>
  <c r="G9" i="27"/>
  <c r="F9" i="24" s="1"/>
  <c r="G71" i="27"/>
  <c r="F71" i="24" s="1"/>
  <c r="G59" i="27"/>
  <c r="F59" i="24" s="1"/>
  <c r="G8" i="27"/>
  <c r="F8" i="24" s="1"/>
  <c r="G50" i="27"/>
  <c r="F50" i="24" s="1"/>
  <c r="G63" i="27"/>
  <c r="F63" i="24" s="1"/>
  <c r="G60" i="27"/>
  <c r="G54" i="27"/>
  <c r="H54" i="27" s="1"/>
  <c r="G75" i="27"/>
  <c r="F75" i="24" s="1"/>
  <c r="G11" i="27"/>
  <c r="F11" i="24" s="1"/>
  <c r="G35" i="27"/>
  <c r="H35" i="27" s="1"/>
  <c r="G32" i="27"/>
  <c r="F32" i="24" s="1"/>
  <c r="G25" i="27"/>
  <c r="F25" i="24" s="1"/>
  <c r="G88" i="27"/>
  <c r="F88" i="24" s="1"/>
  <c r="G57" i="27"/>
  <c r="F57" i="24" s="1"/>
  <c r="G58" i="27"/>
  <c r="F58" i="24" s="1"/>
  <c r="G65" i="27"/>
  <c r="F65" i="24" s="1"/>
  <c r="G82" i="27"/>
  <c r="H82" i="27" s="1"/>
  <c r="G17" i="27"/>
  <c r="F17" i="24" s="1"/>
  <c r="G19" i="27"/>
  <c r="F19" i="24" s="1"/>
  <c r="G72" i="27"/>
  <c r="F72" i="24" s="1"/>
  <c r="G18" i="27"/>
  <c r="G78" i="27"/>
  <c r="F78" i="24" s="1"/>
  <c r="G41" i="27"/>
  <c r="H41" i="27" s="1"/>
  <c r="G22" i="27"/>
  <c r="F22" i="24" s="1"/>
  <c r="G62" i="27"/>
  <c r="F62" i="24" s="1"/>
  <c r="G85" i="27"/>
  <c r="H85" i="27" s="1"/>
  <c r="G61" i="27"/>
  <c r="F61" i="24" s="1"/>
  <c r="G67" i="27"/>
  <c r="F67" i="24" s="1"/>
  <c r="G49" i="27"/>
  <c r="F49" i="24" s="1"/>
  <c r="G73" i="27"/>
  <c r="F73" i="24" s="1"/>
  <c r="G38" i="27"/>
  <c r="F38" i="24" s="1"/>
  <c r="G38" i="24" s="1"/>
  <c r="H38" i="24" s="1"/>
  <c r="G20" i="27"/>
  <c r="F20" i="24" s="1"/>
  <c r="G70" i="27"/>
  <c r="F70" i="24" s="1"/>
  <c r="G13" i="27"/>
  <c r="F13" i="24" s="1"/>
  <c r="G36" i="27"/>
  <c r="G37" i="27"/>
  <c r="G48" i="27"/>
  <c r="F48" i="24" s="1"/>
  <c r="G89" i="27"/>
  <c r="F89" i="24" s="1"/>
  <c r="G44" i="27"/>
  <c r="F44" i="24" s="1"/>
  <c r="G6" i="27"/>
  <c r="F6" i="24" s="1"/>
  <c r="G31" i="27"/>
  <c r="F31" i="24" s="1"/>
  <c r="F54" i="24" l="1"/>
  <c r="G54" i="24" s="1"/>
  <c r="H54" i="24" s="1"/>
  <c r="H45" i="27"/>
  <c r="H89" i="27"/>
  <c r="H38" i="27"/>
  <c r="H79" i="27"/>
  <c r="F82" i="24"/>
  <c r="G82" i="24" s="1"/>
  <c r="H82" i="24" s="1"/>
  <c r="H67" i="27"/>
  <c r="H32" i="27"/>
  <c r="H28" i="27"/>
  <c r="H51" i="27"/>
  <c r="G28" i="24"/>
  <c r="H28" i="24" s="1"/>
  <c r="G89" i="24"/>
  <c r="H89" i="24" s="1"/>
  <c r="H22" i="27"/>
  <c r="G14" i="24"/>
  <c r="G51" i="24"/>
  <c r="H51" i="24" s="1"/>
  <c r="G45" i="24"/>
  <c r="H45" i="24" s="1"/>
  <c r="G32" i="24"/>
  <c r="H32" i="24" s="1"/>
  <c r="F18" i="24"/>
  <c r="G22" i="24" s="1"/>
  <c r="H22" i="24" s="1"/>
  <c r="F60" i="24"/>
  <c r="G67" i="24" s="1"/>
  <c r="H67" i="24" s="1"/>
  <c r="F85" i="24"/>
  <c r="G85" i="24" s="1"/>
  <c r="H85" i="24" s="1"/>
  <c r="F76" i="24"/>
  <c r="G79" i="24" s="1"/>
  <c r="H79" i="24" s="1"/>
  <c r="F41" i="24"/>
  <c r="G41" i="24" s="1"/>
  <c r="H41" i="24" s="1"/>
  <c r="H14" i="27"/>
  <c r="F35" i="24"/>
  <c r="G35" i="24" s="1"/>
  <c r="H35" i="24" s="1"/>
  <c r="H91" i="27" l="1"/>
  <c r="G91" i="24"/>
  <c r="H14" i="24"/>
  <c r="H91" i="24" l="1"/>
</calcChain>
</file>

<file path=xl/sharedStrings.xml><?xml version="1.0" encoding="utf-8"?>
<sst xmlns="http://schemas.openxmlformats.org/spreadsheetml/2006/main" count="2513" uniqueCount="266">
  <si>
    <t>Edifici / Equipament</t>
  </si>
  <si>
    <t>Adreça</t>
  </si>
  <si>
    <t>Biblioteca Manel de Pedrolo</t>
  </si>
  <si>
    <t>Espai Jove</t>
  </si>
  <si>
    <t>Antic Escorxador</t>
  </si>
  <si>
    <t>Ermita Sant Pau</t>
  </si>
  <si>
    <t>Sant Pau</t>
  </si>
  <si>
    <t>Nucli</t>
  </si>
  <si>
    <t>Ribes</t>
  </si>
  <si>
    <t>Les Roquetes</t>
  </si>
  <si>
    <t>Centre Civic L'espai</t>
  </si>
  <si>
    <t>Biblioteca Josep Pla</t>
  </si>
  <si>
    <t>Plaça Jaume Gomez i Puig, 4, local</t>
  </si>
  <si>
    <t>Carrer Escorxador, 7</t>
  </si>
  <si>
    <t>SEFED Can Puig</t>
  </si>
  <si>
    <t>CEIP Els Costarets</t>
  </si>
  <si>
    <t>CEIP El Pi</t>
  </si>
  <si>
    <t>CEIP Parellades</t>
  </si>
  <si>
    <t>Aulari Blanc</t>
  </si>
  <si>
    <t>CEIP Santa Eulàlia</t>
  </si>
  <si>
    <t>CEIP Les Roquetes</t>
  </si>
  <si>
    <t>CEIP Mediterrànea</t>
  </si>
  <si>
    <t>Can Puig</t>
  </si>
  <si>
    <t>Carrer Major, 110</t>
  </si>
  <si>
    <t>Jutjat de Pau</t>
  </si>
  <si>
    <t>Carrer Eduard Maristany, 14</t>
  </si>
  <si>
    <t>Can Salvador Miret</t>
  </si>
  <si>
    <t>Carrer Nou, 40</t>
  </si>
  <si>
    <t>Edifici Vinya d'en Petaca</t>
  </si>
  <si>
    <t>Carrer Roger de Flor, 53</t>
  </si>
  <si>
    <t>Carrer Cristofor Mestres, s/n</t>
  </si>
  <si>
    <t>Carrer Miguel Servet, s/n</t>
  </si>
  <si>
    <t>Carretera dels carç, 102</t>
  </si>
  <si>
    <t>Avinguda Onze de setembre, s/n</t>
  </si>
  <si>
    <t>Carrer Margarida Xirgu, 11</t>
  </si>
  <si>
    <t>Ronda de la Masia Nova, 7</t>
  </si>
  <si>
    <t>Carrer Puigmal, s/n</t>
  </si>
  <si>
    <t xml:space="preserve">Carrer Miguel Servet, s/n </t>
  </si>
  <si>
    <t>Carrer Ildefons Cerdà, 3</t>
  </si>
  <si>
    <t>Carrer Gaudi, 1</t>
  </si>
  <si>
    <t>Plaça poeta Maria Mercè Marçal, 1</t>
  </si>
  <si>
    <t>Parc Pompeu Fabra, s/n</t>
  </si>
  <si>
    <t>Plaça Vinya d'en Petaca, s/n</t>
  </si>
  <si>
    <t>Carrer Boters, s/n</t>
  </si>
  <si>
    <t>Plaça de la Vila, 1</t>
  </si>
  <si>
    <t>Casa de la Vila</t>
  </si>
  <si>
    <t>Carrer de la torreta, 15</t>
  </si>
  <si>
    <t>El Local</t>
  </si>
  <si>
    <t>Carrer Eduard Maristany</t>
  </si>
  <si>
    <t>Puigmoltó, 9</t>
  </si>
  <si>
    <t>Pavelló de Roquetes</t>
  </si>
  <si>
    <t>Passeig Manel Cid, s/n</t>
  </si>
  <si>
    <t>Pavelló de Ribes</t>
  </si>
  <si>
    <t>CEIP La Riera</t>
  </si>
  <si>
    <t>Gas</t>
  </si>
  <si>
    <t>Casa del terme</t>
  </si>
  <si>
    <t>Sota-ribes</t>
  </si>
  <si>
    <t>Llar infants El Cargol</t>
  </si>
  <si>
    <t>Carretera del Carç, 100</t>
  </si>
  <si>
    <t>Llar infants l'Espígol</t>
  </si>
  <si>
    <t>Carrer Margarida Xirgu, s/n</t>
  </si>
  <si>
    <t>Llar infants Els tres pins</t>
  </si>
  <si>
    <t>Carrer Miquel Àngel, s/n</t>
  </si>
  <si>
    <t>Pistes Sant Agustí</t>
  </si>
  <si>
    <t>Carrer Àngel Guimerà, 72</t>
  </si>
  <si>
    <t>Camp de futbol de Ribes</t>
  </si>
  <si>
    <t>Passeig Circumval·lació, s/n</t>
  </si>
  <si>
    <t>Pistes camp de futbol de Ribes</t>
  </si>
  <si>
    <t>Camp de futbol de Roquetes</t>
  </si>
  <si>
    <t>Carrer Nou, 40-46</t>
  </si>
  <si>
    <t>Parallamps</t>
  </si>
  <si>
    <t>Carrer Blades, 3 (Can Macià)</t>
  </si>
  <si>
    <t>Can Pau Roig</t>
  </si>
  <si>
    <t>Magatzem neteja i jardineria</t>
  </si>
  <si>
    <t>Casal avis Ribes</t>
  </si>
  <si>
    <t>Local Creu Roja</t>
  </si>
  <si>
    <t>Carrer Miquel Servet</t>
  </si>
  <si>
    <t>Centre obert grup joves</t>
  </si>
  <si>
    <t>Casal avis Roquetes</t>
  </si>
  <si>
    <t>Centre de dia</t>
  </si>
  <si>
    <t>Centre Puigmoltó</t>
  </si>
  <si>
    <t>Bar pistes camp de futbol Ribes</t>
  </si>
  <si>
    <t>Plaça de la Vila, 3</t>
  </si>
  <si>
    <t>Local magatzem neteja viària</t>
  </si>
  <si>
    <t>Plaça Vinya d'en Petaca, local 7</t>
  </si>
  <si>
    <t>Nau brigada / serveis / deixalleria</t>
  </si>
  <si>
    <t>Antena informàtica i policia</t>
  </si>
  <si>
    <t>Montgròs</t>
  </si>
  <si>
    <t>Carrer Gaudi, 1, local 11</t>
  </si>
  <si>
    <t xml:space="preserve">Museu del Castell </t>
  </si>
  <si>
    <t>Teatre La Bòbila</t>
  </si>
  <si>
    <t>Carrer Hernán Cortés, 14</t>
  </si>
  <si>
    <t>Carrer Gaudi, 5</t>
  </si>
  <si>
    <t>Banc d'aliments</t>
  </si>
  <si>
    <t>Plaça Vinya d'en Petaca, 2 local 1</t>
  </si>
  <si>
    <t>Espai empresa Roquetes</t>
  </si>
  <si>
    <t>Casa Andalusia / Penya / UCER</t>
  </si>
  <si>
    <t>Carrer Miquel Àngel, 24, locals</t>
  </si>
  <si>
    <t>CULTURA BIBLIOTEQUES   12100  3321  21300</t>
  </si>
  <si>
    <t>CULTURA ALTRES EQUIPAMENTS   12100  333  21300</t>
  </si>
  <si>
    <t>JOVENTUT   12200  334  21300</t>
  </si>
  <si>
    <t>EDIFICIS MUNICIPALS   32200  920  21300</t>
  </si>
  <si>
    <t>BENESTAR SOCIAL   11100  231  21300</t>
  </si>
  <si>
    <t>ESPORTS   13100  340  21300</t>
  </si>
  <si>
    <t>EDUCACIÓ   14100  320  21300</t>
  </si>
  <si>
    <t>EDIFICI PROGRAMA SEFED   34000  326  21300</t>
  </si>
  <si>
    <t>CULTURA LA BÒBILA   12100  333  21300    Projecte 2021_02_0015</t>
  </si>
  <si>
    <t>CULTURA PATRIMONI   12100  336  21300     Projecte 2021_02_0016</t>
  </si>
  <si>
    <t>CULTURA L'ESPAI   12100  333  21300     Projecte 2021_02_0017</t>
  </si>
  <si>
    <t>CULTURA EL LOCAL   12100  333	 21300     Projecte 2021_02_0018</t>
  </si>
  <si>
    <t>PROMOCIÓ ECONÒMICA   35000  433  21300</t>
  </si>
  <si>
    <t>Electricitat =&lt; 15</t>
  </si>
  <si>
    <t>Electricitat &gt; 15</t>
  </si>
  <si>
    <t>Electricitat &gt; 50</t>
  </si>
  <si>
    <t>Carrer Antoni Maria Claret, 3 baixos</t>
  </si>
  <si>
    <t>PREUS UNITARIS ANUALS DELS COMPONENTS DE LA PRESTACIÓ P1  (sense IVA)</t>
  </si>
  <si>
    <t>€ / ut  licitació</t>
  </si>
  <si>
    <t>P1</t>
  </si>
  <si>
    <t>Preu anual manteniment P1 instal·lació elèctrica tipus +50</t>
  </si>
  <si>
    <t>P2</t>
  </si>
  <si>
    <t>Preu anual manteniment P1 instal·lació elèctrica tipus +15</t>
  </si>
  <si>
    <t>P3</t>
  </si>
  <si>
    <t>Preu anual manteniment P1 instal·lació elèctrica tipus -15</t>
  </si>
  <si>
    <t>Cost edifici</t>
  </si>
  <si>
    <t>Cost total</t>
  </si>
  <si>
    <t>P4</t>
  </si>
  <si>
    <t>Preu anual manteniment P1 sistema parallamps</t>
  </si>
  <si>
    <t>TOTAL INSTAL·LACIONS ELECTRICITAT EDIFICIS I EQUIPAMENTS MUNICIPALS</t>
  </si>
  <si>
    <t>TOTAL INSTAL·LACIONS PARALLAMPS EDIFICIS I EQUIPAMENTS MUNICIPALS</t>
  </si>
  <si>
    <t>P5</t>
  </si>
  <si>
    <t>Preu anual manteniment P1 instal·lació climatització tipus +70</t>
  </si>
  <si>
    <t>P6</t>
  </si>
  <si>
    <t>Preu anual manteniment P1 instal·lació climatització tipus +12</t>
  </si>
  <si>
    <t>P7</t>
  </si>
  <si>
    <t>Preu anual manteniment P1 instal·lació climatització tipus -12</t>
  </si>
  <si>
    <t>Climatització =&lt; 12</t>
  </si>
  <si>
    <t>Climatització &gt; 12</t>
  </si>
  <si>
    <t>Climatització &gt; 70</t>
  </si>
  <si>
    <t>TOTAL INSTAL·LACIONS CLIMATITZACIÓ EDIFICIS I EQUIPAMENTS MUNICIPALS</t>
  </si>
  <si>
    <t>TOTAL INSTAL·LACIONS GAS EDIFICIS I EQUIPAMENTS MUNICIPALS</t>
  </si>
  <si>
    <t>P8</t>
  </si>
  <si>
    <t>Preu anual manteniment P1 instal·lació gas natural</t>
  </si>
  <si>
    <t>TOTAL INSTAL·LACIONS CALEFACCIÓ I ACS EDIFICIS I EQUIPAMENTS MUNICIPALS</t>
  </si>
  <si>
    <t>Calderes =&lt; 70</t>
  </si>
  <si>
    <t>Calderes &gt; 70</t>
  </si>
  <si>
    <t>P9</t>
  </si>
  <si>
    <t>Preu anual manteniment P1 caldera calefacció tipus +70</t>
  </si>
  <si>
    <t>P10</t>
  </si>
  <si>
    <t>Preu anual manteniment P1 caldera calefacció tipus -70</t>
  </si>
  <si>
    <t>Solar =&lt; 14</t>
  </si>
  <si>
    <t>Solar &gt; 14</t>
  </si>
  <si>
    <t>TOTAL INSTAL·LACIONS ENERGIA SOLAR EDIFICIS I EQUIPAMENTS MUNICIPALS</t>
  </si>
  <si>
    <t>P11</t>
  </si>
  <si>
    <t>Preu anual manteniment P1 instal·lació energia solar tipus +14</t>
  </si>
  <si>
    <t>P12</t>
  </si>
  <si>
    <t>Preu anual manteniment P1 instal·lació energia solar tipus -14</t>
  </si>
  <si>
    <t>Fontaneria  1</t>
  </si>
  <si>
    <t>Fontaneria  2</t>
  </si>
  <si>
    <t>Fontaneria  3</t>
  </si>
  <si>
    <t>P13</t>
  </si>
  <si>
    <t>Preu anual manteniment P1 instal·lació fontaneria tipus 1</t>
  </si>
  <si>
    <t>P14</t>
  </si>
  <si>
    <t>Preu anual manteniment P1 instal·lació fontaneria tipus 2</t>
  </si>
  <si>
    <t>P15</t>
  </si>
  <si>
    <t>Preu anual manteniment P1 instal·lació fontaneria tipus 3</t>
  </si>
  <si>
    <t>TOTAL INSTAL·LACIONS FONTANERIA EDIFICIS I EQUIPAMENTS MUNICIPALS</t>
  </si>
  <si>
    <t>TOTAL INSTAL·LACIONS EDIFICIS I EQUIPAMENTS MUNICIPALS</t>
  </si>
  <si>
    <t>Pícnic</t>
  </si>
  <si>
    <t>Carrer Boters, Vilanoveta</t>
  </si>
  <si>
    <t>Centre interpretació americanos</t>
  </si>
  <si>
    <t>Pistes de tennis Ribes</t>
  </si>
  <si>
    <t>Piscines i tennis Roquetes</t>
  </si>
  <si>
    <t>Emplaçament Instal·lació</t>
  </si>
  <si>
    <t>kWp Instal·lats</t>
  </si>
  <si>
    <t>kWn Nominals</t>
  </si>
  <si>
    <t>Bateries</t>
  </si>
  <si>
    <t>Número de Plaques</t>
  </si>
  <si>
    <t>Model de Placa</t>
  </si>
  <si>
    <t>Pista coberta Ribes</t>
  </si>
  <si>
    <t>SÍ</t>
  </si>
  <si>
    <t>Trinasolar TSM-400 DE09.08</t>
  </si>
  <si>
    <t>Roquetes</t>
  </si>
  <si>
    <t>JA Solar JAM66S30-500/MR</t>
  </si>
  <si>
    <t>40 (50)</t>
  </si>
  <si>
    <t>NO</t>
  </si>
  <si>
    <t>ASTRONERGY CHSM60N(DG)/F-HC 480W</t>
  </si>
  <si>
    <t>Piscina de Ribes (Espai Blau)</t>
  </si>
  <si>
    <t>45 (50)</t>
  </si>
  <si>
    <t>Longi LR4-72HPH-455M 455 Wp</t>
  </si>
  <si>
    <t>Llar d'infants Els Tres Pins</t>
  </si>
  <si>
    <t>Tennis Ribes (indiv.)</t>
  </si>
  <si>
    <t>Hi-MO LR5-72HTH 580M W</t>
  </si>
  <si>
    <t>Can Puig (indiv.)</t>
  </si>
  <si>
    <t>JAM 72S30 540/MR</t>
  </si>
  <si>
    <t>Pista coberta=Pavelló??</t>
  </si>
  <si>
    <t>P17</t>
  </si>
  <si>
    <t>P18</t>
  </si>
  <si>
    <t>Semestral grups electrògens</t>
  </si>
  <si>
    <t>Anual grups electrògens</t>
  </si>
  <si>
    <t>Bianual grups electrògens</t>
  </si>
  <si>
    <t>P16</t>
  </si>
  <si>
    <t>Preu manteniment anual grups electrògens</t>
  </si>
  <si>
    <t>P19</t>
  </si>
  <si>
    <t>TOTAL INSTAL·LACIONS GRUPS ELECTRÒGENS EDIFICIS I EQUIPAMENTS MUNICIPALS</t>
  </si>
  <si>
    <t>TOTAL INSTAL·LACIONS FOTOVOLTAIQUES  EDIFICIS I EQUIPAMENTS MUNICIPALS</t>
  </si>
  <si>
    <t xml:space="preserve">Fotovoltaiques en funció del kWn instal.lats amb o sense bateries. </t>
  </si>
  <si>
    <t>P20</t>
  </si>
  <si>
    <t>Instal.lació biomassa centres educatius Roquetes (totes les instal.lacions)</t>
  </si>
  <si>
    <t>TOTAL INSTAL·LACIONS BIOMASSA EDIFICIS I EQUIPAMENTS MUNICIPALS</t>
  </si>
  <si>
    <t>Biomassa</t>
  </si>
  <si>
    <t>RAE</t>
  </si>
  <si>
    <t>Nº parades / Kg</t>
  </si>
  <si>
    <t>ASCENSOR</t>
  </si>
  <si>
    <t>MUTACÀRREGUES</t>
  </si>
  <si>
    <t>PORTA AUTOMÀTICA</t>
  </si>
  <si>
    <t>MUNTAPLATS</t>
  </si>
  <si>
    <t>1-14-1009719-Q</t>
  </si>
  <si>
    <t>6 / 630</t>
  </si>
  <si>
    <t>4 / 630</t>
  </si>
  <si>
    <t>4 / 800</t>
  </si>
  <si>
    <t>Casal de Ribes</t>
  </si>
  <si>
    <t>Carrer Nou 44</t>
  </si>
  <si>
    <t>1-080072177</t>
  </si>
  <si>
    <t>2/450</t>
  </si>
  <si>
    <t>2 / 450</t>
  </si>
  <si>
    <t>1-14-2003507Q</t>
  </si>
  <si>
    <t>2 / 2000 KG</t>
  </si>
  <si>
    <t>89274BA</t>
  </si>
  <si>
    <t>2 / 630</t>
  </si>
  <si>
    <t>1-14-2011111-Q</t>
  </si>
  <si>
    <t>2/630</t>
  </si>
  <si>
    <t>PEV</t>
  </si>
  <si>
    <t>2 / 380</t>
  </si>
  <si>
    <t>1-14-1015900-Q</t>
  </si>
  <si>
    <t>6/600</t>
  </si>
  <si>
    <t>3 / 630</t>
  </si>
  <si>
    <t>12150213A</t>
  </si>
  <si>
    <t>94866B</t>
  </si>
  <si>
    <t>3 / 600</t>
  </si>
  <si>
    <t>94866 / 10144330</t>
  </si>
  <si>
    <t>2 / 450 - 2 /100</t>
  </si>
  <si>
    <t>1-14-1013190-Q</t>
  </si>
  <si>
    <t>4/385</t>
  </si>
  <si>
    <t>TOTAL EQUIPS EDIFICIS I EQUIPAMENTS MUNICIPALS</t>
  </si>
  <si>
    <t>TOTAL INSTAL·LACIONS D'ASCENSORS, MUNTACÀRREGUES, PORTES AUTOMÀTIQUES I MUNTAPLATS</t>
  </si>
  <si>
    <t>P21</t>
  </si>
  <si>
    <t>P22</t>
  </si>
  <si>
    <t>P23</t>
  </si>
  <si>
    <t>P24</t>
  </si>
  <si>
    <t>Preu anual manteniment semi-risc d'instal.lació d'ascensors  i rescat  d’ascensors</t>
  </si>
  <si>
    <t>Preu anual manteniment semi-risc instal.lació de muntacàrregues</t>
  </si>
  <si>
    <t>Preu anual manteniment instal.lació de porta automàtica</t>
  </si>
  <si>
    <t>Preu anual instal.lació de muntaplats</t>
  </si>
  <si>
    <t>Passeig de Circumvaŀlació, s/n,</t>
  </si>
  <si>
    <t xml:space="preserve"> Carrer de Roger de Flor, 31</t>
  </si>
  <si>
    <t>Cost total IVA inclòs</t>
  </si>
  <si>
    <t>Cost total sense IVA</t>
  </si>
  <si>
    <t>Kwn Fotovoltaiques</t>
  </si>
  <si>
    <t>MUNTACÀRREGUES</t>
  </si>
  <si>
    <t>Local de Cultura-Antic CAP</t>
  </si>
  <si>
    <t>Espai Cuina</t>
  </si>
  <si>
    <t>Espai Cuina (col·lectiva)</t>
  </si>
  <si>
    <t>Departament de la Dona 12300 231 21300</t>
  </si>
  <si>
    <t>Ocupació</t>
  </si>
  <si>
    <t>Taller de perruqueria i estètica</t>
  </si>
  <si>
    <t>Plaça Vinya d'en Petaca,núm. 5 L6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</si>
</sst>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#,##0.00\ &quot;€&quot;;[Red]\-#,##0.00\ &quot;€&quot;"/>
    <numFmt numFmtId="164" formatCode="#,##0.00\ &quot;€&quot;"/>
    <numFmt numFmtId="165" formatCode="#,##0.00_ ;[Red]\-#,##0.00\ "/>
    <numFmt numFmtId="166" formatCode="#,##0_ ;[Red]\-#,##0\ "/>
    <numFmt numFmtId="167" formatCode="0.000"/>
    <numFmt numFmtId="168" formatCode="#,##0.000000_ ;[Red]\-#,##0.000000\ "/>
  </numFmts>
  <fonts count="1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color rgb="FFFF0000"/>
      <name val="Arial"/>
      <family val="2"/>
    </font>
    <font>
      <sz val="10"/>
      <color theme="1"/>
      <name val="Calibri"/>
      <family val="2"/>
      <scheme val="minor"/>
    </font>
    <font>
      <b/>
      <sz val="11"/>
      <color rgb="FFFFFFFF"/>
      <name val="Calibri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4" fontId="2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/>
    <xf numFmtId="166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5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1" fontId="2" fillId="0" borderId="4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2" fillId="0" borderId="6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8" fontId="2" fillId="0" borderId="2" xfId="0" applyNumberFormat="1" applyFont="1" applyBorder="1" applyAlignment="1">
      <alignment horizontal="center" vertical="center"/>
    </xf>
    <xf numFmtId="8" fontId="2" fillId="0" borderId="0" xfId="0" applyNumberFormat="1" applyFont="1" applyAlignment="1">
      <alignment horizontal="center" vertical="center"/>
    </xf>
    <xf numFmtId="8" fontId="3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3" fillId="7" borderId="1" xfId="0" applyNumberFormat="1" applyFont="1" applyFill="1" applyBorder="1" applyAlignment="1">
      <alignment horizontal="center" vertical="center"/>
    </xf>
    <xf numFmtId="164" fontId="3" fillId="6" borderId="10" xfId="0" applyNumberFormat="1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4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justify" vertical="center" wrapText="1"/>
    </xf>
    <xf numFmtId="0" fontId="5" fillId="0" borderId="14" xfId="0" applyFont="1" applyBorder="1" applyAlignment="1">
      <alignment horizontal="center" vertical="center" wrapText="1"/>
    </xf>
    <xf numFmtId="0" fontId="6" fillId="8" borderId="13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67" fontId="2" fillId="0" borderId="2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9" borderId="2" xfId="0" applyFont="1" applyFill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" fontId="2" fillId="9" borderId="2" xfId="0" applyNumberFormat="1" applyFont="1" applyFill="1" applyBorder="1" applyAlignment="1">
      <alignment horizontal="center"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7" xfId="0" applyFont="1" applyFill="1" applyBorder="1" applyAlignment="1">
      <alignment horizontal="center" vertical="center"/>
    </xf>
    <xf numFmtId="1" fontId="3" fillId="10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2" fillId="0" borderId="7" xfId="0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/>
    </xf>
    <xf numFmtId="1" fontId="12" fillId="0" borderId="4" xfId="0" applyNumberFormat="1" applyFont="1" applyBorder="1" applyAlignment="1">
      <alignment horizontal="center" vertical="center"/>
    </xf>
    <xf numFmtId="1" fontId="12" fillId="0" borderId="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1" fontId="12" fillId="0" borderId="0" xfId="0" applyNumberFormat="1" applyFont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2" fillId="0" borderId="6" xfId="0" applyFont="1" applyBorder="1" applyAlignment="1">
      <alignment horizontal="center" vertical="center"/>
    </xf>
    <xf numFmtId="1" fontId="12" fillId="0" borderId="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1" fontId="11" fillId="7" borderId="1" xfId="0" applyNumberFormat="1" applyFont="1" applyFill="1" applyBorder="1" applyAlignment="1">
      <alignment horizontal="center" vertical="center"/>
    </xf>
    <xf numFmtId="1" fontId="11" fillId="3" borderId="1" xfId="0" applyNumberFormat="1" applyFont="1" applyFill="1" applyBorder="1" applyAlignment="1">
      <alignment horizontal="center" vertical="center"/>
    </xf>
    <xf numFmtId="1" fontId="11" fillId="5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8" fontId="2" fillId="0" borderId="0" xfId="0" applyNumberFormat="1" applyFont="1" applyBorder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65" fontId="2" fillId="4" borderId="5" xfId="0" applyNumberFormat="1" applyFont="1" applyFill="1" applyBorder="1" applyAlignment="1">
      <alignment horizontal="center" vertical="center" wrapText="1"/>
    </xf>
    <xf numFmtId="165" fontId="2" fillId="4" borderId="7" xfId="0" applyNumberFormat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165" fontId="2" fillId="2" borderId="7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165" fontId="2" fillId="6" borderId="2" xfId="0" applyNumberFormat="1" applyFont="1" applyFill="1" applyBorder="1" applyAlignment="1">
      <alignment horizontal="center" vertical="center"/>
    </xf>
    <xf numFmtId="165" fontId="2" fillId="5" borderId="5" xfId="0" applyNumberFormat="1" applyFont="1" applyFill="1" applyBorder="1" applyAlignment="1">
      <alignment horizontal="center" vertical="center" wrapText="1"/>
    </xf>
    <xf numFmtId="165" fontId="2" fillId="5" borderId="7" xfId="0" applyNumberFormat="1" applyFont="1" applyFill="1" applyBorder="1" applyAlignment="1">
      <alignment horizontal="center" vertical="center" wrapText="1"/>
    </xf>
    <xf numFmtId="165" fontId="2" fillId="7" borderId="5" xfId="0" applyNumberFormat="1" applyFont="1" applyFill="1" applyBorder="1" applyAlignment="1">
      <alignment horizontal="center" vertical="center" wrapText="1"/>
    </xf>
    <xf numFmtId="165" fontId="2" fillId="7" borderId="7" xfId="0" applyNumberFormat="1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165" fontId="2" fillId="3" borderId="5" xfId="0" applyNumberFormat="1" applyFont="1" applyFill="1" applyBorder="1" applyAlignment="1">
      <alignment horizontal="center" vertical="center" wrapText="1"/>
    </xf>
    <xf numFmtId="165" fontId="2" fillId="3" borderId="7" xfId="0" applyNumberFormat="1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165" fontId="2" fillId="11" borderId="5" xfId="0" applyNumberFormat="1" applyFont="1" applyFill="1" applyBorder="1" applyAlignment="1">
      <alignment horizontal="center" vertical="center" wrapText="1"/>
    </xf>
    <xf numFmtId="165" fontId="2" fillId="11" borderId="7" xfId="0" applyNumberFormat="1" applyFont="1" applyFill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vertical="center" wrapText="1"/>
    </xf>
    <xf numFmtId="165" fontId="2" fillId="6" borderId="2" xfId="0" applyNumberFormat="1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165" fontId="2" fillId="4" borderId="2" xfId="0" applyNumberFormat="1" applyFont="1" applyFill="1" applyBorder="1" applyAlignment="1">
      <alignment horizontal="center" vertical="center" wrapText="1"/>
    </xf>
    <xf numFmtId="165" fontId="2" fillId="10" borderId="2" xfId="0" applyNumberFormat="1" applyFont="1" applyFill="1" applyBorder="1" applyAlignment="1">
      <alignment horizontal="center" vertical="center" wrapText="1"/>
    </xf>
    <xf numFmtId="165" fontId="2" fillId="7" borderId="2" xfId="0" applyNumberFormat="1" applyFont="1" applyFill="1" applyBorder="1" applyAlignment="1">
      <alignment horizontal="center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400050</xdr:colOff>
      <xdr:row>52</xdr:row>
      <xdr:rowOff>161925</xdr:rowOff>
    </xdr:from>
    <xdr:to>
      <xdr:col>17</xdr:col>
      <xdr:colOff>9525</xdr:colOff>
      <xdr:row>66</xdr:row>
      <xdr:rowOff>161925</xdr:rowOff>
    </xdr:to>
    <xdr:pic>
      <xdr:nvPicPr>
        <xdr:cNvPr id="1052" name="Imagen 1">
          <a:extLst>
            <a:ext uri="{FF2B5EF4-FFF2-40B4-BE49-F238E27FC236}">
              <a16:creationId xmlns:a16="http://schemas.microsoft.com/office/drawing/2014/main" id="{3DE9474E-C779-943A-7734-39CBA9480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258300"/>
          <a:ext cx="5610225" cy="2381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opLeftCell="A83" zoomScaleNormal="100" workbookViewId="0">
      <selection activeCell="A2" sqref="A2:G91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7" width="15.6640625" style="14" customWidth="1"/>
    <col min="8" max="8" width="10.6640625" style="13" customWidth="1"/>
    <col min="9" max="9" width="13.33203125" style="14" customWidth="1"/>
    <col min="10" max="10" width="14" style="14" customWidth="1"/>
    <col min="11" max="11" width="12.5546875" style="14" customWidth="1"/>
    <col min="12" max="12" width="12.6640625" style="14" customWidth="1"/>
    <col min="13" max="13" width="12.88671875" style="1" customWidth="1"/>
    <col min="14" max="14" width="12.33203125" style="2" customWidth="1"/>
    <col min="15" max="15" width="12.44140625" customWidth="1"/>
    <col min="16" max="16" width="11.88671875" customWidth="1"/>
    <col min="17" max="17" width="8.6640625" customWidth="1"/>
    <col min="18" max="18" width="8.5546875" customWidth="1"/>
    <col min="19" max="19" width="19.33203125" customWidth="1"/>
    <col min="20" max="20" width="8.6640625" customWidth="1"/>
    <col min="21" max="21" width="2.6640625" customWidth="1"/>
    <col min="22" max="22" width="19.6640625" customWidth="1"/>
    <col min="23" max="23" width="8.6640625" customWidth="1"/>
  </cols>
  <sheetData>
    <row r="1" spans="1:15" s="17" customFormat="1" ht="15.75" customHeight="1" x14ac:dyDescent="0.25">
      <c r="A1" s="7"/>
      <c r="B1" s="18"/>
      <c r="C1" s="18"/>
      <c r="D1" s="7"/>
      <c r="E1" s="14"/>
      <c r="F1" s="14"/>
      <c r="G1" s="14"/>
      <c r="H1" s="13"/>
      <c r="I1" s="14"/>
      <c r="J1" s="14"/>
      <c r="K1" s="14"/>
      <c r="L1" s="14"/>
      <c r="M1" s="15"/>
      <c r="N1" s="16"/>
    </row>
    <row r="2" spans="1:15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08" t="s">
        <v>111</v>
      </c>
      <c r="F2" s="118" t="s">
        <v>112</v>
      </c>
      <c r="G2" s="114" t="s">
        <v>113</v>
      </c>
      <c r="H2" s="13"/>
      <c r="I2" s="117" t="s">
        <v>123</v>
      </c>
      <c r="J2" s="117" t="s">
        <v>124</v>
      </c>
      <c r="K2" s="14"/>
      <c r="L2" s="14"/>
      <c r="M2" s="15"/>
      <c r="N2" s="16"/>
    </row>
    <row r="3" spans="1:15" s="17" customFormat="1" ht="14.25" customHeight="1" x14ac:dyDescent="0.25">
      <c r="A3" s="107"/>
      <c r="B3" s="113"/>
      <c r="C3" s="113"/>
      <c r="D3" s="113"/>
      <c r="E3" s="109" t="s">
        <v>111</v>
      </c>
      <c r="F3" s="119" t="s">
        <v>112</v>
      </c>
      <c r="G3" s="115" t="s">
        <v>113</v>
      </c>
      <c r="H3" s="13"/>
      <c r="I3" s="117"/>
      <c r="J3" s="117"/>
      <c r="K3" s="14"/>
      <c r="L3" s="14"/>
      <c r="M3" s="15"/>
      <c r="N3" s="16"/>
    </row>
    <row r="4" spans="1:15" s="17" customFormat="1" ht="14.25" customHeight="1" thickBot="1" x14ac:dyDescent="0.3">
      <c r="A4" s="7"/>
      <c r="B4" s="7"/>
      <c r="C4" s="7"/>
      <c r="D4" s="7"/>
      <c r="E4" s="38"/>
      <c r="F4" s="38"/>
      <c r="G4" s="38"/>
      <c r="H4" s="13"/>
      <c r="K4" s="14"/>
      <c r="L4" s="14"/>
      <c r="M4" s="15"/>
      <c r="N4" s="16"/>
    </row>
    <row r="5" spans="1:15" s="22" customFormat="1" ht="14.1" customHeight="1" thickBot="1" x14ac:dyDescent="0.3">
      <c r="A5" s="19"/>
      <c r="B5" s="110" t="s">
        <v>101</v>
      </c>
      <c r="C5" s="111"/>
      <c r="D5" s="111"/>
      <c r="E5" s="111"/>
      <c r="F5" s="111"/>
      <c r="G5" s="112"/>
      <c r="H5" s="20"/>
      <c r="K5" s="21"/>
      <c r="L5" s="21"/>
      <c r="M5" s="16"/>
      <c r="N5" s="16"/>
    </row>
    <row r="6" spans="1:15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0</v>
      </c>
      <c r="F6" s="30">
        <v>0</v>
      </c>
      <c r="G6" s="30">
        <v>1</v>
      </c>
      <c r="H6" s="13"/>
      <c r="I6" s="40">
        <f t="shared" ref="I6:I14" si="0">(E6*$E$97)+(F6*$E$96)+(G6*$E$95)</f>
        <v>528.62624857851858</v>
      </c>
      <c r="J6" s="41"/>
      <c r="K6" s="14"/>
      <c r="L6" s="14"/>
      <c r="M6" s="15"/>
      <c r="N6" s="16"/>
    </row>
    <row r="7" spans="1:15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0</v>
      </c>
      <c r="F7" s="24">
        <v>0</v>
      </c>
      <c r="G7" s="24">
        <v>1</v>
      </c>
      <c r="H7" s="13"/>
      <c r="I7" s="40">
        <f t="shared" si="0"/>
        <v>528.62624857851858</v>
      </c>
      <c r="J7" s="41"/>
      <c r="K7" s="14"/>
      <c r="L7" s="14"/>
      <c r="M7" s="15"/>
      <c r="N7" s="16"/>
    </row>
    <row r="8" spans="1:15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24">
        <v>1</v>
      </c>
      <c r="G8" s="24">
        <v>0</v>
      </c>
      <c r="H8" s="13"/>
      <c r="I8" s="40">
        <f t="shared" si="0"/>
        <v>196.17149560152509</v>
      </c>
      <c r="J8" s="41"/>
      <c r="K8" s="14"/>
      <c r="L8" s="14"/>
      <c r="M8" s="15"/>
      <c r="N8" s="16"/>
    </row>
    <row r="9" spans="1:15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1</v>
      </c>
      <c r="F9" s="24">
        <v>0</v>
      </c>
      <c r="G9" s="24">
        <v>0</v>
      </c>
      <c r="H9" s="14"/>
      <c r="I9" s="40">
        <f t="shared" si="0"/>
        <v>107.9989109999124</v>
      </c>
      <c r="J9" s="41"/>
      <c r="K9" s="13"/>
      <c r="L9" s="14"/>
      <c r="M9" s="14"/>
      <c r="N9" s="15"/>
      <c r="O9" s="16"/>
    </row>
    <row r="10" spans="1:15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1</v>
      </c>
      <c r="F10" s="24">
        <v>0</v>
      </c>
      <c r="G10" s="24">
        <v>0</v>
      </c>
      <c r="H10" s="14"/>
      <c r="I10" s="40">
        <f t="shared" si="0"/>
        <v>107.9989109999124</v>
      </c>
      <c r="J10" s="41"/>
      <c r="K10" s="13"/>
      <c r="L10" s="14"/>
      <c r="M10" s="14"/>
      <c r="N10" s="15"/>
      <c r="O10" s="16"/>
    </row>
    <row r="11" spans="1:15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0</v>
      </c>
      <c r="F11" s="24">
        <v>0</v>
      </c>
      <c r="G11" s="24">
        <v>1</v>
      </c>
      <c r="H11" s="13"/>
      <c r="I11" s="40">
        <f t="shared" si="0"/>
        <v>528.62624857851858</v>
      </c>
      <c r="J11" s="41"/>
      <c r="K11" s="14"/>
      <c r="L11" s="14"/>
      <c r="M11" s="15"/>
      <c r="N11" s="16"/>
    </row>
    <row r="12" spans="1:15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1</v>
      </c>
      <c r="F12" s="24">
        <v>0</v>
      </c>
      <c r="G12" s="24">
        <v>0</v>
      </c>
      <c r="H12" s="13"/>
      <c r="I12" s="40">
        <f t="shared" si="0"/>
        <v>107.9989109999124</v>
      </c>
      <c r="J12" s="41"/>
      <c r="K12" s="14"/>
      <c r="L12" s="14"/>
      <c r="M12" s="15"/>
      <c r="N12" s="16"/>
    </row>
    <row r="13" spans="1:15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1</v>
      </c>
      <c r="F13" s="24">
        <v>0</v>
      </c>
      <c r="G13" s="24">
        <v>0</v>
      </c>
      <c r="H13" s="13"/>
      <c r="I13" s="40">
        <f t="shared" si="0"/>
        <v>107.9989109999124</v>
      </c>
      <c r="J13" s="41"/>
      <c r="K13" s="14"/>
      <c r="L13" s="14"/>
      <c r="M13" s="15"/>
      <c r="N13" s="16"/>
    </row>
    <row r="14" spans="1:15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1</v>
      </c>
      <c r="F14" s="24">
        <v>0</v>
      </c>
      <c r="G14" s="24">
        <v>0</v>
      </c>
      <c r="H14" s="14"/>
      <c r="I14" s="40">
        <f t="shared" si="0"/>
        <v>107.9989109999124</v>
      </c>
      <c r="J14" s="40">
        <f>SUM(I6:I14)</f>
        <v>2322.0447963366428</v>
      </c>
      <c r="K14" s="13"/>
      <c r="L14" s="14"/>
      <c r="M14" s="14"/>
      <c r="N14" s="15"/>
      <c r="O14" s="16"/>
    </row>
    <row r="15" spans="1:15" s="17" customFormat="1" ht="12" customHeight="1" thickBot="1" x14ac:dyDescent="0.3">
      <c r="A15" s="32"/>
      <c r="B15" s="33"/>
      <c r="C15" s="33"/>
      <c r="D15" s="33"/>
      <c r="E15" s="23"/>
      <c r="F15" s="23"/>
      <c r="G15" s="23"/>
      <c r="H15" s="13"/>
      <c r="I15" s="41"/>
      <c r="K15" s="14"/>
      <c r="L15" s="14"/>
      <c r="M15" s="15"/>
      <c r="N15" s="16"/>
    </row>
    <row r="16" spans="1:15" s="22" customFormat="1" ht="14.1" customHeight="1" thickBot="1" x14ac:dyDescent="0.3">
      <c r="A16" s="34"/>
      <c r="B16" s="110" t="s">
        <v>102</v>
      </c>
      <c r="C16" s="111"/>
      <c r="D16" s="111"/>
      <c r="E16" s="111"/>
      <c r="F16" s="111"/>
      <c r="G16" s="112"/>
      <c r="H16" s="20"/>
      <c r="I16" s="41"/>
      <c r="J16" s="41"/>
      <c r="K16" s="21"/>
      <c r="L16" s="21"/>
      <c r="M16" s="16"/>
      <c r="N16" s="16"/>
    </row>
    <row r="17" spans="1:14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24">
        <v>1</v>
      </c>
      <c r="G17" s="24">
        <v>0</v>
      </c>
      <c r="H17" s="13"/>
      <c r="I17" s="40">
        <f t="shared" ref="I17:I22" si="1">(E17*$E$97)+(F17*$E$96)+(G17*$E$95)</f>
        <v>196.17149560152509</v>
      </c>
      <c r="J17" s="41"/>
      <c r="K17" s="14"/>
      <c r="L17" s="14"/>
      <c r="M17" s="15"/>
      <c r="N17" s="16"/>
    </row>
    <row r="18" spans="1:14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0</v>
      </c>
      <c r="F18" s="24">
        <v>1</v>
      </c>
      <c r="G18" s="24">
        <v>0</v>
      </c>
      <c r="H18" s="13"/>
      <c r="I18" s="40">
        <f t="shared" si="1"/>
        <v>196.17149560152509</v>
      </c>
      <c r="J18" s="41"/>
      <c r="K18" s="14"/>
      <c r="L18" s="14"/>
      <c r="M18" s="15"/>
      <c r="N18" s="16"/>
    </row>
    <row r="19" spans="1:14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0</v>
      </c>
      <c r="F19" s="24">
        <v>1</v>
      </c>
      <c r="G19" s="24">
        <v>0</v>
      </c>
      <c r="H19" s="13"/>
      <c r="I19" s="40">
        <f t="shared" si="1"/>
        <v>196.17149560152509</v>
      </c>
      <c r="J19" s="41"/>
      <c r="K19" s="14"/>
      <c r="L19" s="14"/>
      <c r="M19" s="15"/>
      <c r="N19" s="16"/>
    </row>
    <row r="20" spans="1:14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1</v>
      </c>
      <c r="F20" s="25">
        <v>0</v>
      </c>
      <c r="G20" s="25">
        <v>0</v>
      </c>
      <c r="H20" s="13"/>
      <c r="I20" s="40">
        <f t="shared" si="1"/>
        <v>107.9989109999124</v>
      </c>
      <c r="J20" s="41"/>
      <c r="K20" s="14"/>
      <c r="L20" s="14"/>
      <c r="M20" s="15"/>
      <c r="N20" s="16"/>
    </row>
    <row r="21" spans="1:14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1</v>
      </c>
      <c r="F21" s="24">
        <v>0</v>
      </c>
      <c r="G21" s="24">
        <v>0</v>
      </c>
      <c r="H21" s="13"/>
      <c r="I21" s="40">
        <f t="shared" si="1"/>
        <v>107.9989109999124</v>
      </c>
      <c r="J21" s="41"/>
      <c r="K21" s="14"/>
      <c r="L21" s="14"/>
      <c r="M21" s="15"/>
      <c r="N21" s="16"/>
    </row>
    <row r="22" spans="1:14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1</v>
      </c>
      <c r="F22" s="24">
        <v>0</v>
      </c>
      <c r="G22" s="24">
        <v>0</v>
      </c>
      <c r="H22" s="13"/>
      <c r="I22" s="40">
        <f t="shared" si="1"/>
        <v>107.9989109999124</v>
      </c>
      <c r="J22" s="40">
        <f>SUM(I17:I22)</f>
        <v>912.51121980431242</v>
      </c>
      <c r="K22" s="14"/>
      <c r="L22" s="14"/>
      <c r="M22" s="15"/>
      <c r="N22" s="16"/>
    </row>
    <row r="23" spans="1:14" s="17" customFormat="1" ht="14.1" customHeight="1" thickBot="1" x14ac:dyDescent="0.3">
      <c r="A23" s="7"/>
      <c r="B23" s="36"/>
      <c r="C23" s="36"/>
      <c r="D23" s="7"/>
      <c r="E23" s="27"/>
      <c r="F23" s="27"/>
      <c r="G23" s="27"/>
      <c r="H23" s="13"/>
      <c r="I23" s="41"/>
      <c r="J23" s="41"/>
      <c r="K23" s="14"/>
      <c r="L23" s="14"/>
      <c r="M23" s="15"/>
      <c r="N23" s="16"/>
    </row>
    <row r="24" spans="1:14" s="22" customFormat="1" ht="14.1" customHeight="1" thickBot="1" x14ac:dyDescent="0.3">
      <c r="A24" s="34"/>
      <c r="B24" s="110" t="s">
        <v>110</v>
      </c>
      <c r="C24" s="111"/>
      <c r="D24" s="111"/>
      <c r="E24" s="111"/>
      <c r="F24" s="111"/>
      <c r="G24" s="112"/>
      <c r="H24" s="20"/>
      <c r="I24" s="41"/>
      <c r="J24" s="42"/>
      <c r="K24" s="21"/>
      <c r="L24" s="21"/>
      <c r="M24" s="16"/>
      <c r="N24" s="16"/>
    </row>
    <row r="25" spans="1:14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1</v>
      </c>
      <c r="F25" s="24">
        <v>0</v>
      </c>
      <c r="G25" s="24">
        <v>0</v>
      </c>
      <c r="H25" s="13"/>
      <c r="I25" s="40">
        <f>(E25*$E$97)+(F25*$E$96)+(G25*$E$95)</f>
        <v>107.9989109999124</v>
      </c>
      <c r="J25" s="41"/>
      <c r="K25" s="14"/>
      <c r="L25" s="14"/>
      <c r="M25" s="15"/>
      <c r="N25" s="16"/>
    </row>
    <row r="26" spans="1:14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1</v>
      </c>
      <c r="F26" s="24">
        <v>0</v>
      </c>
      <c r="G26" s="24">
        <v>0</v>
      </c>
      <c r="H26" s="13"/>
      <c r="I26" s="40">
        <f>(E26*$E$97)+(F26*$E$96)+(G26*$E$95)</f>
        <v>107.9989109999124</v>
      </c>
      <c r="J26" s="41"/>
      <c r="K26" s="14"/>
      <c r="L26" s="14"/>
      <c r="M26" s="15"/>
      <c r="N26" s="16"/>
    </row>
    <row r="27" spans="1:14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24">
        <v>0</v>
      </c>
      <c r="G27" s="24">
        <v>0</v>
      </c>
      <c r="H27" s="13"/>
      <c r="I27" s="40">
        <f>(E27*$E$97)+(F27*$E$96)+(G27*$E$95)</f>
        <v>0</v>
      </c>
      <c r="J27" s="41"/>
      <c r="K27" s="14"/>
      <c r="L27" s="14"/>
      <c r="M27" s="15"/>
      <c r="N27" s="16"/>
    </row>
    <row r="28" spans="1:14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24">
        <v>1</v>
      </c>
      <c r="G28" s="24">
        <v>0</v>
      </c>
      <c r="H28" s="13"/>
      <c r="I28" s="40">
        <f>(E28*$E$97)+(F28*$E$96)+(G28*$E$95)</f>
        <v>196.17149560152509</v>
      </c>
      <c r="J28" s="40">
        <f>SUM(I25:I28)</f>
        <v>412.16931760134992</v>
      </c>
      <c r="K28" s="14"/>
      <c r="L28" s="14"/>
      <c r="M28" s="15"/>
      <c r="N28" s="16"/>
    </row>
    <row r="29" spans="1:14" s="17" customFormat="1" ht="14.1" customHeight="1" thickBot="1" x14ac:dyDescent="0.3">
      <c r="A29" s="7"/>
      <c r="B29" s="36"/>
      <c r="C29" s="36"/>
      <c r="D29" s="7"/>
      <c r="E29" s="27"/>
      <c r="F29" s="27"/>
      <c r="G29" s="27"/>
      <c r="H29" s="13"/>
      <c r="I29" s="41"/>
      <c r="J29" s="41"/>
      <c r="K29" s="14"/>
      <c r="L29" s="14"/>
      <c r="M29" s="15"/>
      <c r="N29" s="16"/>
    </row>
    <row r="30" spans="1:14" s="22" customFormat="1" ht="14.1" customHeight="1" thickBot="1" x14ac:dyDescent="0.3">
      <c r="A30" s="19"/>
      <c r="B30" s="110" t="s">
        <v>98</v>
      </c>
      <c r="C30" s="111"/>
      <c r="D30" s="111"/>
      <c r="E30" s="111"/>
      <c r="F30" s="111"/>
      <c r="G30" s="112"/>
      <c r="H30" s="20"/>
      <c r="I30" s="41"/>
      <c r="J30" s="41"/>
      <c r="K30" s="21"/>
      <c r="L30" s="21"/>
      <c r="M30" s="16"/>
      <c r="N30" s="16"/>
    </row>
    <row r="31" spans="1:14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30">
        <v>0</v>
      </c>
      <c r="G31" s="30">
        <v>1</v>
      </c>
      <c r="H31" s="13"/>
      <c r="I31" s="40">
        <f>(E31*$E$97)+(F31*$E$96)+(G31*$E$95)</f>
        <v>528.62624857851858</v>
      </c>
      <c r="J31" s="41"/>
      <c r="K31" s="14"/>
      <c r="L31" s="14"/>
      <c r="M31" s="15"/>
      <c r="N31" s="16"/>
    </row>
    <row r="32" spans="1:14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24">
        <v>0</v>
      </c>
      <c r="G32" s="24">
        <v>1</v>
      </c>
      <c r="H32" s="13"/>
      <c r="I32" s="40">
        <f>(E32*$E$97)+(F32*$E$96)+(G32*$E$95)</f>
        <v>528.62624857851858</v>
      </c>
      <c r="J32" s="40">
        <f>SUM(I31:I32)</f>
        <v>1057.2524971570372</v>
      </c>
      <c r="K32" s="14"/>
      <c r="L32" s="14"/>
      <c r="M32" s="15"/>
      <c r="N32" s="16"/>
    </row>
    <row r="33" spans="1:15" s="17" customFormat="1" ht="14.1" customHeight="1" thickBot="1" x14ac:dyDescent="0.3">
      <c r="A33" s="7"/>
      <c r="B33" s="36"/>
      <c r="C33" s="36"/>
      <c r="D33" s="7"/>
      <c r="E33" s="27"/>
      <c r="F33" s="27"/>
      <c r="G33" s="27"/>
      <c r="H33" s="13"/>
      <c r="I33" s="41"/>
      <c r="J33" s="41"/>
      <c r="K33" s="14"/>
      <c r="L33" s="14"/>
      <c r="M33" s="15"/>
      <c r="N33" s="16"/>
    </row>
    <row r="34" spans="1:15" s="22" customFormat="1" ht="14.1" customHeight="1" thickBot="1" x14ac:dyDescent="0.3">
      <c r="A34" s="19"/>
      <c r="B34" s="110" t="s">
        <v>109</v>
      </c>
      <c r="C34" s="111"/>
      <c r="D34" s="111"/>
      <c r="E34" s="111"/>
      <c r="F34" s="111"/>
      <c r="G34" s="112"/>
      <c r="H34" s="20"/>
      <c r="I34" s="41"/>
      <c r="J34" s="41"/>
      <c r="K34" s="21"/>
      <c r="L34" s="21"/>
      <c r="M34" s="16"/>
      <c r="N34" s="16"/>
    </row>
    <row r="35" spans="1:15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24">
        <v>0</v>
      </c>
      <c r="G35" s="24">
        <v>1</v>
      </c>
      <c r="H35" s="14"/>
      <c r="I35" s="40">
        <f>(E35*$E$97)+(F35*$E$96)+(G35*$E$95)</f>
        <v>528.62624857851858</v>
      </c>
      <c r="J35" s="40">
        <f>SUM(I35)</f>
        <v>528.62624857851858</v>
      </c>
      <c r="K35" s="13"/>
      <c r="L35" s="14"/>
      <c r="M35" s="14"/>
      <c r="N35" s="15"/>
      <c r="O35" s="16"/>
    </row>
    <row r="36" spans="1:15" s="17" customFormat="1" ht="14.1" customHeight="1" thickBot="1" x14ac:dyDescent="0.3">
      <c r="A36" s="7"/>
      <c r="B36" s="36"/>
      <c r="C36" s="36"/>
      <c r="D36" s="7"/>
      <c r="E36" s="27"/>
      <c r="F36" s="27"/>
      <c r="G36" s="27"/>
      <c r="H36" s="13"/>
      <c r="I36" s="41"/>
      <c r="J36" s="41"/>
      <c r="K36" s="14"/>
      <c r="L36" s="14"/>
      <c r="M36" s="15"/>
      <c r="N36" s="16"/>
    </row>
    <row r="37" spans="1:15" s="22" customFormat="1" ht="14.1" customHeight="1" thickBot="1" x14ac:dyDescent="0.3">
      <c r="A37" s="19"/>
      <c r="B37" s="110" t="s">
        <v>108</v>
      </c>
      <c r="C37" s="111"/>
      <c r="D37" s="111"/>
      <c r="E37" s="111"/>
      <c r="F37" s="111"/>
      <c r="G37" s="112"/>
      <c r="H37" s="20"/>
      <c r="I37" s="41"/>
      <c r="J37" s="41"/>
      <c r="K37" s="21"/>
      <c r="L37" s="21"/>
      <c r="M37" s="16"/>
      <c r="N37" s="16"/>
    </row>
    <row r="38" spans="1:15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0</v>
      </c>
      <c r="F38" s="24">
        <v>0</v>
      </c>
      <c r="G38" s="24">
        <v>1</v>
      </c>
      <c r="H38" s="13"/>
      <c r="I38" s="40">
        <f>(E38*$E$97)+(F38*$E$96)+(G38*$E$95)</f>
        <v>528.62624857851858</v>
      </c>
      <c r="J38" s="40">
        <f>SUM(I38)</f>
        <v>528.62624857851858</v>
      </c>
      <c r="K38" s="14"/>
      <c r="L38" s="14"/>
      <c r="M38" s="15"/>
      <c r="N38" s="16"/>
    </row>
    <row r="39" spans="1:15" s="17" customFormat="1" ht="14.1" customHeight="1" thickBot="1" x14ac:dyDescent="0.3">
      <c r="A39" s="7"/>
      <c r="B39" s="36"/>
      <c r="C39" s="36"/>
      <c r="D39" s="7"/>
      <c r="E39" s="27"/>
      <c r="F39" s="27"/>
      <c r="G39" s="27"/>
      <c r="H39" s="13"/>
      <c r="I39" s="41"/>
      <c r="J39" s="42"/>
      <c r="K39" s="14"/>
      <c r="L39" s="14"/>
      <c r="M39" s="15"/>
      <c r="N39" s="16"/>
    </row>
    <row r="40" spans="1:15" s="22" customFormat="1" ht="14.1" customHeight="1" thickBot="1" x14ac:dyDescent="0.3">
      <c r="A40" s="19"/>
      <c r="B40" s="110" t="s">
        <v>106</v>
      </c>
      <c r="C40" s="111"/>
      <c r="D40" s="111"/>
      <c r="E40" s="111"/>
      <c r="F40" s="111"/>
      <c r="G40" s="112"/>
      <c r="H40" s="20"/>
      <c r="I40" s="41"/>
      <c r="J40" s="41"/>
      <c r="K40" s="21"/>
      <c r="L40" s="21"/>
      <c r="M40" s="16"/>
      <c r="N40" s="16"/>
    </row>
    <row r="41" spans="1:15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0</v>
      </c>
      <c r="F41" s="24">
        <v>0</v>
      </c>
      <c r="G41" s="24">
        <v>1</v>
      </c>
      <c r="H41" s="13"/>
      <c r="I41" s="40">
        <f>(E41*$E$97)+(F41*$E$96)+(G41*$E$95)</f>
        <v>528.62624857851858</v>
      </c>
      <c r="J41" s="40">
        <f>SUM(I41)</f>
        <v>528.62624857851858</v>
      </c>
      <c r="K41" s="14"/>
      <c r="L41" s="14"/>
      <c r="M41" s="15"/>
      <c r="N41" s="16"/>
    </row>
    <row r="42" spans="1:15" s="17" customFormat="1" ht="14.1" customHeight="1" thickBot="1" x14ac:dyDescent="0.3">
      <c r="A42" s="7"/>
      <c r="B42" s="36"/>
      <c r="C42" s="36"/>
      <c r="D42" s="7"/>
      <c r="E42" s="27"/>
      <c r="F42" s="27"/>
      <c r="G42" s="27"/>
      <c r="H42" s="13"/>
      <c r="I42" s="41"/>
      <c r="J42" s="41"/>
      <c r="K42" s="14"/>
      <c r="L42" s="14"/>
      <c r="M42" s="15"/>
      <c r="N42" s="16"/>
    </row>
    <row r="43" spans="1:15" s="22" customFormat="1" ht="14.1" customHeight="1" thickBot="1" x14ac:dyDescent="0.3">
      <c r="A43" s="19"/>
      <c r="B43" s="110" t="s">
        <v>107</v>
      </c>
      <c r="C43" s="111"/>
      <c r="D43" s="111"/>
      <c r="E43" s="111"/>
      <c r="F43" s="111"/>
      <c r="G43" s="112"/>
      <c r="H43" s="20"/>
      <c r="I43" s="41"/>
      <c r="J43" s="41"/>
      <c r="K43" s="21"/>
      <c r="L43" s="21"/>
      <c r="M43" s="16"/>
      <c r="N43" s="16"/>
    </row>
    <row r="44" spans="1:15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0</v>
      </c>
      <c r="F44" s="24">
        <v>1</v>
      </c>
      <c r="G44" s="24">
        <v>0</v>
      </c>
      <c r="H44" s="13"/>
      <c r="I44" s="40">
        <f>(E44*$E$97)+(F44*$E$96)+(G44*$E$95)</f>
        <v>196.17149560152509</v>
      </c>
      <c r="J44" s="41"/>
      <c r="K44" s="14"/>
      <c r="L44" s="14"/>
      <c r="M44" s="15"/>
      <c r="N44" s="16"/>
    </row>
    <row r="45" spans="1:15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24">
        <v>1</v>
      </c>
      <c r="G45" s="24">
        <v>0</v>
      </c>
      <c r="H45" s="13"/>
      <c r="I45" s="40">
        <f>(E45*$E$97)+(F45*$E$96)+(G45*$E$95)</f>
        <v>196.17149560152509</v>
      </c>
      <c r="J45" s="40">
        <f>SUM(I44:I45)</f>
        <v>392.34299120305019</v>
      </c>
      <c r="K45" s="14"/>
      <c r="L45" s="14"/>
      <c r="M45" s="15"/>
      <c r="N45" s="16"/>
    </row>
    <row r="46" spans="1:15" s="17" customFormat="1" ht="14.1" customHeight="1" thickBot="1" x14ac:dyDescent="0.3">
      <c r="A46" s="7"/>
      <c r="B46" s="36"/>
      <c r="C46" s="36"/>
      <c r="D46" s="7"/>
      <c r="E46" s="27"/>
      <c r="F46" s="27"/>
      <c r="G46" s="27"/>
      <c r="H46" s="13"/>
      <c r="I46" s="41"/>
      <c r="J46" s="41"/>
      <c r="K46" s="14"/>
      <c r="L46" s="14"/>
      <c r="M46" s="15"/>
      <c r="N46" s="16"/>
    </row>
    <row r="47" spans="1:15" s="22" customFormat="1" ht="14.1" customHeight="1" thickBot="1" x14ac:dyDescent="0.3">
      <c r="A47" s="19"/>
      <c r="B47" s="110" t="s">
        <v>99</v>
      </c>
      <c r="C47" s="111"/>
      <c r="D47" s="111"/>
      <c r="E47" s="111"/>
      <c r="F47" s="111"/>
      <c r="G47" s="112"/>
      <c r="H47" s="20"/>
      <c r="I47" s="41"/>
      <c r="J47" s="41"/>
      <c r="K47" s="21"/>
      <c r="L47" s="21"/>
      <c r="M47" s="16"/>
      <c r="N47" s="16"/>
    </row>
    <row r="48" spans="1:15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24">
        <v>1</v>
      </c>
      <c r="G48" s="24">
        <v>0</v>
      </c>
      <c r="H48" s="13"/>
      <c r="I48" s="40">
        <f>(E48*$E$97)+(F48*$E$96)+(G48*$E$95)</f>
        <v>196.17149560152509</v>
      </c>
      <c r="J48" s="41"/>
      <c r="K48" s="14"/>
      <c r="L48" s="14"/>
      <c r="M48" s="15"/>
      <c r="N48" s="16"/>
    </row>
    <row r="49" spans="1:15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0</v>
      </c>
      <c r="F49" s="24">
        <v>1</v>
      </c>
      <c r="G49" s="24">
        <v>0</v>
      </c>
      <c r="H49" s="13"/>
      <c r="I49" s="40">
        <f>(E49*$E$97)+(F49*$E$96)+(G49*$E$95)</f>
        <v>196.17149560152509</v>
      </c>
      <c r="J49" s="41"/>
      <c r="K49" s="14"/>
      <c r="L49" s="14"/>
      <c r="M49" s="15"/>
      <c r="N49" s="16"/>
    </row>
    <row r="50" spans="1:15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1</v>
      </c>
      <c r="F50" s="24">
        <v>0</v>
      </c>
      <c r="G50" s="24">
        <v>0</v>
      </c>
      <c r="H50" s="14"/>
      <c r="I50" s="40">
        <f>(E50*$E$97)+(F50*$E$96)+(G50*$E$95)</f>
        <v>107.9989109999124</v>
      </c>
      <c r="J50" s="41"/>
      <c r="K50" s="13"/>
      <c r="L50" s="14"/>
      <c r="M50" s="14"/>
      <c r="N50" s="15"/>
      <c r="O50" s="16"/>
    </row>
    <row r="51" spans="1:15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24">
        <v>1</v>
      </c>
      <c r="G51" s="24">
        <v>0</v>
      </c>
      <c r="H51" s="13"/>
      <c r="I51" s="40">
        <f>(E51*$E$97)+(F51*$E$96)+(G51*$E$95)</f>
        <v>196.17149560152509</v>
      </c>
      <c r="J51" s="40">
        <f>SUM(I48:I51)</f>
        <v>696.51339780448768</v>
      </c>
      <c r="K51" s="14"/>
      <c r="L51" s="14"/>
      <c r="M51" s="15"/>
      <c r="N51" s="16"/>
    </row>
    <row r="52" spans="1:15" s="17" customFormat="1" ht="14.1" customHeight="1" thickBot="1" x14ac:dyDescent="0.3">
      <c r="A52" s="7"/>
      <c r="B52" s="36"/>
      <c r="C52" s="36"/>
      <c r="D52" s="7"/>
      <c r="E52" s="27"/>
      <c r="F52" s="27"/>
      <c r="G52" s="27"/>
      <c r="H52" s="13"/>
      <c r="I52" s="41"/>
      <c r="J52" s="42"/>
      <c r="K52" s="14"/>
      <c r="L52" s="14"/>
      <c r="M52" s="15"/>
      <c r="N52" s="16"/>
    </row>
    <row r="53" spans="1:15" s="22" customFormat="1" ht="14.1" customHeight="1" thickBot="1" x14ac:dyDescent="0.3">
      <c r="A53" s="19"/>
      <c r="B53" s="110" t="s">
        <v>100</v>
      </c>
      <c r="C53" s="111"/>
      <c r="D53" s="111"/>
      <c r="E53" s="111"/>
      <c r="F53" s="111"/>
      <c r="G53" s="112"/>
      <c r="H53" s="20"/>
      <c r="I53" s="41"/>
      <c r="J53" s="41"/>
      <c r="K53" s="21"/>
      <c r="L53" s="21"/>
      <c r="M53" s="16"/>
      <c r="N53" s="16"/>
    </row>
    <row r="54" spans="1:15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24">
        <v>1</v>
      </c>
      <c r="G54" s="24">
        <v>0</v>
      </c>
      <c r="H54" s="13"/>
      <c r="I54" s="40">
        <f>(E54*$E$97)+(F54*$E$96)+(G54*$E$95)</f>
        <v>196.17149560152509</v>
      </c>
      <c r="J54" s="40">
        <f>SUM(I54)</f>
        <v>196.17149560152509</v>
      </c>
      <c r="K54" s="14"/>
      <c r="L54" s="14"/>
      <c r="M54" s="15"/>
      <c r="N54" s="16"/>
    </row>
    <row r="55" spans="1:15" s="17" customFormat="1" ht="12" customHeight="1" thickBot="1" x14ac:dyDescent="0.3">
      <c r="A55" s="32"/>
      <c r="B55" s="37"/>
      <c r="C55" s="37"/>
      <c r="D55" s="35"/>
      <c r="E55" s="28"/>
      <c r="F55" s="28"/>
      <c r="G55" s="28"/>
      <c r="H55" s="13"/>
      <c r="I55" s="41"/>
      <c r="J55" s="41"/>
      <c r="K55" s="14"/>
      <c r="L55" s="14"/>
      <c r="M55" s="15"/>
      <c r="N55" s="16"/>
    </row>
    <row r="56" spans="1:15" s="22" customFormat="1" ht="14.1" customHeight="1" thickBot="1" x14ac:dyDescent="0.3">
      <c r="A56" s="19"/>
      <c r="B56" s="110" t="s">
        <v>103</v>
      </c>
      <c r="C56" s="111"/>
      <c r="D56" s="111"/>
      <c r="E56" s="111"/>
      <c r="F56" s="111"/>
      <c r="G56" s="112"/>
      <c r="H56" s="20"/>
      <c r="I56" s="41"/>
      <c r="J56" s="41"/>
      <c r="K56" s="21"/>
      <c r="L56" s="21"/>
      <c r="M56" s="16"/>
      <c r="N56" s="16"/>
    </row>
    <row r="57" spans="1:15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30">
        <v>0</v>
      </c>
      <c r="G57" s="30">
        <v>1</v>
      </c>
      <c r="H57" s="13"/>
      <c r="I57" s="40">
        <f t="shared" ref="I57:I67" si="2">(E57*$E$97)+(F57*$E$96)+(G57*$E$95)</f>
        <v>528.62624857851858</v>
      </c>
      <c r="J57" s="41"/>
      <c r="K57" s="14"/>
      <c r="L57" s="14"/>
      <c r="M57" s="15"/>
      <c r="N57" s="16"/>
    </row>
    <row r="58" spans="1:15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30">
        <v>1</v>
      </c>
      <c r="G58" s="30">
        <v>0</v>
      </c>
      <c r="H58" s="13"/>
      <c r="I58" s="40">
        <f t="shared" si="2"/>
        <v>196.17149560152509</v>
      </c>
      <c r="J58" s="41"/>
      <c r="K58" s="14"/>
      <c r="L58" s="14"/>
      <c r="M58" s="15"/>
      <c r="N58" s="16"/>
    </row>
    <row r="59" spans="1:15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30">
        <v>1</v>
      </c>
      <c r="G59" s="30">
        <v>0</v>
      </c>
      <c r="H59" s="13"/>
      <c r="I59" s="40">
        <f t="shared" si="2"/>
        <v>196.17149560152509</v>
      </c>
      <c r="J59" s="41"/>
      <c r="K59" s="14"/>
      <c r="L59" s="14"/>
      <c r="M59" s="15"/>
      <c r="N59" s="16"/>
    </row>
    <row r="60" spans="1:15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0</v>
      </c>
      <c r="F60" s="30">
        <v>0</v>
      </c>
      <c r="G60" s="30">
        <v>1</v>
      </c>
      <c r="H60" s="13"/>
      <c r="I60" s="40">
        <f t="shared" si="2"/>
        <v>528.62624857851858</v>
      </c>
      <c r="J60" s="41"/>
      <c r="K60" s="14"/>
      <c r="L60" s="14"/>
      <c r="M60" s="15"/>
      <c r="N60" s="16"/>
    </row>
    <row r="61" spans="1:15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0</v>
      </c>
      <c r="F61" s="30">
        <v>1</v>
      </c>
      <c r="G61" s="30">
        <v>0</v>
      </c>
      <c r="H61" s="13"/>
      <c r="I61" s="40">
        <f t="shared" si="2"/>
        <v>196.17149560152509</v>
      </c>
      <c r="J61" s="41"/>
      <c r="K61" s="14"/>
      <c r="L61" s="14"/>
      <c r="M61" s="15"/>
      <c r="N61" s="16"/>
    </row>
    <row r="62" spans="1:15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30">
        <v>0</v>
      </c>
      <c r="G62" s="30">
        <v>1</v>
      </c>
      <c r="H62" s="14"/>
      <c r="I62" s="40">
        <f t="shared" si="2"/>
        <v>528.62624857851858</v>
      </c>
      <c r="J62" s="41"/>
      <c r="K62" s="13"/>
      <c r="L62" s="14"/>
      <c r="M62" s="14"/>
      <c r="N62" s="15"/>
      <c r="O62" s="16"/>
    </row>
    <row r="63" spans="1:15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30">
        <v>1</v>
      </c>
      <c r="G63" s="30">
        <v>0</v>
      </c>
      <c r="H63" s="14"/>
      <c r="I63" s="40">
        <f t="shared" si="2"/>
        <v>196.17149560152509</v>
      </c>
      <c r="J63" s="41"/>
      <c r="K63" s="13"/>
      <c r="L63" s="14"/>
      <c r="M63" s="14"/>
      <c r="N63" s="15"/>
      <c r="O63" s="16"/>
    </row>
    <row r="64" spans="1:15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30">
        <v>0</v>
      </c>
      <c r="G64" s="30">
        <v>1</v>
      </c>
      <c r="H64" s="13"/>
      <c r="I64" s="40">
        <f t="shared" si="2"/>
        <v>528.62624857851858</v>
      </c>
      <c r="J64" s="41"/>
      <c r="K64" s="14"/>
      <c r="L64" s="14"/>
      <c r="M64" s="15"/>
      <c r="N64" s="16"/>
    </row>
    <row r="65" spans="1:14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1</v>
      </c>
      <c r="F65" s="30">
        <v>0</v>
      </c>
      <c r="G65" s="30">
        <v>0</v>
      </c>
      <c r="H65" s="13"/>
      <c r="I65" s="40">
        <f t="shared" si="2"/>
        <v>107.9989109999124</v>
      </c>
      <c r="J65" s="41"/>
      <c r="K65" s="14"/>
      <c r="L65" s="14"/>
      <c r="M65" s="15"/>
      <c r="N65" s="16"/>
    </row>
    <row r="66" spans="1:14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30">
        <v>0</v>
      </c>
      <c r="G66" s="30">
        <v>0</v>
      </c>
      <c r="H66" s="13"/>
      <c r="I66" s="40">
        <f t="shared" si="2"/>
        <v>0</v>
      </c>
      <c r="J66" s="41"/>
      <c r="K66" s="14"/>
      <c r="L66" s="14"/>
      <c r="M66" s="15"/>
      <c r="N66" s="16"/>
    </row>
    <row r="67" spans="1:14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30">
        <v>1</v>
      </c>
      <c r="G67" s="30">
        <v>0</v>
      </c>
      <c r="H67" s="13"/>
      <c r="I67" s="40">
        <f t="shared" si="2"/>
        <v>196.17149560152509</v>
      </c>
      <c r="J67" s="40">
        <f>SUM(I57:I67)</f>
        <v>3203.3613833216127</v>
      </c>
      <c r="K67" s="14"/>
      <c r="L67" s="14"/>
      <c r="M67" s="15"/>
      <c r="N67" s="16"/>
    </row>
    <row r="68" spans="1:14" s="17" customFormat="1" ht="12" customHeight="1" thickBot="1" x14ac:dyDescent="0.3">
      <c r="A68" s="32"/>
      <c r="B68" s="37"/>
      <c r="C68" s="37"/>
      <c r="D68" s="35"/>
      <c r="E68" s="23"/>
      <c r="F68" s="23"/>
      <c r="G68" s="23"/>
      <c r="H68" s="13"/>
      <c r="I68" s="41"/>
      <c r="J68" s="41"/>
      <c r="K68" s="14"/>
      <c r="L68" s="14"/>
      <c r="M68" s="15"/>
      <c r="N68" s="16"/>
    </row>
    <row r="69" spans="1:14" s="22" customFormat="1" ht="14.1" customHeight="1" thickBot="1" x14ac:dyDescent="0.3">
      <c r="A69" s="19"/>
      <c r="B69" s="110" t="s">
        <v>104</v>
      </c>
      <c r="C69" s="111"/>
      <c r="D69" s="111"/>
      <c r="E69" s="111"/>
      <c r="F69" s="111"/>
      <c r="G69" s="112"/>
      <c r="H69" s="20"/>
      <c r="I69" s="41"/>
      <c r="J69" s="41"/>
      <c r="K69" s="21"/>
      <c r="L69" s="21"/>
      <c r="M69" s="16"/>
      <c r="N69" s="16"/>
    </row>
    <row r="70" spans="1:14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24">
        <v>0</v>
      </c>
      <c r="F70" s="24">
        <v>0</v>
      </c>
      <c r="G70" s="24">
        <v>1</v>
      </c>
      <c r="H70" s="13"/>
      <c r="I70" s="40">
        <f t="shared" ref="I70:I79" si="3">(E70*$E$97)+(F70*$E$96)+(G70*$E$95)</f>
        <v>528.62624857851858</v>
      </c>
      <c r="J70" s="42"/>
      <c r="K70" s="14"/>
      <c r="L70" s="14"/>
      <c r="M70" s="15"/>
      <c r="N70" s="16"/>
    </row>
    <row r="71" spans="1:14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0</v>
      </c>
      <c r="F71" s="30">
        <v>0</v>
      </c>
      <c r="G71" s="30">
        <v>1</v>
      </c>
      <c r="H71" s="13"/>
      <c r="I71" s="40">
        <f t="shared" si="3"/>
        <v>528.62624857851858</v>
      </c>
      <c r="J71" s="14"/>
      <c r="K71" s="14"/>
      <c r="L71" s="14"/>
      <c r="M71" s="15"/>
      <c r="N71" s="16"/>
    </row>
    <row r="72" spans="1:14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24">
        <v>0</v>
      </c>
      <c r="F72" s="24">
        <v>0</v>
      </c>
      <c r="G72" s="24">
        <v>1</v>
      </c>
      <c r="H72" s="13"/>
      <c r="I72" s="40">
        <f t="shared" si="3"/>
        <v>528.62624857851858</v>
      </c>
      <c r="J72" s="14"/>
      <c r="K72" s="14"/>
      <c r="L72" s="14"/>
      <c r="M72" s="15"/>
      <c r="N72" s="16"/>
    </row>
    <row r="73" spans="1:14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24">
        <v>0</v>
      </c>
      <c r="F73" s="24">
        <v>0</v>
      </c>
      <c r="G73" s="24">
        <v>1</v>
      </c>
      <c r="H73" s="13"/>
      <c r="I73" s="40">
        <f t="shared" si="3"/>
        <v>528.62624857851858</v>
      </c>
      <c r="J73" s="14"/>
      <c r="K73" s="14"/>
      <c r="L73" s="14"/>
      <c r="M73" s="15"/>
      <c r="N73" s="16"/>
    </row>
    <row r="74" spans="1:14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24">
        <v>0</v>
      </c>
      <c r="F74" s="24">
        <v>1</v>
      </c>
      <c r="G74" s="24">
        <v>0</v>
      </c>
      <c r="H74" s="13"/>
      <c r="I74" s="40">
        <f t="shared" si="3"/>
        <v>196.17149560152509</v>
      </c>
      <c r="J74" s="14"/>
      <c r="K74" s="14"/>
      <c r="L74" s="14"/>
      <c r="M74" s="15"/>
      <c r="N74" s="16"/>
    </row>
    <row r="75" spans="1:14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24">
        <v>0</v>
      </c>
      <c r="F75" s="24">
        <v>1</v>
      </c>
      <c r="G75" s="24">
        <v>0</v>
      </c>
      <c r="H75" s="13"/>
      <c r="I75" s="40">
        <f t="shared" si="3"/>
        <v>196.17149560152509</v>
      </c>
      <c r="J75" s="14"/>
      <c r="K75" s="14"/>
      <c r="L75" s="14"/>
      <c r="M75" s="15"/>
      <c r="N75" s="16"/>
    </row>
    <row r="76" spans="1:14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24">
        <v>0</v>
      </c>
      <c r="F76" s="24">
        <v>0</v>
      </c>
      <c r="G76" s="24">
        <v>1</v>
      </c>
      <c r="H76" s="13"/>
      <c r="I76" s="40">
        <f t="shared" si="3"/>
        <v>528.62624857851858</v>
      </c>
      <c r="J76" s="14"/>
      <c r="K76" s="14"/>
      <c r="L76" s="14"/>
      <c r="M76" s="15"/>
      <c r="N76" s="16"/>
    </row>
    <row r="77" spans="1:14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24">
        <v>0</v>
      </c>
      <c r="F77" s="24">
        <v>0</v>
      </c>
      <c r="G77" s="24">
        <v>1</v>
      </c>
      <c r="H77" s="13"/>
      <c r="I77" s="40">
        <f t="shared" si="3"/>
        <v>528.62624857851858</v>
      </c>
      <c r="J77" s="14"/>
      <c r="K77" s="14"/>
      <c r="L77" s="14"/>
      <c r="M77" s="15"/>
      <c r="N77" s="16"/>
    </row>
    <row r="78" spans="1:14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24">
        <v>0</v>
      </c>
      <c r="F78" s="24">
        <v>0</v>
      </c>
      <c r="G78" s="24">
        <v>1</v>
      </c>
      <c r="H78" s="13"/>
      <c r="I78" s="40">
        <f t="shared" si="3"/>
        <v>528.62624857851858</v>
      </c>
      <c r="J78" s="14"/>
      <c r="K78" s="14"/>
      <c r="L78" s="14"/>
      <c r="M78" s="15"/>
      <c r="N78" s="16"/>
    </row>
    <row r="79" spans="1:14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24">
        <v>0</v>
      </c>
      <c r="F79" s="24">
        <v>0</v>
      </c>
      <c r="G79" s="24">
        <v>1</v>
      </c>
      <c r="H79" s="13"/>
      <c r="I79" s="40">
        <f t="shared" si="3"/>
        <v>528.62624857851858</v>
      </c>
      <c r="J79" s="43">
        <f>SUM(I70:I79)</f>
        <v>4621.3529798311993</v>
      </c>
      <c r="K79" s="14"/>
      <c r="L79" s="14"/>
      <c r="M79" s="15"/>
      <c r="N79" s="16"/>
    </row>
    <row r="80" spans="1:14" s="17" customFormat="1" ht="12" customHeight="1" thickBot="1" x14ac:dyDescent="0.3">
      <c r="A80" s="7"/>
      <c r="B80" s="18"/>
      <c r="C80" s="18"/>
      <c r="D80" s="7"/>
      <c r="E80" s="27"/>
      <c r="F80" s="27"/>
      <c r="G80" s="27"/>
      <c r="H80" s="13"/>
      <c r="I80" s="41"/>
      <c r="J80" s="44"/>
      <c r="K80" s="14"/>
      <c r="L80" s="14"/>
      <c r="M80" s="15"/>
      <c r="N80" s="16"/>
    </row>
    <row r="81" spans="1:14" s="22" customFormat="1" ht="14.1" customHeight="1" thickBot="1" x14ac:dyDescent="0.3">
      <c r="A81" s="19"/>
      <c r="B81" s="110" t="s">
        <v>105</v>
      </c>
      <c r="C81" s="111"/>
      <c r="D81" s="111"/>
      <c r="E81" s="111"/>
      <c r="F81" s="111"/>
      <c r="G81" s="112"/>
      <c r="H81" s="20"/>
      <c r="I81" s="41"/>
      <c r="J81" s="44"/>
      <c r="K81" s="21"/>
      <c r="L81" s="21"/>
      <c r="M81" s="16"/>
      <c r="N81" s="16"/>
    </row>
    <row r="82" spans="1:14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24">
        <v>1</v>
      </c>
      <c r="F82" s="24">
        <v>0</v>
      </c>
      <c r="G82" s="24">
        <v>0</v>
      </c>
      <c r="H82" s="13"/>
      <c r="I82" s="40">
        <f t="shared" ref="I82" si="4">(E82*$E$97)+(F82*$E$96)+(G82*$E$95)</f>
        <v>107.9989109999124</v>
      </c>
      <c r="J82" s="43">
        <f>SUM(I82)</f>
        <v>107.9989109999124</v>
      </c>
      <c r="K82" s="14"/>
      <c r="L82" s="14"/>
      <c r="M82" s="15"/>
      <c r="N82" s="16"/>
    </row>
    <row r="83" spans="1:14" s="17" customFormat="1" ht="14.1" customHeight="1" thickBot="1" x14ac:dyDescent="0.3">
      <c r="A83" s="7"/>
      <c r="B83" s="26"/>
      <c r="C83" s="26"/>
      <c r="D83" s="7"/>
      <c r="E83" s="27"/>
      <c r="F83" s="27"/>
      <c r="G83" s="27"/>
      <c r="H83" s="13"/>
      <c r="I83" s="14"/>
      <c r="J83" s="44"/>
      <c r="K83" s="14"/>
      <c r="L83" s="14"/>
      <c r="M83" s="15"/>
      <c r="N83" s="16"/>
    </row>
    <row r="84" spans="1:14" s="22" customFormat="1" ht="14.1" customHeight="1" thickBot="1" x14ac:dyDescent="0.3">
      <c r="A84" s="19"/>
      <c r="B84" s="110" t="s">
        <v>262</v>
      </c>
      <c r="C84" s="111"/>
      <c r="D84" s="111"/>
      <c r="E84" s="111"/>
      <c r="F84" s="111"/>
      <c r="G84" s="112"/>
      <c r="H84" s="20"/>
      <c r="I84" s="41"/>
      <c r="J84" s="44"/>
      <c r="K84" s="21"/>
      <c r="L84" s="21"/>
      <c r="M84" s="16"/>
      <c r="N84" s="16"/>
    </row>
    <row r="85" spans="1:14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>
        <v>1</v>
      </c>
      <c r="F85" s="24">
        <v>0</v>
      </c>
      <c r="G85" s="24">
        <v>0</v>
      </c>
      <c r="H85" s="13"/>
      <c r="I85" s="40">
        <f>(E85*$E$97)+(F85*$E$96)+(G85*$E$95)</f>
        <v>107.9989109999124</v>
      </c>
      <c r="J85" s="43">
        <f t="shared" ref="J85" si="5">SUM(I85)</f>
        <v>107.9989109999124</v>
      </c>
      <c r="K85" s="14"/>
      <c r="L85" s="14"/>
      <c r="M85" s="15"/>
      <c r="N85" s="16"/>
    </row>
    <row r="86" spans="1:14" s="17" customFormat="1" ht="14.1" customHeight="1" thickBot="1" x14ac:dyDescent="0.3">
      <c r="A86" s="7"/>
      <c r="B86" s="26"/>
      <c r="C86" s="26"/>
      <c r="D86" s="7"/>
      <c r="E86" s="27"/>
      <c r="F86" s="27"/>
      <c r="G86" s="27"/>
      <c r="H86" s="13"/>
      <c r="I86" s="14"/>
      <c r="J86" s="44"/>
      <c r="K86" s="14"/>
      <c r="L86" s="14"/>
      <c r="M86" s="15"/>
      <c r="N86" s="16"/>
    </row>
    <row r="87" spans="1:14" s="22" customFormat="1" ht="14.1" customHeight="1" thickBot="1" x14ac:dyDescent="0.3">
      <c r="A87" s="19"/>
      <c r="B87" s="110" t="s">
        <v>263</v>
      </c>
      <c r="C87" s="111"/>
      <c r="D87" s="111"/>
      <c r="E87" s="111"/>
      <c r="F87" s="111"/>
      <c r="G87" s="112"/>
      <c r="H87" s="20"/>
      <c r="I87" s="41"/>
      <c r="J87" s="44"/>
      <c r="K87" s="21"/>
      <c r="L87" s="21"/>
      <c r="M87" s="16"/>
      <c r="N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4">
        <v>0</v>
      </c>
      <c r="F88" s="24">
        <v>1</v>
      </c>
      <c r="G88" s="24">
        <v>0</v>
      </c>
      <c r="H88" s="20"/>
      <c r="I88" s="40">
        <f>(E88*$E$97)+(F88*$E$96)+(G88*$E$95)</f>
        <v>196.17149560152509</v>
      </c>
      <c r="J88" s="44"/>
      <c r="K88" s="21"/>
      <c r="L88" s="21"/>
      <c r="M88" s="16"/>
      <c r="N88" s="16"/>
    </row>
    <row r="89" spans="1:14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24">
        <v>0</v>
      </c>
      <c r="F89" s="24">
        <v>1</v>
      </c>
      <c r="G89" s="24">
        <v>0</v>
      </c>
      <c r="H89" s="13"/>
      <c r="I89" s="40">
        <f>(E89*$E$97)+(F89*$E$96)+(G89*$E$95)</f>
        <v>196.17149560152509</v>
      </c>
      <c r="J89" s="43">
        <f>SUM(I88:I89)</f>
        <v>392.34299120305019</v>
      </c>
      <c r="K89" s="14"/>
      <c r="L89" s="14"/>
      <c r="M89" s="15"/>
      <c r="N89" s="16"/>
    </row>
    <row r="90" spans="1:14" s="17" customFormat="1" ht="14.1" customHeight="1" thickBot="1" x14ac:dyDescent="0.3">
      <c r="A90" s="7"/>
      <c r="B90" s="26"/>
      <c r="C90" s="26"/>
      <c r="D90" s="7"/>
      <c r="E90" s="27"/>
      <c r="F90" s="27"/>
      <c r="G90" s="27"/>
      <c r="H90" s="13"/>
      <c r="I90" s="14"/>
      <c r="J90" s="44"/>
      <c r="K90" s="14"/>
      <c r="L90" s="14"/>
      <c r="M90" s="15"/>
      <c r="N90" s="16"/>
    </row>
    <row r="91" spans="1:14" s="17" customFormat="1" ht="14.1" customHeight="1" thickBot="1" x14ac:dyDescent="0.3">
      <c r="A91" s="7"/>
      <c r="B91" s="110" t="s">
        <v>127</v>
      </c>
      <c r="C91" s="111"/>
      <c r="D91" s="112"/>
      <c r="E91" s="10">
        <f>SUM(E6:E90)</f>
        <v>14</v>
      </c>
      <c r="F91" s="11">
        <f>SUM(F6:F90)</f>
        <v>20</v>
      </c>
      <c r="G91" s="8">
        <f>SUM(G6:G90)</f>
        <v>20</v>
      </c>
      <c r="H91" s="13"/>
      <c r="I91" s="14"/>
      <c r="J91" s="45">
        <f>SUM(J6:J90)</f>
        <v>16007.939637599649</v>
      </c>
      <c r="K91" s="14"/>
      <c r="L91" s="14"/>
      <c r="M91" s="15"/>
      <c r="N91" s="16"/>
    </row>
    <row r="92" spans="1:14" s="4" customFormat="1" ht="12.75" customHeight="1" x14ac:dyDescent="0.25">
      <c r="A92" s="7"/>
      <c r="B92" s="18"/>
      <c r="C92" s="18"/>
      <c r="D92" s="7"/>
      <c r="E92" s="27"/>
      <c r="F92" s="27"/>
      <c r="G92" s="27"/>
      <c r="H92" s="13"/>
      <c r="I92" s="14"/>
      <c r="J92" s="14"/>
      <c r="K92" s="14"/>
      <c r="L92" s="14"/>
      <c r="M92" s="1"/>
      <c r="N92" s="2"/>
    </row>
    <row r="93" spans="1:14" s="4" customFormat="1" ht="12.75" customHeight="1" x14ac:dyDescent="0.25">
      <c r="A93" s="7"/>
      <c r="B93" s="18"/>
      <c r="C93" s="18"/>
      <c r="D93" s="7"/>
      <c r="E93" s="27"/>
      <c r="F93" s="27"/>
      <c r="G93" s="27"/>
      <c r="H93" s="13"/>
      <c r="I93" s="14"/>
      <c r="J93" s="14"/>
      <c r="K93" s="14"/>
      <c r="L93" s="14"/>
      <c r="M93" s="1"/>
      <c r="N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27"/>
      <c r="G94" s="27"/>
      <c r="H94" s="13"/>
      <c r="I94" s="14"/>
      <c r="J94" s="14"/>
      <c r="K94" s="14"/>
      <c r="L94" s="14"/>
      <c r="M94" s="1"/>
      <c r="N94" s="2"/>
    </row>
    <row r="95" spans="1:14" s="4" customFormat="1" ht="15" customHeight="1" x14ac:dyDescent="0.25">
      <c r="A95" s="12" t="s">
        <v>117</v>
      </c>
      <c r="B95" s="116" t="s">
        <v>118</v>
      </c>
      <c r="C95" s="116"/>
      <c r="D95" s="116"/>
      <c r="E95" s="40">
        <v>528.62624857851858</v>
      </c>
      <c r="F95" s="27"/>
      <c r="G95" s="27"/>
      <c r="H95" s="13"/>
      <c r="I95" s="14"/>
      <c r="J95" s="14"/>
      <c r="K95" s="14"/>
      <c r="L95" s="14"/>
      <c r="M95" s="1"/>
      <c r="N95" s="2"/>
    </row>
    <row r="96" spans="1:14" s="4" customFormat="1" ht="15" customHeight="1" x14ac:dyDescent="0.25">
      <c r="A96" s="12" t="s">
        <v>119</v>
      </c>
      <c r="B96" s="116" t="s">
        <v>120</v>
      </c>
      <c r="C96" s="116"/>
      <c r="D96" s="116"/>
      <c r="E96" s="40">
        <v>196.17149560152509</v>
      </c>
      <c r="F96" s="27"/>
      <c r="G96" s="27"/>
      <c r="H96" s="13"/>
      <c r="I96" s="14"/>
      <c r="J96" s="14"/>
      <c r="K96" s="14"/>
      <c r="L96" s="14"/>
      <c r="M96" s="1"/>
      <c r="N96" s="2"/>
    </row>
    <row r="97" spans="1:14" s="4" customFormat="1" ht="15" customHeight="1" x14ac:dyDescent="0.25">
      <c r="A97" s="12" t="s">
        <v>121</v>
      </c>
      <c r="B97" s="116" t="s">
        <v>122</v>
      </c>
      <c r="C97" s="116"/>
      <c r="D97" s="116"/>
      <c r="E97" s="40">
        <v>107.9989109999124</v>
      </c>
      <c r="F97" s="27"/>
      <c r="G97" s="27"/>
      <c r="H97" s="13"/>
      <c r="I97" s="14"/>
      <c r="J97" s="14"/>
      <c r="K97" s="14"/>
      <c r="L97" s="14"/>
      <c r="M97" s="1"/>
      <c r="N97" s="2"/>
    </row>
    <row r="98" spans="1:14" s="4" customFormat="1" ht="12.75" customHeight="1" x14ac:dyDescent="0.25">
      <c r="A98" s="7"/>
      <c r="B98" s="18"/>
      <c r="C98" s="18"/>
      <c r="D98" s="7"/>
      <c r="E98" s="27"/>
      <c r="F98" s="27"/>
      <c r="G98" s="27"/>
      <c r="H98" s="13"/>
      <c r="I98" s="14"/>
      <c r="J98" s="14"/>
      <c r="K98" s="14"/>
      <c r="L98" s="14"/>
      <c r="M98" s="1"/>
      <c r="N98" s="2"/>
    </row>
    <row r="99" spans="1:14" s="4" customFormat="1" ht="12.75" customHeight="1" x14ac:dyDescent="0.25">
      <c r="A99" s="7"/>
      <c r="B99" s="18"/>
      <c r="C99" s="18"/>
      <c r="D99" s="7"/>
      <c r="E99" s="27"/>
      <c r="F99" s="27"/>
      <c r="G99" s="27"/>
      <c r="H99" s="13"/>
      <c r="I99" s="14"/>
      <c r="J99" s="14"/>
      <c r="K99" s="14"/>
      <c r="L99" s="14"/>
      <c r="M99" s="1"/>
      <c r="N99" s="2"/>
    </row>
    <row r="100" spans="1:14" s="4" customFormat="1" ht="12" x14ac:dyDescent="0.25">
      <c r="A100" s="7"/>
      <c r="B100" s="18"/>
      <c r="C100" s="18"/>
      <c r="D100" s="7"/>
      <c r="E100" s="14"/>
      <c r="F100" s="14"/>
      <c r="G100" s="14"/>
      <c r="H100" s="13"/>
      <c r="I100" s="14"/>
      <c r="J100" s="14"/>
      <c r="K100" s="14"/>
      <c r="L100" s="14"/>
      <c r="M100" s="1"/>
      <c r="N100" s="2"/>
    </row>
    <row r="101" spans="1:14" s="4" customFormat="1" ht="12" x14ac:dyDescent="0.25">
      <c r="A101" s="7"/>
      <c r="B101" s="18"/>
      <c r="C101" s="18"/>
      <c r="D101" s="7"/>
      <c r="E101" s="14"/>
      <c r="F101" s="14"/>
      <c r="G101" s="14"/>
      <c r="H101" s="13"/>
      <c r="I101" s="14"/>
      <c r="J101" s="14"/>
      <c r="K101" s="14"/>
      <c r="L101" s="14"/>
      <c r="M101" s="1"/>
      <c r="N101" s="2"/>
    </row>
    <row r="102" spans="1:14" s="4" customFormat="1" ht="12" x14ac:dyDescent="0.25">
      <c r="A102" s="7"/>
      <c r="B102" s="18"/>
      <c r="C102" s="18"/>
      <c r="D102" s="7"/>
      <c r="E102" s="14"/>
      <c r="F102" s="14"/>
      <c r="G102" s="14"/>
      <c r="H102" s="13"/>
      <c r="I102" s="14"/>
      <c r="J102" s="14"/>
      <c r="K102" s="14"/>
      <c r="L102" s="14"/>
      <c r="M102" s="1"/>
      <c r="N102" s="2"/>
    </row>
    <row r="103" spans="1:14" s="4" customFormat="1" ht="12" x14ac:dyDescent="0.25">
      <c r="A103" s="7"/>
      <c r="B103" s="18"/>
      <c r="C103" s="18"/>
      <c r="D103" s="7"/>
      <c r="E103" s="14"/>
      <c r="F103" s="14"/>
      <c r="G103" s="14"/>
      <c r="H103" s="13"/>
      <c r="I103" s="14"/>
      <c r="J103" s="14"/>
      <c r="K103" s="14"/>
      <c r="L103" s="14"/>
      <c r="M103" s="1"/>
      <c r="N103" s="2"/>
    </row>
    <row r="104" spans="1:14" s="4" customFormat="1" ht="12" x14ac:dyDescent="0.25">
      <c r="A104" s="7"/>
      <c r="B104" s="18"/>
      <c r="C104" s="18"/>
      <c r="D104" s="7"/>
      <c r="E104" s="14"/>
      <c r="F104" s="14"/>
      <c r="G104" s="14"/>
      <c r="H104" s="13"/>
      <c r="I104" s="14"/>
      <c r="J104" s="14"/>
      <c r="K104" s="14"/>
      <c r="L104" s="14"/>
      <c r="M104" s="1"/>
      <c r="N104" s="2"/>
    </row>
    <row r="105" spans="1:14" s="4" customFormat="1" ht="12" x14ac:dyDescent="0.25">
      <c r="A105" s="7"/>
      <c r="B105" s="18"/>
      <c r="C105" s="18"/>
      <c r="D105" s="7"/>
      <c r="E105" s="14"/>
      <c r="F105" s="14"/>
      <c r="G105" s="14"/>
      <c r="H105" s="13"/>
      <c r="I105" s="14"/>
      <c r="J105" s="14"/>
      <c r="K105" s="14"/>
      <c r="L105" s="14"/>
      <c r="M105" s="1"/>
      <c r="N105" s="2"/>
    </row>
    <row r="106" spans="1:14" s="4" customFormat="1" ht="12" x14ac:dyDescent="0.25">
      <c r="A106" s="7"/>
      <c r="B106" s="18"/>
      <c r="C106" s="18"/>
      <c r="D106" s="7"/>
      <c r="E106" s="14"/>
      <c r="F106" s="14"/>
      <c r="G106" s="14"/>
      <c r="H106" s="13"/>
      <c r="I106" s="14"/>
      <c r="J106" s="14"/>
      <c r="K106" s="14"/>
      <c r="L106" s="14"/>
      <c r="M106" s="1"/>
      <c r="N106" s="2"/>
    </row>
    <row r="107" spans="1:14" s="4" customFormat="1" ht="12" x14ac:dyDescent="0.25">
      <c r="A107" s="7"/>
      <c r="B107" s="18"/>
      <c r="C107" s="18"/>
      <c r="D107" s="7"/>
      <c r="E107" s="14"/>
      <c r="F107" s="14"/>
      <c r="G107" s="14"/>
      <c r="H107" s="13"/>
      <c r="I107" s="14"/>
      <c r="J107" s="14"/>
      <c r="K107" s="14"/>
      <c r="L107" s="14"/>
      <c r="M107" s="1"/>
      <c r="N107" s="2"/>
    </row>
    <row r="108" spans="1:14" s="4" customFormat="1" ht="12" x14ac:dyDescent="0.25">
      <c r="A108" s="7"/>
      <c r="B108" s="18"/>
      <c r="C108" s="18"/>
      <c r="D108" s="7"/>
      <c r="E108" s="14"/>
      <c r="F108" s="14"/>
      <c r="G108" s="14"/>
      <c r="H108" s="13"/>
      <c r="I108" s="14"/>
      <c r="J108" s="14"/>
      <c r="K108" s="14"/>
      <c r="L108" s="14"/>
      <c r="M108" s="1"/>
      <c r="N108" s="2"/>
    </row>
    <row r="109" spans="1:14" s="4" customFormat="1" ht="12" x14ac:dyDescent="0.25">
      <c r="A109" s="7"/>
      <c r="B109" s="18"/>
      <c r="C109" s="18"/>
      <c r="D109" s="7"/>
      <c r="E109" s="14"/>
      <c r="F109" s="14"/>
      <c r="G109" s="14"/>
      <c r="H109" s="13"/>
      <c r="I109" s="14"/>
      <c r="J109" s="14"/>
      <c r="K109" s="14"/>
      <c r="L109" s="14"/>
      <c r="M109" s="1"/>
      <c r="N109" s="2"/>
    </row>
    <row r="110" spans="1:14" s="4" customFormat="1" ht="12" x14ac:dyDescent="0.25">
      <c r="A110" s="7"/>
      <c r="B110" s="18"/>
      <c r="C110" s="18"/>
      <c r="D110" s="7"/>
      <c r="E110" s="14"/>
      <c r="F110" s="14"/>
      <c r="G110" s="14"/>
      <c r="H110" s="13"/>
      <c r="I110" s="14"/>
      <c r="J110" s="14"/>
      <c r="K110" s="14"/>
      <c r="L110" s="14"/>
      <c r="M110" s="1"/>
      <c r="N110" s="2"/>
    </row>
    <row r="111" spans="1:14" s="4" customFormat="1" ht="12" x14ac:dyDescent="0.25">
      <c r="A111" s="7"/>
      <c r="B111" s="18"/>
      <c r="C111" s="18"/>
      <c r="D111" s="7"/>
      <c r="E111" s="14"/>
      <c r="F111" s="14"/>
      <c r="G111" s="14"/>
      <c r="H111" s="13"/>
      <c r="I111" s="14"/>
      <c r="J111" s="14"/>
      <c r="K111" s="14"/>
      <c r="L111" s="14"/>
      <c r="M111" s="1"/>
      <c r="N111" s="2"/>
    </row>
    <row r="112" spans="1:14" s="4" customFormat="1" ht="12" x14ac:dyDescent="0.25">
      <c r="A112" s="7"/>
      <c r="B112" s="18"/>
      <c r="C112" s="18"/>
      <c r="D112" s="7"/>
      <c r="E112" s="14"/>
      <c r="F112" s="14"/>
      <c r="G112" s="14"/>
      <c r="H112" s="13"/>
      <c r="I112" s="14"/>
      <c r="J112" s="14"/>
      <c r="K112" s="14"/>
      <c r="L112" s="14"/>
      <c r="M112" s="1"/>
      <c r="N112" s="2"/>
    </row>
    <row r="113" spans="1:14" s="4" customFormat="1" ht="12" x14ac:dyDescent="0.25">
      <c r="A113" s="7"/>
      <c r="B113" s="18"/>
      <c r="C113" s="18"/>
      <c r="D113" s="7"/>
      <c r="E113" s="14"/>
      <c r="F113" s="14"/>
      <c r="G113" s="14"/>
      <c r="H113" s="13"/>
      <c r="I113" s="14"/>
      <c r="J113" s="14"/>
      <c r="K113" s="14"/>
      <c r="L113" s="14"/>
      <c r="M113" s="1"/>
      <c r="N113" s="2"/>
    </row>
    <row r="114" spans="1:14" s="4" customFormat="1" ht="12" x14ac:dyDescent="0.25">
      <c r="A114" s="7"/>
      <c r="B114" s="18"/>
      <c r="C114" s="18"/>
      <c r="D114" s="7"/>
      <c r="E114" s="14"/>
      <c r="F114" s="14"/>
      <c r="G114" s="14"/>
      <c r="H114" s="13"/>
      <c r="I114" s="14"/>
      <c r="J114" s="14"/>
      <c r="K114" s="14"/>
      <c r="L114" s="14"/>
      <c r="M114" s="1"/>
      <c r="N114" s="2"/>
    </row>
    <row r="115" spans="1:14" s="4" customFormat="1" ht="12" x14ac:dyDescent="0.25">
      <c r="A115" s="7"/>
      <c r="B115" s="18"/>
      <c r="C115" s="18"/>
      <c r="D115" s="7"/>
      <c r="E115" s="14"/>
      <c r="F115" s="14"/>
      <c r="G115" s="14"/>
      <c r="H115" s="13"/>
      <c r="I115" s="14"/>
      <c r="J115" s="14"/>
      <c r="K115" s="14"/>
      <c r="L115" s="14"/>
      <c r="M115" s="1"/>
      <c r="N115" s="2"/>
    </row>
    <row r="116" spans="1:14" s="4" customFormat="1" ht="12" x14ac:dyDescent="0.25">
      <c r="A116" s="7"/>
      <c r="B116" s="18"/>
      <c r="C116" s="18"/>
      <c r="D116" s="7"/>
      <c r="E116" s="14"/>
      <c r="F116" s="14"/>
      <c r="G116" s="14"/>
      <c r="H116" s="13"/>
      <c r="I116" s="14"/>
      <c r="J116" s="14"/>
      <c r="K116" s="14"/>
      <c r="L116" s="14"/>
      <c r="M116" s="1"/>
      <c r="N116" s="2"/>
    </row>
    <row r="117" spans="1:14" s="4" customFormat="1" ht="12" x14ac:dyDescent="0.25">
      <c r="A117" s="7"/>
      <c r="B117" s="18"/>
      <c r="C117" s="18"/>
      <c r="D117" s="7"/>
      <c r="E117" s="14"/>
      <c r="F117" s="14"/>
      <c r="G117" s="14"/>
      <c r="H117" s="13"/>
      <c r="I117" s="14"/>
      <c r="J117" s="14"/>
      <c r="K117" s="14"/>
      <c r="L117" s="14"/>
      <c r="M117" s="1"/>
      <c r="N117" s="2"/>
    </row>
    <row r="118" spans="1:14" s="4" customFormat="1" ht="12" x14ac:dyDescent="0.25">
      <c r="A118" s="7"/>
      <c r="B118" s="18"/>
      <c r="C118" s="18"/>
      <c r="D118" s="7"/>
      <c r="E118" s="14"/>
      <c r="F118" s="14"/>
      <c r="G118" s="14"/>
      <c r="H118" s="13"/>
      <c r="I118" s="14"/>
      <c r="J118" s="14"/>
      <c r="K118" s="14"/>
      <c r="L118" s="14"/>
      <c r="M118" s="1"/>
      <c r="N118" s="2"/>
    </row>
    <row r="119" spans="1:14" s="4" customFormat="1" ht="12" x14ac:dyDescent="0.25">
      <c r="A119" s="7"/>
      <c r="B119" s="18"/>
      <c r="C119" s="18"/>
      <c r="D119" s="7"/>
      <c r="E119" s="14"/>
      <c r="F119" s="14"/>
      <c r="G119" s="14"/>
      <c r="H119" s="13"/>
      <c r="I119" s="14"/>
      <c r="J119" s="14"/>
      <c r="K119" s="14"/>
      <c r="L119" s="14"/>
      <c r="M119" s="1"/>
      <c r="N119" s="2"/>
    </row>
    <row r="120" spans="1:14" s="4" customFormat="1" ht="12" x14ac:dyDescent="0.25">
      <c r="A120" s="7"/>
      <c r="B120" s="18"/>
      <c r="C120" s="18"/>
      <c r="D120" s="7"/>
      <c r="E120" s="14"/>
      <c r="F120" s="14"/>
      <c r="G120" s="14"/>
      <c r="H120" s="13"/>
      <c r="I120" s="14"/>
      <c r="J120" s="14"/>
      <c r="K120" s="14"/>
      <c r="L120" s="14"/>
      <c r="M120" s="1"/>
      <c r="N120" s="2"/>
    </row>
    <row r="121" spans="1:14" s="4" customFormat="1" ht="12" x14ac:dyDescent="0.25">
      <c r="A121" s="7"/>
      <c r="B121" s="18"/>
      <c r="C121" s="18"/>
      <c r="D121" s="7"/>
      <c r="E121" s="14"/>
      <c r="F121" s="14"/>
      <c r="G121" s="14"/>
      <c r="H121" s="13"/>
      <c r="I121" s="14"/>
      <c r="J121" s="14"/>
      <c r="K121" s="14"/>
      <c r="L121" s="14"/>
      <c r="M121" s="1"/>
      <c r="N121" s="2"/>
    </row>
    <row r="122" spans="1:14" s="4" customFormat="1" ht="12" x14ac:dyDescent="0.25">
      <c r="A122" s="7"/>
      <c r="B122" s="18"/>
      <c r="C122" s="18"/>
      <c r="D122" s="7"/>
      <c r="E122" s="14"/>
      <c r="F122" s="14"/>
      <c r="G122" s="14"/>
      <c r="H122" s="13"/>
      <c r="I122" s="14"/>
      <c r="J122" s="14"/>
      <c r="K122" s="14"/>
      <c r="L122" s="14"/>
      <c r="M122" s="1"/>
      <c r="N122" s="2"/>
    </row>
  </sheetData>
  <mergeCells count="29">
    <mergeCell ref="B95:D95"/>
    <mergeCell ref="B96:D96"/>
    <mergeCell ref="B97:D97"/>
    <mergeCell ref="I2:I3"/>
    <mergeCell ref="J2:J3"/>
    <mergeCell ref="B94:D94"/>
    <mergeCell ref="B43:G43"/>
    <mergeCell ref="F2:F3"/>
    <mergeCell ref="B34:G34"/>
    <mergeCell ref="B24:G24"/>
    <mergeCell ref="B5:G5"/>
    <mergeCell ref="B81:G81"/>
    <mergeCell ref="B84:G84"/>
    <mergeCell ref="A2:A3"/>
    <mergeCell ref="E2:E3"/>
    <mergeCell ref="B37:G37"/>
    <mergeCell ref="B40:G40"/>
    <mergeCell ref="B91:D91"/>
    <mergeCell ref="B87:G87"/>
    <mergeCell ref="B16:G16"/>
    <mergeCell ref="B30:G30"/>
    <mergeCell ref="B56:G56"/>
    <mergeCell ref="B69:G69"/>
    <mergeCell ref="B53:G53"/>
    <mergeCell ref="B2:B3"/>
    <mergeCell ref="C2:C3"/>
    <mergeCell ref="D2:D3"/>
    <mergeCell ref="G2:G3"/>
    <mergeCell ref="B47:G47"/>
  </mergeCells>
  <phoneticPr fontId="0" type="noConversion"/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zoomScaleNormal="100" workbookViewId="0">
      <selection activeCell="E91" sqref="A2:E91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5" width="15.6640625" style="14" customWidth="1"/>
    <col min="6" max="6" width="10.6640625" style="13" customWidth="1"/>
    <col min="7" max="7" width="13.33203125" style="14" customWidth="1"/>
    <col min="8" max="8" width="14" style="14" customWidth="1"/>
    <col min="9" max="9" width="12.5546875" style="14" customWidth="1"/>
    <col min="10" max="10" width="12.6640625" style="14" customWidth="1"/>
    <col min="11" max="11" width="12.88671875" style="1" customWidth="1"/>
    <col min="12" max="12" width="12.33203125" style="2" customWidth="1"/>
    <col min="13" max="13" width="12.44140625" customWidth="1"/>
    <col min="14" max="14" width="11.88671875" customWidth="1"/>
    <col min="15" max="15" width="8.6640625" customWidth="1"/>
    <col min="16" max="16" width="8.5546875" customWidth="1"/>
    <col min="17" max="17" width="19.33203125" customWidth="1"/>
    <col min="18" max="18" width="8.6640625" customWidth="1"/>
    <col min="19" max="19" width="2.6640625" customWidth="1"/>
    <col min="20" max="20" width="19.6640625" customWidth="1"/>
    <col min="21" max="21" width="8.6640625" customWidth="1"/>
  </cols>
  <sheetData>
    <row r="1" spans="1:13" s="17" customFormat="1" ht="15.75" customHeight="1" x14ac:dyDescent="0.25">
      <c r="A1" s="7"/>
      <c r="B1" s="18"/>
      <c r="C1" s="18"/>
      <c r="D1" s="7"/>
      <c r="E1" s="14"/>
      <c r="F1" s="13"/>
      <c r="G1" s="14"/>
      <c r="H1" s="14"/>
      <c r="I1" s="14"/>
      <c r="J1" s="14"/>
      <c r="K1" s="15"/>
      <c r="L1" s="16"/>
    </row>
    <row r="2" spans="1:13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14" t="s">
        <v>70</v>
      </c>
      <c r="F2" s="13"/>
      <c r="G2" s="117" t="s">
        <v>123</v>
      </c>
      <c r="H2" s="117" t="s">
        <v>124</v>
      </c>
      <c r="I2" s="14"/>
      <c r="J2" s="14"/>
      <c r="K2" s="15"/>
      <c r="L2" s="16"/>
    </row>
    <row r="3" spans="1:13" s="17" customFormat="1" ht="14.25" customHeight="1" x14ac:dyDescent="0.25">
      <c r="A3" s="107"/>
      <c r="B3" s="113"/>
      <c r="C3" s="113"/>
      <c r="D3" s="113"/>
      <c r="E3" s="115" t="s">
        <v>113</v>
      </c>
      <c r="F3" s="13"/>
      <c r="G3" s="117"/>
      <c r="H3" s="117"/>
      <c r="I3" s="14"/>
      <c r="J3" s="14"/>
      <c r="K3" s="15"/>
      <c r="L3" s="16"/>
    </row>
    <row r="4" spans="1:13" s="17" customFormat="1" ht="14.25" customHeight="1" thickBot="1" x14ac:dyDescent="0.3">
      <c r="A4" s="7"/>
      <c r="B4" s="7"/>
      <c r="C4" s="7"/>
      <c r="D4" s="7"/>
      <c r="E4" s="38"/>
      <c r="F4" s="13"/>
      <c r="I4" s="14"/>
      <c r="J4" s="14"/>
      <c r="K4" s="15"/>
      <c r="L4" s="16"/>
    </row>
    <row r="5" spans="1:13" s="22" customFormat="1" ht="14.1" customHeight="1" thickBot="1" x14ac:dyDescent="0.3">
      <c r="A5" s="19"/>
      <c r="B5" s="110" t="s">
        <v>101</v>
      </c>
      <c r="C5" s="111"/>
      <c r="D5" s="111"/>
      <c r="E5" s="112"/>
      <c r="F5" s="20"/>
      <c r="I5" s="21"/>
      <c r="J5" s="21"/>
      <c r="K5" s="16"/>
      <c r="L5" s="16"/>
    </row>
    <row r="6" spans="1:13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1</v>
      </c>
      <c r="F6" s="13"/>
      <c r="G6" s="40">
        <f t="shared" ref="G6:G14" si="0">(E6*$E$95)</f>
        <v>153.47213668408605</v>
      </c>
      <c r="H6" s="41"/>
      <c r="I6" s="14"/>
      <c r="J6" s="14"/>
      <c r="K6" s="15"/>
      <c r="L6" s="16"/>
    </row>
    <row r="7" spans="1:13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0</v>
      </c>
      <c r="F7" s="13"/>
      <c r="G7" s="40">
        <f t="shared" si="0"/>
        <v>0</v>
      </c>
      <c r="H7" s="41"/>
      <c r="I7" s="14"/>
      <c r="J7" s="14"/>
      <c r="K7" s="15"/>
      <c r="L7" s="16"/>
    </row>
    <row r="8" spans="1:13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13"/>
      <c r="G8" s="40">
        <f t="shared" si="0"/>
        <v>0</v>
      </c>
      <c r="H8" s="41"/>
      <c r="I8" s="14"/>
      <c r="J8" s="14"/>
      <c r="K8" s="15"/>
      <c r="L8" s="16"/>
    </row>
    <row r="9" spans="1:13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0</v>
      </c>
      <c r="F9" s="14"/>
      <c r="G9" s="40">
        <f t="shared" si="0"/>
        <v>0</v>
      </c>
      <c r="H9" s="41"/>
      <c r="I9" s="13"/>
      <c r="J9" s="14"/>
      <c r="K9" s="14"/>
      <c r="L9" s="15"/>
      <c r="M9" s="16"/>
    </row>
    <row r="10" spans="1:13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1</v>
      </c>
      <c r="F10" s="14"/>
      <c r="G10" s="40">
        <f t="shared" si="0"/>
        <v>153.47213668408605</v>
      </c>
      <c r="H10" s="41"/>
      <c r="I10" s="13"/>
      <c r="J10" s="14"/>
      <c r="K10" s="14"/>
      <c r="L10" s="15"/>
      <c r="M10" s="16"/>
    </row>
    <row r="11" spans="1:13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1</v>
      </c>
      <c r="F11" s="13"/>
      <c r="G11" s="40">
        <f t="shared" si="0"/>
        <v>153.47213668408605</v>
      </c>
      <c r="H11" s="41"/>
      <c r="I11" s="14"/>
      <c r="J11" s="14"/>
      <c r="K11" s="15"/>
      <c r="L11" s="16"/>
    </row>
    <row r="12" spans="1:13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0</v>
      </c>
      <c r="F12" s="13"/>
      <c r="G12" s="40">
        <f t="shared" si="0"/>
        <v>0</v>
      </c>
      <c r="H12" s="41"/>
      <c r="I12" s="14"/>
      <c r="J12" s="14"/>
      <c r="K12" s="15"/>
      <c r="L12" s="16"/>
    </row>
    <row r="13" spans="1:13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0</v>
      </c>
      <c r="F13" s="13"/>
      <c r="G13" s="40">
        <f t="shared" si="0"/>
        <v>0</v>
      </c>
      <c r="H13" s="41"/>
      <c r="I13" s="14"/>
      <c r="J13" s="14"/>
      <c r="K13" s="15"/>
      <c r="L13" s="16"/>
    </row>
    <row r="14" spans="1:13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0</v>
      </c>
      <c r="F14" s="14"/>
      <c r="G14" s="40">
        <f t="shared" si="0"/>
        <v>0</v>
      </c>
      <c r="H14" s="40">
        <f>SUM(G6:G14)</f>
        <v>460.41641005225813</v>
      </c>
      <c r="I14" s="13"/>
      <c r="J14" s="14"/>
      <c r="K14" s="14"/>
      <c r="L14" s="15"/>
      <c r="M14" s="16"/>
    </row>
    <row r="15" spans="1:13" s="17" customFormat="1" ht="12" customHeight="1" thickBot="1" x14ac:dyDescent="0.3">
      <c r="A15" s="32"/>
      <c r="B15" s="33"/>
      <c r="C15" s="33"/>
      <c r="D15" s="33"/>
      <c r="E15" s="23"/>
      <c r="F15" s="13"/>
      <c r="G15" s="41"/>
      <c r="I15" s="14"/>
      <c r="J15" s="14"/>
      <c r="K15" s="15"/>
      <c r="L15" s="16"/>
    </row>
    <row r="16" spans="1:13" s="22" customFormat="1" ht="14.1" customHeight="1" thickBot="1" x14ac:dyDescent="0.3">
      <c r="A16" s="34"/>
      <c r="B16" s="110" t="s">
        <v>102</v>
      </c>
      <c r="C16" s="111"/>
      <c r="D16" s="111"/>
      <c r="E16" s="112"/>
      <c r="F16" s="20"/>
      <c r="G16" s="41"/>
      <c r="H16" s="41"/>
      <c r="I16" s="21"/>
      <c r="J16" s="21"/>
      <c r="K16" s="16"/>
      <c r="L16" s="16"/>
    </row>
    <row r="17" spans="1:12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13"/>
      <c r="G17" s="40">
        <f t="shared" ref="G17:G22" si="1">(E17*$E$95)</f>
        <v>0</v>
      </c>
      <c r="H17" s="41"/>
      <c r="I17" s="14"/>
      <c r="J17" s="14"/>
      <c r="K17" s="15"/>
      <c r="L17" s="16"/>
    </row>
    <row r="18" spans="1:12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1</v>
      </c>
      <c r="F18" s="13"/>
      <c r="G18" s="40">
        <f t="shared" si="1"/>
        <v>153.47213668408605</v>
      </c>
      <c r="H18" s="41"/>
      <c r="I18" s="14"/>
      <c r="J18" s="14"/>
      <c r="K18" s="15"/>
      <c r="L18" s="16"/>
    </row>
    <row r="19" spans="1:12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0</v>
      </c>
      <c r="F19" s="13"/>
      <c r="G19" s="40">
        <f t="shared" si="1"/>
        <v>0</v>
      </c>
      <c r="H19" s="41"/>
      <c r="I19" s="14"/>
      <c r="J19" s="14"/>
      <c r="K19" s="15"/>
      <c r="L19" s="16"/>
    </row>
    <row r="20" spans="1:12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0</v>
      </c>
      <c r="F20" s="13"/>
      <c r="G20" s="40">
        <f t="shared" si="1"/>
        <v>0</v>
      </c>
      <c r="H20" s="41"/>
      <c r="I20" s="14"/>
      <c r="J20" s="14"/>
      <c r="K20" s="15"/>
      <c r="L20" s="16"/>
    </row>
    <row r="21" spans="1:12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0</v>
      </c>
      <c r="F21" s="13"/>
      <c r="G21" s="40">
        <f t="shared" si="1"/>
        <v>0</v>
      </c>
      <c r="H21" s="41"/>
      <c r="I21" s="14"/>
      <c r="J21" s="14"/>
      <c r="K21" s="15"/>
      <c r="L21" s="16"/>
    </row>
    <row r="22" spans="1:12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0</v>
      </c>
      <c r="F22" s="13"/>
      <c r="G22" s="40">
        <f t="shared" si="1"/>
        <v>0</v>
      </c>
      <c r="H22" s="40">
        <f>SUM(G17:G22)</f>
        <v>153.47213668408605</v>
      </c>
      <c r="I22" s="14"/>
      <c r="J22" s="14"/>
      <c r="K22" s="15"/>
      <c r="L22" s="16"/>
    </row>
    <row r="23" spans="1:12" s="17" customFormat="1" ht="14.1" customHeight="1" thickBot="1" x14ac:dyDescent="0.3">
      <c r="A23" s="7"/>
      <c r="B23" s="36"/>
      <c r="C23" s="36"/>
      <c r="D23" s="7"/>
      <c r="E23" s="27"/>
      <c r="F23" s="13"/>
      <c r="G23" s="41"/>
      <c r="H23" s="41"/>
      <c r="I23" s="14"/>
      <c r="J23" s="14"/>
      <c r="K23" s="15"/>
      <c r="L23" s="16"/>
    </row>
    <row r="24" spans="1:12" s="22" customFormat="1" ht="14.1" customHeight="1" thickBot="1" x14ac:dyDescent="0.3">
      <c r="A24" s="34"/>
      <c r="B24" s="110" t="s">
        <v>110</v>
      </c>
      <c r="C24" s="111"/>
      <c r="D24" s="111"/>
      <c r="E24" s="112"/>
      <c r="F24" s="20"/>
      <c r="G24" s="41"/>
      <c r="H24" s="42"/>
      <c r="I24" s="21"/>
      <c r="J24" s="21"/>
      <c r="K24" s="16"/>
      <c r="L24" s="16"/>
    </row>
    <row r="25" spans="1:12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0</v>
      </c>
      <c r="F25" s="13"/>
      <c r="G25" s="40">
        <f>(E25*$E$95)</f>
        <v>0</v>
      </c>
      <c r="H25" s="41"/>
      <c r="I25" s="14"/>
      <c r="J25" s="14"/>
      <c r="K25" s="15"/>
      <c r="L25" s="16"/>
    </row>
    <row r="26" spans="1:12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0</v>
      </c>
      <c r="F26" s="13"/>
      <c r="G26" s="40">
        <f>(E26*$E$95)</f>
        <v>0</v>
      </c>
      <c r="H26" s="41"/>
      <c r="I26" s="14"/>
      <c r="J26" s="14"/>
      <c r="K26" s="15"/>
      <c r="L26" s="16"/>
    </row>
    <row r="27" spans="1:12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13"/>
      <c r="G27" s="40">
        <f>(E27*$E$95)</f>
        <v>0</v>
      </c>
      <c r="H27" s="41"/>
      <c r="I27" s="14"/>
      <c r="J27" s="14"/>
      <c r="K27" s="15"/>
      <c r="L27" s="16"/>
    </row>
    <row r="28" spans="1:12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13"/>
      <c r="G28" s="40">
        <f>(E28*$E$95)</f>
        <v>0</v>
      </c>
      <c r="H28" s="40">
        <f>SUM(G25:G28)</f>
        <v>0</v>
      </c>
      <c r="I28" s="14"/>
      <c r="J28" s="14"/>
      <c r="K28" s="15"/>
      <c r="L28" s="16"/>
    </row>
    <row r="29" spans="1:12" s="17" customFormat="1" ht="14.1" customHeight="1" thickBot="1" x14ac:dyDescent="0.3">
      <c r="A29" s="7"/>
      <c r="B29" s="36"/>
      <c r="C29" s="36"/>
      <c r="D29" s="7"/>
      <c r="E29" s="27"/>
      <c r="F29" s="13"/>
      <c r="G29" s="41"/>
      <c r="H29" s="41"/>
      <c r="I29" s="14"/>
      <c r="J29" s="14"/>
      <c r="K29" s="15"/>
      <c r="L29" s="16"/>
    </row>
    <row r="30" spans="1:12" s="22" customFormat="1" ht="14.1" customHeight="1" thickBot="1" x14ac:dyDescent="0.3">
      <c r="A30" s="19"/>
      <c r="B30" s="110" t="s">
        <v>98</v>
      </c>
      <c r="C30" s="111"/>
      <c r="D30" s="111"/>
      <c r="E30" s="112"/>
      <c r="F30" s="20"/>
      <c r="G30" s="41"/>
      <c r="H30" s="41"/>
      <c r="I30" s="21"/>
      <c r="J30" s="21"/>
      <c r="K30" s="16"/>
      <c r="L30" s="16"/>
    </row>
    <row r="31" spans="1:12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13"/>
      <c r="G31" s="40">
        <f>(E31*$E$95)</f>
        <v>0</v>
      </c>
      <c r="H31" s="41"/>
      <c r="I31" s="14"/>
      <c r="J31" s="14"/>
      <c r="K31" s="15"/>
      <c r="L31" s="16"/>
    </row>
    <row r="32" spans="1:12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13"/>
      <c r="G32" s="40">
        <f>(E32*$E$95)</f>
        <v>0</v>
      </c>
      <c r="H32" s="40">
        <f>SUM(G31:G32)</f>
        <v>0</v>
      </c>
      <c r="I32" s="14"/>
      <c r="J32" s="14"/>
      <c r="K32" s="15"/>
      <c r="L32" s="16"/>
    </row>
    <row r="33" spans="1:13" s="17" customFormat="1" ht="14.1" customHeight="1" thickBot="1" x14ac:dyDescent="0.3">
      <c r="A33" s="7"/>
      <c r="B33" s="36"/>
      <c r="C33" s="36"/>
      <c r="D33" s="7"/>
      <c r="E33" s="27"/>
      <c r="F33" s="13"/>
      <c r="G33" s="41"/>
      <c r="H33" s="41"/>
      <c r="I33" s="14"/>
      <c r="J33" s="14"/>
      <c r="K33" s="15"/>
      <c r="L33" s="16"/>
    </row>
    <row r="34" spans="1:13" s="22" customFormat="1" ht="14.1" customHeight="1" thickBot="1" x14ac:dyDescent="0.3">
      <c r="A34" s="19"/>
      <c r="B34" s="110" t="s">
        <v>109</v>
      </c>
      <c r="C34" s="111"/>
      <c r="D34" s="111"/>
      <c r="E34" s="112"/>
      <c r="F34" s="20"/>
      <c r="G34" s="41"/>
      <c r="H34" s="41"/>
      <c r="I34" s="21"/>
      <c r="J34" s="21"/>
      <c r="K34" s="16"/>
      <c r="L34" s="16"/>
    </row>
    <row r="35" spans="1:13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14"/>
      <c r="G35" s="40">
        <f>(E35*$E$95)</f>
        <v>0</v>
      </c>
      <c r="H35" s="40">
        <f>SUM(G35)</f>
        <v>0</v>
      </c>
      <c r="I35" s="13"/>
      <c r="J35" s="14"/>
      <c r="K35" s="14"/>
      <c r="L35" s="15"/>
      <c r="M35" s="16"/>
    </row>
    <row r="36" spans="1:13" s="17" customFormat="1" ht="14.1" customHeight="1" thickBot="1" x14ac:dyDescent="0.3">
      <c r="A36" s="7"/>
      <c r="B36" s="36"/>
      <c r="C36" s="36"/>
      <c r="D36" s="7"/>
      <c r="E36" s="27"/>
      <c r="F36" s="13"/>
      <c r="G36" s="40">
        <f>(E36*$E$95)</f>
        <v>0</v>
      </c>
      <c r="H36" s="41"/>
      <c r="I36" s="14"/>
      <c r="J36" s="14"/>
      <c r="K36" s="15"/>
      <c r="L36" s="16"/>
    </row>
    <row r="37" spans="1:13" s="22" customFormat="1" ht="14.1" customHeight="1" thickBot="1" x14ac:dyDescent="0.3">
      <c r="A37" s="19"/>
      <c r="B37" s="110" t="s">
        <v>108</v>
      </c>
      <c r="C37" s="111"/>
      <c r="D37" s="111"/>
      <c r="E37" s="112"/>
      <c r="F37" s="20"/>
      <c r="G37" s="40">
        <f>(E37*$E$95)</f>
        <v>0</v>
      </c>
      <c r="H37" s="41"/>
      <c r="I37" s="21"/>
      <c r="J37" s="21"/>
      <c r="K37" s="16"/>
      <c r="L37" s="16"/>
    </row>
    <row r="38" spans="1:13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0</v>
      </c>
      <c r="F38" s="13"/>
      <c r="G38" s="40">
        <f>(E38*$E$95)</f>
        <v>0</v>
      </c>
      <c r="H38" s="40">
        <f>SUM(G38)</f>
        <v>0</v>
      </c>
      <c r="I38" s="14"/>
      <c r="J38" s="14"/>
      <c r="K38" s="15"/>
      <c r="L38" s="16"/>
    </row>
    <row r="39" spans="1:13" s="17" customFormat="1" ht="14.1" customHeight="1" thickBot="1" x14ac:dyDescent="0.3">
      <c r="A39" s="7"/>
      <c r="B39" s="36"/>
      <c r="C39" s="36"/>
      <c r="D39" s="7"/>
      <c r="E39" s="27"/>
      <c r="F39" s="13"/>
      <c r="G39" s="41"/>
      <c r="H39" s="42"/>
      <c r="I39" s="14"/>
      <c r="J39" s="14"/>
      <c r="K39" s="15"/>
      <c r="L39" s="16"/>
    </row>
    <row r="40" spans="1:13" s="22" customFormat="1" ht="14.1" customHeight="1" thickBot="1" x14ac:dyDescent="0.3">
      <c r="A40" s="19"/>
      <c r="B40" s="110" t="s">
        <v>106</v>
      </c>
      <c r="C40" s="111"/>
      <c r="D40" s="111"/>
      <c r="E40" s="112"/>
      <c r="F40" s="20"/>
      <c r="G40" s="41"/>
      <c r="H40" s="41"/>
      <c r="I40" s="21"/>
      <c r="J40" s="21"/>
      <c r="K40" s="16"/>
      <c r="L40" s="16"/>
    </row>
    <row r="41" spans="1:13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1</v>
      </c>
      <c r="F41" s="13"/>
      <c r="G41" s="40">
        <f>(E41*$E$95)</f>
        <v>153.47213668408605</v>
      </c>
      <c r="H41" s="40">
        <f>SUM(G41)</f>
        <v>153.47213668408605</v>
      </c>
      <c r="I41" s="14"/>
      <c r="J41" s="14"/>
      <c r="K41" s="15"/>
      <c r="L41" s="16"/>
    </row>
    <row r="42" spans="1:13" s="17" customFormat="1" ht="14.1" customHeight="1" thickBot="1" x14ac:dyDescent="0.3">
      <c r="A42" s="7"/>
      <c r="B42" s="36"/>
      <c r="C42" s="36"/>
      <c r="D42" s="7"/>
      <c r="E42" s="27"/>
      <c r="F42" s="13"/>
      <c r="G42" s="41"/>
      <c r="H42" s="41"/>
      <c r="I42" s="14"/>
      <c r="J42" s="14"/>
      <c r="K42" s="15"/>
      <c r="L42" s="16"/>
    </row>
    <row r="43" spans="1:13" s="22" customFormat="1" ht="14.1" customHeight="1" thickBot="1" x14ac:dyDescent="0.3">
      <c r="A43" s="19"/>
      <c r="B43" s="110" t="s">
        <v>107</v>
      </c>
      <c r="C43" s="111"/>
      <c r="D43" s="111"/>
      <c r="E43" s="112"/>
      <c r="F43" s="20"/>
      <c r="G43" s="41"/>
      <c r="H43" s="41"/>
      <c r="I43" s="21"/>
      <c r="J43" s="21"/>
      <c r="K43" s="16"/>
      <c r="L43" s="16"/>
    </row>
    <row r="44" spans="1:13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1</v>
      </c>
      <c r="F44" s="13"/>
      <c r="G44" s="40">
        <f>(E44*$E$95)</f>
        <v>153.47213668408605</v>
      </c>
      <c r="H44" s="41"/>
      <c r="I44" s="14"/>
      <c r="J44" s="14"/>
      <c r="K44" s="15"/>
      <c r="L44" s="16"/>
    </row>
    <row r="45" spans="1:13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13"/>
      <c r="G45" s="40">
        <f>(E45*$E$95)</f>
        <v>0</v>
      </c>
      <c r="H45" s="40">
        <f>SUM(G44:G45)</f>
        <v>153.47213668408605</v>
      </c>
      <c r="I45" s="14"/>
      <c r="J45" s="14"/>
      <c r="K45" s="15"/>
      <c r="L45" s="16"/>
    </row>
    <row r="46" spans="1:13" s="17" customFormat="1" ht="14.1" customHeight="1" thickBot="1" x14ac:dyDescent="0.3">
      <c r="A46" s="7"/>
      <c r="B46" s="36"/>
      <c r="C46" s="36"/>
      <c r="D46" s="7"/>
      <c r="E46" s="27"/>
      <c r="F46" s="13"/>
      <c r="G46" s="41"/>
      <c r="H46" s="41"/>
      <c r="I46" s="14"/>
      <c r="J46" s="14"/>
      <c r="K46" s="15"/>
      <c r="L46" s="16"/>
    </row>
    <row r="47" spans="1:13" s="22" customFormat="1" ht="14.1" customHeight="1" thickBot="1" x14ac:dyDescent="0.3">
      <c r="A47" s="19"/>
      <c r="B47" s="110" t="s">
        <v>99</v>
      </c>
      <c r="C47" s="111"/>
      <c r="D47" s="111"/>
      <c r="E47" s="112"/>
      <c r="F47" s="20"/>
      <c r="G47" s="41"/>
      <c r="H47" s="41"/>
      <c r="I47" s="21"/>
      <c r="J47" s="21"/>
      <c r="K47" s="16"/>
      <c r="L47" s="16"/>
    </row>
    <row r="48" spans="1:13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13"/>
      <c r="G48" s="40">
        <f>(E48*$E$95)</f>
        <v>0</v>
      </c>
      <c r="H48" s="41"/>
      <c r="I48" s="14"/>
      <c r="J48" s="14"/>
      <c r="K48" s="15"/>
      <c r="L48" s="16"/>
    </row>
    <row r="49" spans="1:13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0</v>
      </c>
      <c r="F49" s="13"/>
      <c r="G49" s="40">
        <f>(E49*$E$95)</f>
        <v>0</v>
      </c>
      <c r="H49" s="41"/>
      <c r="I49" s="14"/>
      <c r="J49" s="14"/>
      <c r="K49" s="15"/>
      <c r="L49" s="16"/>
    </row>
    <row r="50" spans="1:13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0</v>
      </c>
      <c r="F50" s="14"/>
      <c r="G50" s="40">
        <f>(E50*$E$95)</f>
        <v>0</v>
      </c>
      <c r="H50" s="41"/>
      <c r="I50" s="13"/>
      <c r="J50" s="14"/>
      <c r="K50" s="14"/>
      <c r="L50" s="15"/>
      <c r="M50" s="16"/>
    </row>
    <row r="51" spans="1:13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13"/>
      <c r="G51" s="40">
        <f>(E51*$E$95)</f>
        <v>0</v>
      </c>
      <c r="H51" s="40">
        <f>SUM(G48:G51)</f>
        <v>0</v>
      </c>
      <c r="I51" s="14"/>
      <c r="J51" s="14"/>
      <c r="K51" s="15"/>
      <c r="L51" s="16"/>
    </row>
    <row r="52" spans="1:13" s="17" customFormat="1" ht="14.1" customHeight="1" thickBot="1" x14ac:dyDescent="0.3">
      <c r="A52" s="7"/>
      <c r="B52" s="36"/>
      <c r="C52" s="36"/>
      <c r="D52" s="7"/>
      <c r="E52" s="27"/>
      <c r="F52" s="13"/>
      <c r="G52" s="41"/>
      <c r="H52" s="42"/>
      <c r="I52" s="14"/>
      <c r="J52" s="14"/>
      <c r="K52" s="15"/>
      <c r="L52" s="16"/>
    </row>
    <row r="53" spans="1:13" s="22" customFormat="1" ht="14.1" customHeight="1" thickBot="1" x14ac:dyDescent="0.3">
      <c r="A53" s="19"/>
      <c r="B53" s="110" t="s">
        <v>100</v>
      </c>
      <c r="C53" s="111"/>
      <c r="D53" s="111"/>
      <c r="E53" s="112"/>
      <c r="F53" s="20"/>
      <c r="G53" s="41"/>
      <c r="H53" s="41"/>
      <c r="I53" s="21"/>
      <c r="J53" s="21"/>
      <c r="K53" s="16"/>
      <c r="L53" s="16"/>
    </row>
    <row r="54" spans="1:13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13"/>
      <c r="G54" s="40">
        <f>(E54*$E$95)</f>
        <v>0</v>
      </c>
      <c r="H54" s="40">
        <f>SUM(G54)</f>
        <v>0</v>
      </c>
      <c r="I54" s="14"/>
      <c r="J54" s="14"/>
      <c r="K54" s="15"/>
      <c r="L54" s="16"/>
    </row>
    <row r="55" spans="1:13" s="17" customFormat="1" ht="12" customHeight="1" thickBot="1" x14ac:dyDescent="0.3">
      <c r="A55" s="32"/>
      <c r="B55" s="37"/>
      <c r="C55" s="37"/>
      <c r="D55" s="35"/>
      <c r="E55" s="28"/>
      <c r="F55" s="13"/>
      <c r="G55" s="41"/>
      <c r="H55" s="41"/>
      <c r="I55" s="14"/>
      <c r="J55" s="14"/>
      <c r="K55" s="15"/>
      <c r="L55" s="16"/>
    </row>
    <row r="56" spans="1:13" s="22" customFormat="1" ht="14.1" customHeight="1" thickBot="1" x14ac:dyDescent="0.3">
      <c r="A56" s="19"/>
      <c r="B56" s="110" t="s">
        <v>103</v>
      </c>
      <c r="C56" s="111"/>
      <c r="D56" s="111"/>
      <c r="E56" s="112"/>
      <c r="F56" s="20"/>
      <c r="G56" s="41"/>
      <c r="H56" s="41"/>
      <c r="I56" s="21"/>
      <c r="J56" s="21"/>
      <c r="K56" s="16"/>
      <c r="L56" s="16"/>
    </row>
    <row r="57" spans="1:13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13"/>
      <c r="G57" s="40">
        <f t="shared" ref="G57:G65" si="2">(E57*$E$95)</f>
        <v>0</v>
      </c>
      <c r="H57" s="41"/>
      <c r="I57" s="14"/>
      <c r="J57" s="14"/>
      <c r="K57" s="15"/>
      <c r="L57" s="16"/>
    </row>
    <row r="58" spans="1:13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13"/>
      <c r="G58" s="40">
        <f t="shared" si="2"/>
        <v>0</v>
      </c>
      <c r="H58" s="41"/>
      <c r="I58" s="14"/>
      <c r="J58" s="14"/>
      <c r="K58" s="15"/>
      <c r="L58" s="16"/>
    </row>
    <row r="59" spans="1:13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13"/>
      <c r="G59" s="40">
        <f t="shared" si="2"/>
        <v>0</v>
      </c>
      <c r="H59" s="41"/>
      <c r="I59" s="14"/>
      <c r="J59" s="14"/>
      <c r="K59" s="15"/>
      <c r="L59" s="16"/>
    </row>
    <row r="60" spans="1:13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0</v>
      </c>
      <c r="F60" s="13"/>
      <c r="G60" s="40">
        <f t="shared" si="2"/>
        <v>0</v>
      </c>
      <c r="H60" s="41"/>
      <c r="I60" s="14"/>
      <c r="J60" s="14"/>
      <c r="K60" s="15"/>
      <c r="L60" s="16"/>
    </row>
    <row r="61" spans="1:13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0</v>
      </c>
      <c r="F61" s="13"/>
      <c r="G61" s="40">
        <f t="shared" si="2"/>
        <v>0</v>
      </c>
      <c r="H61" s="41"/>
      <c r="I61" s="14"/>
      <c r="J61" s="14"/>
      <c r="K61" s="15"/>
      <c r="L61" s="16"/>
    </row>
    <row r="62" spans="1:13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14"/>
      <c r="G62" s="40">
        <f t="shared" si="2"/>
        <v>0</v>
      </c>
      <c r="H62" s="41"/>
      <c r="I62" s="13"/>
      <c r="J62" s="14"/>
      <c r="K62" s="14"/>
      <c r="L62" s="15"/>
      <c r="M62" s="16"/>
    </row>
    <row r="63" spans="1:13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14"/>
      <c r="G63" s="40">
        <f t="shared" si="2"/>
        <v>0</v>
      </c>
      <c r="H63" s="41"/>
      <c r="I63" s="13"/>
      <c r="J63" s="14"/>
      <c r="K63" s="14"/>
      <c r="L63" s="15"/>
      <c r="M63" s="16"/>
    </row>
    <row r="64" spans="1:13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13"/>
      <c r="G64" s="40">
        <f t="shared" si="2"/>
        <v>0</v>
      </c>
      <c r="H64" s="41"/>
      <c r="I64" s="14"/>
      <c r="J64" s="14"/>
      <c r="K64" s="15"/>
      <c r="L64" s="16"/>
    </row>
    <row r="65" spans="1:12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13"/>
      <c r="G65" s="40">
        <f t="shared" si="2"/>
        <v>0</v>
      </c>
      <c r="H65" s="41"/>
      <c r="I65" s="14"/>
      <c r="J65" s="14"/>
      <c r="K65" s="15"/>
      <c r="L65" s="16"/>
    </row>
    <row r="66" spans="1:12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13"/>
      <c r="G66" s="40"/>
      <c r="H66" s="41"/>
      <c r="I66" s="14"/>
      <c r="J66" s="14"/>
      <c r="K66" s="15"/>
      <c r="L66" s="16"/>
    </row>
    <row r="67" spans="1:12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13"/>
      <c r="G67" s="40">
        <f>(E67*$E$95)</f>
        <v>0</v>
      </c>
      <c r="H67" s="40">
        <f>SUM(G57:G67)</f>
        <v>0</v>
      </c>
      <c r="I67" s="14"/>
      <c r="J67" s="14"/>
      <c r="K67" s="15"/>
      <c r="L67" s="16"/>
    </row>
    <row r="68" spans="1:12" s="17" customFormat="1" ht="12" customHeight="1" thickBot="1" x14ac:dyDescent="0.3">
      <c r="A68" s="32"/>
      <c r="B68" s="37"/>
      <c r="C68" s="37"/>
      <c r="D68" s="35"/>
      <c r="E68" s="23"/>
      <c r="F68" s="13"/>
      <c r="G68" s="41"/>
      <c r="H68" s="41"/>
      <c r="I68" s="14"/>
      <c r="J68" s="14"/>
      <c r="K68" s="15"/>
      <c r="L68" s="16"/>
    </row>
    <row r="69" spans="1:12" s="22" customFormat="1" ht="14.1" customHeight="1" thickBot="1" x14ac:dyDescent="0.3">
      <c r="A69" s="19"/>
      <c r="B69" s="110" t="s">
        <v>104</v>
      </c>
      <c r="C69" s="111"/>
      <c r="D69" s="111"/>
      <c r="E69" s="112"/>
      <c r="F69" s="20"/>
      <c r="G69" s="41"/>
      <c r="H69" s="41"/>
      <c r="I69" s="21"/>
      <c r="J69" s="21"/>
      <c r="K69" s="16"/>
      <c r="L69" s="16"/>
    </row>
    <row r="70" spans="1:12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24">
        <v>1</v>
      </c>
      <c r="F70" s="13"/>
      <c r="G70" s="40">
        <f t="shared" ref="G70:G79" si="3">(E70*$E$95)</f>
        <v>153.47213668408605</v>
      </c>
      <c r="H70" s="42"/>
      <c r="I70" s="14"/>
      <c r="J70" s="14"/>
      <c r="K70" s="15"/>
      <c r="L70" s="16"/>
    </row>
    <row r="71" spans="1:12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1</v>
      </c>
      <c r="F71" s="13"/>
      <c r="G71" s="40">
        <f t="shared" si="3"/>
        <v>153.47213668408605</v>
      </c>
      <c r="H71" s="14"/>
      <c r="I71" s="14"/>
      <c r="J71" s="14"/>
      <c r="K71" s="15"/>
      <c r="L71" s="16"/>
    </row>
    <row r="72" spans="1:12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24">
        <v>1</v>
      </c>
      <c r="F72" s="13"/>
      <c r="G72" s="40">
        <f t="shared" si="3"/>
        <v>153.47213668408605</v>
      </c>
      <c r="H72" s="14"/>
      <c r="I72" s="14"/>
      <c r="J72" s="14"/>
      <c r="K72" s="15"/>
      <c r="L72" s="16"/>
    </row>
    <row r="73" spans="1:12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24">
        <v>0</v>
      </c>
      <c r="F73" s="13"/>
      <c r="G73" s="40">
        <f t="shared" si="3"/>
        <v>0</v>
      </c>
      <c r="H73" s="14"/>
      <c r="I73" s="14"/>
      <c r="J73" s="14"/>
      <c r="K73" s="15"/>
      <c r="L73" s="16"/>
    </row>
    <row r="74" spans="1:12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24">
        <v>0</v>
      </c>
      <c r="F74" s="13"/>
      <c r="G74" s="40">
        <f t="shared" si="3"/>
        <v>0</v>
      </c>
      <c r="H74" s="14"/>
      <c r="I74" s="14"/>
      <c r="J74" s="14"/>
      <c r="K74" s="15"/>
      <c r="L74" s="16"/>
    </row>
    <row r="75" spans="1:12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24">
        <v>1</v>
      </c>
      <c r="F75" s="13"/>
      <c r="G75" s="40">
        <f t="shared" si="3"/>
        <v>153.47213668408605</v>
      </c>
      <c r="H75" s="14"/>
      <c r="I75" s="14"/>
      <c r="J75" s="14"/>
      <c r="K75" s="15"/>
      <c r="L75" s="16"/>
    </row>
    <row r="76" spans="1:12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24">
        <v>1</v>
      </c>
      <c r="F76" s="13"/>
      <c r="G76" s="40">
        <f t="shared" si="3"/>
        <v>153.47213668408605</v>
      </c>
      <c r="H76" s="14"/>
      <c r="I76" s="14"/>
      <c r="J76" s="14"/>
      <c r="K76" s="15"/>
      <c r="L76" s="16"/>
    </row>
    <row r="77" spans="1:12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24">
        <v>1</v>
      </c>
      <c r="F77" s="13"/>
      <c r="G77" s="40">
        <f t="shared" si="3"/>
        <v>153.47213668408605</v>
      </c>
      <c r="H77" s="14"/>
      <c r="I77" s="14"/>
      <c r="J77" s="14"/>
      <c r="K77" s="15"/>
      <c r="L77" s="16"/>
    </row>
    <row r="78" spans="1:12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24">
        <v>0</v>
      </c>
      <c r="F78" s="13"/>
      <c r="G78" s="40">
        <f t="shared" si="3"/>
        <v>0</v>
      </c>
      <c r="H78" s="14"/>
      <c r="I78" s="14"/>
      <c r="J78" s="14"/>
      <c r="K78" s="15"/>
      <c r="L78" s="16"/>
    </row>
    <row r="79" spans="1:12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24">
        <v>0</v>
      </c>
      <c r="F79" s="13"/>
      <c r="G79" s="40">
        <f t="shared" si="3"/>
        <v>0</v>
      </c>
      <c r="H79" s="43">
        <f>SUM(G70:G79)</f>
        <v>920.83282010451637</v>
      </c>
      <c r="I79" s="14"/>
      <c r="J79" s="14"/>
      <c r="K79" s="15"/>
      <c r="L79" s="16"/>
    </row>
    <row r="80" spans="1:12" s="17" customFormat="1" ht="12" customHeight="1" thickBot="1" x14ac:dyDescent="0.3">
      <c r="A80" s="7"/>
      <c r="B80" s="18"/>
      <c r="C80" s="18"/>
      <c r="D80" s="7"/>
      <c r="E80" s="27"/>
      <c r="F80" s="13"/>
      <c r="G80" s="41"/>
      <c r="H80" s="44"/>
      <c r="I80" s="14"/>
      <c r="J80" s="14"/>
      <c r="K80" s="15"/>
      <c r="L80" s="16"/>
    </row>
    <row r="81" spans="1:14" s="22" customFormat="1" ht="14.1" customHeight="1" thickBot="1" x14ac:dyDescent="0.3">
      <c r="A81" s="19"/>
      <c r="B81" s="110" t="s">
        <v>105</v>
      </c>
      <c r="C81" s="111"/>
      <c r="D81" s="111"/>
      <c r="E81" s="112"/>
      <c r="F81" s="20"/>
      <c r="G81" s="41"/>
      <c r="H81" s="44"/>
      <c r="I81" s="21"/>
      <c r="J81" s="21"/>
      <c r="K81" s="16"/>
      <c r="L81" s="16"/>
    </row>
    <row r="82" spans="1:14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24">
        <v>0</v>
      </c>
      <c r="F82" s="13"/>
      <c r="G82" s="40">
        <f t="shared" ref="G82" si="4">(E82*$E$95)</f>
        <v>0</v>
      </c>
      <c r="H82" s="43">
        <f>SUM(G82)</f>
        <v>0</v>
      </c>
      <c r="I82" s="14"/>
      <c r="J82" s="14"/>
      <c r="K82" s="15"/>
      <c r="L82" s="16"/>
    </row>
    <row r="83" spans="1:14" s="17" customFormat="1" ht="14.1" customHeight="1" thickBot="1" x14ac:dyDescent="0.3">
      <c r="A83" s="7"/>
      <c r="B83" s="26"/>
      <c r="C83" s="26"/>
      <c r="D83" s="7"/>
      <c r="E83" s="27"/>
      <c r="F83" s="13"/>
      <c r="G83" s="14"/>
      <c r="H83" s="44"/>
      <c r="I83" s="14"/>
      <c r="J83" s="14"/>
      <c r="K83" s="15"/>
      <c r="L83" s="16"/>
    </row>
    <row r="84" spans="1:14" s="22" customFormat="1" ht="14.1" customHeight="1" thickBot="1" x14ac:dyDescent="0.3">
      <c r="A84" s="19"/>
      <c r="B84" s="110" t="s">
        <v>262</v>
      </c>
      <c r="C84" s="111"/>
      <c r="D84" s="111"/>
      <c r="E84" s="112"/>
      <c r="F84" s="20"/>
      <c r="G84" s="41"/>
      <c r="H84" s="44"/>
      <c r="I84" s="21"/>
      <c r="J84" s="21"/>
      <c r="K84" s="16"/>
      <c r="L84" s="16"/>
    </row>
    <row r="85" spans="1:14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/>
      <c r="F85" s="13"/>
      <c r="G85" s="40">
        <f>(E85*$E$95)</f>
        <v>0</v>
      </c>
      <c r="H85" s="43">
        <f>SUM(G85)</f>
        <v>0</v>
      </c>
      <c r="I85" s="14"/>
      <c r="J85" s="14"/>
      <c r="K85" s="15"/>
      <c r="L85" s="16"/>
    </row>
    <row r="86" spans="1:14" s="17" customFormat="1" ht="14.1" customHeight="1" thickBot="1" x14ac:dyDescent="0.3">
      <c r="A86" s="7"/>
      <c r="B86" s="26"/>
      <c r="C86" s="26"/>
      <c r="D86" s="7"/>
      <c r="E86" s="27"/>
      <c r="F86" s="13"/>
      <c r="G86" s="14"/>
      <c r="H86" s="44"/>
      <c r="I86" s="14"/>
      <c r="J86" s="14"/>
      <c r="K86" s="15"/>
      <c r="L86" s="16"/>
    </row>
    <row r="87" spans="1:14" s="22" customFormat="1" ht="14.1" customHeight="1" thickBot="1" x14ac:dyDescent="0.3">
      <c r="A87" s="19"/>
      <c r="B87" s="110" t="s">
        <v>263</v>
      </c>
      <c r="C87" s="111"/>
      <c r="D87" s="111"/>
      <c r="E87" s="112"/>
      <c r="F87" s="20"/>
      <c r="G87" s="41"/>
      <c r="H87" s="44"/>
      <c r="I87" s="21"/>
      <c r="J87" s="21"/>
      <c r="K87" s="16"/>
      <c r="L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4">
        <v>0</v>
      </c>
      <c r="F88" s="20"/>
      <c r="G88" s="40">
        <f>(E88*$E$95)</f>
        <v>0</v>
      </c>
      <c r="H88" s="44"/>
      <c r="I88" s="21"/>
      <c r="J88" s="21"/>
      <c r="K88" s="16"/>
      <c r="L88" s="16"/>
    </row>
    <row r="89" spans="1:14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24">
        <v>0</v>
      </c>
      <c r="F89" s="13"/>
      <c r="G89" s="40">
        <f>(E89*$E$95)</f>
        <v>0</v>
      </c>
      <c r="H89" s="43">
        <f>SUM(G88:G89)</f>
        <v>0</v>
      </c>
      <c r="I89" s="14"/>
      <c r="J89" s="14"/>
      <c r="K89" s="15"/>
      <c r="L89" s="16"/>
    </row>
    <row r="90" spans="1:14" s="17" customFormat="1" ht="14.1" customHeight="1" thickBot="1" x14ac:dyDescent="0.3">
      <c r="A90" s="7"/>
      <c r="B90" s="26"/>
      <c r="C90" s="26"/>
      <c r="D90" s="7"/>
      <c r="E90" s="27"/>
      <c r="F90" s="13"/>
      <c r="G90" s="14"/>
      <c r="H90" s="44"/>
      <c r="I90" s="14"/>
      <c r="J90" s="14"/>
      <c r="K90" s="15"/>
      <c r="L90" s="16"/>
    </row>
    <row r="91" spans="1:14" s="17" customFormat="1" ht="14.1" customHeight="1" thickBot="1" x14ac:dyDescent="0.3">
      <c r="A91" s="7"/>
      <c r="B91" s="110" t="s">
        <v>128</v>
      </c>
      <c r="C91" s="111"/>
      <c r="D91" s="112"/>
      <c r="E91" s="8">
        <f>SUM(E6:E90)</f>
        <v>12</v>
      </c>
      <c r="F91" s="13"/>
      <c r="G91" s="14"/>
      <c r="H91" s="45">
        <f>SUM(H6:H90)</f>
        <v>1841.6656402090327</v>
      </c>
      <c r="I91" s="14"/>
      <c r="J91" s="14"/>
      <c r="K91" s="15"/>
      <c r="L91" s="16"/>
    </row>
    <row r="92" spans="1:14" s="4" customFormat="1" ht="12.75" customHeight="1" x14ac:dyDescent="0.25">
      <c r="A92" s="7"/>
      <c r="B92" s="18"/>
      <c r="C92" s="18"/>
      <c r="D92" s="7"/>
      <c r="E92" s="27"/>
      <c r="F92" s="13"/>
      <c r="G92" s="14"/>
      <c r="H92" s="14"/>
      <c r="I92" s="14"/>
      <c r="J92" s="14"/>
      <c r="K92" s="1"/>
      <c r="L92" s="2"/>
    </row>
    <row r="93" spans="1:14" s="4" customFormat="1" ht="12.75" customHeight="1" x14ac:dyDescent="0.25">
      <c r="A93" s="7"/>
      <c r="B93" s="18"/>
      <c r="C93" s="18"/>
      <c r="D93" s="7"/>
      <c r="E93" s="27"/>
      <c r="F93" s="13"/>
      <c r="G93" s="14"/>
      <c r="H93" s="14"/>
      <c r="I93" s="14"/>
      <c r="J93" s="14"/>
      <c r="K93" s="1"/>
      <c r="L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6"/>
      <c r="G94" s="3"/>
      <c r="H94" s="3"/>
      <c r="I94" s="6"/>
      <c r="J94" s="5"/>
      <c r="K94" s="3"/>
      <c r="L94" s="3"/>
      <c r="M94" s="1"/>
      <c r="N94" s="2"/>
    </row>
    <row r="95" spans="1:14" s="4" customFormat="1" ht="15" customHeight="1" x14ac:dyDescent="0.25">
      <c r="A95" s="12" t="s">
        <v>125</v>
      </c>
      <c r="B95" s="116" t="s">
        <v>126</v>
      </c>
      <c r="C95" s="116"/>
      <c r="D95" s="116"/>
      <c r="E95" s="40">
        <v>153.47213668408605</v>
      </c>
      <c r="F95" s="6"/>
      <c r="G95" s="3"/>
      <c r="H95" s="3"/>
      <c r="I95" s="6"/>
      <c r="J95" s="5"/>
      <c r="K95" s="3"/>
      <c r="L95" s="3"/>
      <c r="M95" s="1"/>
      <c r="N95" s="2"/>
    </row>
    <row r="96" spans="1:14" s="4" customFormat="1" ht="12.75" customHeight="1" x14ac:dyDescent="0.25">
      <c r="A96" s="7"/>
      <c r="B96" s="18"/>
      <c r="C96" s="18"/>
      <c r="D96" s="7"/>
      <c r="E96" s="27"/>
      <c r="F96" s="13"/>
      <c r="G96" s="14"/>
      <c r="H96" s="14"/>
      <c r="I96" s="14"/>
      <c r="J96" s="14"/>
      <c r="K96" s="1"/>
      <c r="L96" s="2"/>
    </row>
    <row r="97" spans="1:12" s="4" customFormat="1" ht="12.75" customHeight="1" x14ac:dyDescent="0.25">
      <c r="A97" s="7"/>
      <c r="B97" s="18"/>
      <c r="C97" s="18"/>
      <c r="D97" s="7"/>
      <c r="E97" s="27"/>
      <c r="F97" s="13"/>
      <c r="G97" s="14"/>
      <c r="H97" s="14"/>
      <c r="I97" s="14"/>
      <c r="J97" s="14"/>
      <c r="K97" s="1"/>
      <c r="L97" s="2"/>
    </row>
    <row r="98" spans="1:12" s="4" customFormat="1" ht="12" x14ac:dyDescent="0.25">
      <c r="A98" s="7"/>
      <c r="B98" s="18"/>
      <c r="C98" s="18"/>
      <c r="D98" s="7"/>
      <c r="E98" s="14"/>
      <c r="F98" s="13"/>
      <c r="G98" s="14"/>
      <c r="H98" s="14"/>
      <c r="I98" s="14"/>
      <c r="J98" s="14"/>
      <c r="K98" s="1"/>
      <c r="L98" s="2"/>
    </row>
    <row r="99" spans="1:12" s="4" customFormat="1" ht="12" x14ac:dyDescent="0.25">
      <c r="A99" s="7"/>
      <c r="B99" s="18"/>
      <c r="C99" s="18"/>
      <c r="D99" s="7"/>
      <c r="E99" s="14"/>
      <c r="F99" s="13"/>
      <c r="G99" s="14"/>
      <c r="H99" s="14"/>
      <c r="I99" s="14"/>
      <c r="J99" s="14"/>
      <c r="K99" s="1"/>
      <c r="L99" s="2"/>
    </row>
    <row r="100" spans="1:12" s="4" customFormat="1" ht="12" x14ac:dyDescent="0.25">
      <c r="A100" s="7"/>
      <c r="B100" s="18"/>
      <c r="C100" s="18"/>
      <c r="D100" s="7"/>
      <c r="E100" s="14"/>
      <c r="F100" s="13"/>
      <c r="G100" s="14"/>
      <c r="H100" s="14"/>
      <c r="I100" s="14"/>
      <c r="J100" s="14"/>
      <c r="K100" s="1"/>
      <c r="L100" s="2"/>
    </row>
    <row r="101" spans="1:12" s="4" customFormat="1" ht="12" x14ac:dyDescent="0.25">
      <c r="A101" s="7"/>
      <c r="B101" s="18"/>
      <c r="C101" s="18"/>
      <c r="D101" s="7"/>
      <c r="E101" s="14"/>
      <c r="F101" s="13"/>
      <c r="G101" s="14"/>
      <c r="H101" s="14"/>
      <c r="I101" s="14"/>
      <c r="J101" s="14"/>
      <c r="K101" s="1"/>
      <c r="L101" s="2"/>
    </row>
    <row r="102" spans="1:12" s="4" customFormat="1" ht="12" x14ac:dyDescent="0.25">
      <c r="A102" s="7"/>
      <c r="B102" s="18"/>
      <c r="C102" s="18"/>
      <c r="D102" s="7"/>
      <c r="E102" s="14"/>
      <c r="F102" s="13"/>
      <c r="G102" s="14"/>
      <c r="H102" s="14"/>
      <c r="I102" s="14"/>
      <c r="J102" s="14"/>
      <c r="K102" s="1"/>
      <c r="L102" s="2"/>
    </row>
    <row r="103" spans="1:12" s="4" customFormat="1" ht="12" x14ac:dyDescent="0.25">
      <c r="A103" s="7"/>
      <c r="B103" s="18"/>
      <c r="C103" s="18"/>
      <c r="D103" s="7"/>
      <c r="E103" s="14"/>
      <c r="F103" s="13"/>
      <c r="G103" s="14"/>
      <c r="H103" s="14"/>
      <c r="I103" s="14"/>
      <c r="J103" s="14"/>
      <c r="K103" s="1"/>
      <c r="L103" s="2"/>
    </row>
    <row r="104" spans="1:12" s="4" customFormat="1" ht="12" x14ac:dyDescent="0.25">
      <c r="A104" s="7"/>
      <c r="B104" s="18"/>
      <c r="C104" s="18"/>
      <c r="D104" s="7"/>
      <c r="E104" s="14"/>
      <c r="F104" s="13"/>
      <c r="G104" s="14"/>
      <c r="H104" s="14"/>
      <c r="I104" s="14"/>
      <c r="J104" s="14"/>
      <c r="K104" s="1"/>
      <c r="L104" s="2"/>
    </row>
    <row r="105" spans="1:12" s="4" customFormat="1" ht="12" x14ac:dyDescent="0.25">
      <c r="A105" s="7"/>
      <c r="B105" s="18"/>
      <c r="C105" s="18"/>
      <c r="D105" s="7"/>
      <c r="E105" s="14"/>
      <c r="F105" s="13"/>
      <c r="G105" s="14"/>
      <c r="H105" s="14"/>
      <c r="I105" s="14"/>
      <c r="J105" s="14"/>
      <c r="K105" s="1"/>
      <c r="L105" s="2"/>
    </row>
    <row r="106" spans="1:12" s="4" customFormat="1" ht="12" x14ac:dyDescent="0.25">
      <c r="A106" s="7"/>
      <c r="B106" s="18"/>
      <c r="C106" s="18"/>
      <c r="D106" s="7"/>
      <c r="E106" s="14"/>
      <c r="F106" s="13"/>
      <c r="G106" s="14"/>
      <c r="H106" s="14"/>
      <c r="I106" s="14"/>
      <c r="J106" s="14"/>
      <c r="K106" s="1"/>
      <c r="L106" s="2"/>
    </row>
    <row r="107" spans="1:12" s="4" customFormat="1" ht="12" x14ac:dyDescent="0.25">
      <c r="A107" s="7"/>
      <c r="B107" s="18"/>
      <c r="C107" s="18"/>
      <c r="D107" s="7"/>
      <c r="E107" s="14"/>
      <c r="F107" s="13"/>
      <c r="G107" s="14"/>
      <c r="H107" s="14"/>
      <c r="I107" s="14"/>
      <c r="J107" s="14"/>
      <c r="K107" s="1"/>
      <c r="L107" s="2"/>
    </row>
    <row r="108" spans="1:12" s="4" customFormat="1" ht="12" x14ac:dyDescent="0.25">
      <c r="A108" s="7"/>
      <c r="B108" s="18"/>
      <c r="C108" s="18"/>
      <c r="D108" s="7"/>
      <c r="E108" s="14"/>
      <c r="F108" s="13"/>
      <c r="G108" s="14"/>
      <c r="H108" s="14"/>
      <c r="I108" s="14"/>
      <c r="J108" s="14"/>
      <c r="K108" s="1"/>
      <c r="L108" s="2"/>
    </row>
    <row r="109" spans="1:12" s="4" customFormat="1" ht="12" x14ac:dyDescent="0.25">
      <c r="A109" s="7"/>
      <c r="B109" s="18"/>
      <c r="C109" s="18"/>
      <c r="D109" s="7"/>
      <c r="E109" s="14"/>
      <c r="F109" s="13"/>
      <c r="G109" s="14"/>
      <c r="H109" s="14"/>
      <c r="I109" s="14"/>
      <c r="J109" s="14"/>
      <c r="K109" s="1"/>
      <c r="L109" s="2"/>
    </row>
    <row r="110" spans="1:12" s="4" customFormat="1" ht="12" x14ac:dyDescent="0.25">
      <c r="A110" s="7"/>
      <c r="B110" s="18"/>
      <c r="C110" s="18"/>
      <c r="D110" s="7"/>
      <c r="E110" s="14"/>
      <c r="F110" s="13"/>
      <c r="G110" s="14"/>
      <c r="H110" s="14"/>
      <c r="I110" s="14"/>
      <c r="J110" s="14"/>
      <c r="K110" s="1"/>
      <c r="L110" s="2"/>
    </row>
    <row r="111" spans="1:12" s="4" customFormat="1" ht="12" x14ac:dyDescent="0.25">
      <c r="A111" s="7"/>
      <c r="B111" s="18"/>
      <c r="C111" s="18"/>
      <c r="D111" s="7"/>
      <c r="E111" s="14"/>
      <c r="F111" s="13"/>
      <c r="G111" s="14"/>
      <c r="H111" s="14"/>
      <c r="I111" s="14"/>
      <c r="J111" s="14"/>
      <c r="K111" s="1"/>
      <c r="L111" s="2"/>
    </row>
    <row r="112" spans="1:12" s="4" customFormat="1" ht="12" x14ac:dyDescent="0.25">
      <c r="A112" s="7"/>
      <c r="B112" s="18"/>
      <c r="C112" s="18"/>
      <c r="D112" s="7"/>
      <c r="E112" s="14"/>
      <c r="F112" s="13"/>
      <c r="G112" s="14"/>
      <c r="H112" s="14"/>
      <c r="I112" s="14"/>
      <c r="J112" s="14"/>
      <c r="K112" s="1"/>
      <c r="L112" s="2"/>
    </row>
    <row r="113" spans="1:12" s="4" customFormat="1" ht="12" x14ac:dyDescent="0.25">
      <c r="A113" s="7"/>
      <c r="B113" s="18"/>
      <c r="C113" s="18"/>
      <c r="D113" s="7"/>
      <c r="E113" s="14"/>
      <c r="F113" s="13"/>
      <c r="G113" s="14"/>
      <c r="H113" s="14"/>
      <c r="I113" s="14"/>
      <c r="J113" s="14"/>
      <c r="K113" s="1"/>
      <c r="L113" s="2"/>
    </row>
    <row r="114" spans="1:12" s="4" customFormat="1" ht="12" x14ac:dyDescent="0.25">
      <c r="A114" s="7"/>
      <c r="B114" s="18"/>
      <c r="C114" s="18"/>
      <c r="D114" s="7"/>
      <c r="E114" s="14"/>
      <c r="F114" s="13"/>
      <c r="G114" s="14"/>
      <c r="H114" s="14"/>
      <c r="I114" s="14"/>
      <c r="J114" s="14"/>
      <c r="K114" s="1"/>
      <c r="L114" s="2"/>
    </row>
    <row r="115" spans="1:12" s="4" customFormat="1" ht="12" x14ac:dyDescent="0.25">
      <c r="A115" s="7"/>
      <c r="B115" s="18"/>
      <c r="C115" s="18"/>
      <c r="D115" s="7"/>
      <c r="E115" s="14"/>
      <c r="F115" s="13"/>
      <c r="G115" s="14"/>
      <c r="H115" s="14"/>
      <c r="I115" s="14"/>
      <c r="J115" s="14"/>
      <c r="K115" s="1"/>
      <c r="L115" s="2"/>
    </row>
    <row r="116" spans="1:12" s="4" customFormat="1" ht="12" x14ac:dyDescent="0.25">
      <c r="A116" s="7"/>
      <c r="B116" s="18"/>
      <c r="C116" s="18"/>
      <c r="D116" s="7"/>
      <c r="E116" s="14"/>
      <c r="F116" s="13"/>
      <c r="G116" s="14"/>
      <c r="H116" s="14"/>
      <c r="I116" s="14"/>
      <c r="J116" s="14"/>
      <c r="K116" s="1"/>
      <c r="L116" s="2"/>
    </row>
    <row r="117" spans="1:12" s="4" customFormat="1" ht="12" x14ac:dyDescent="0.25">
      <c r="A117" s="7"/>
      <c r="B117" s="18"/>
      <c r="C117" s="18"/>
      <c r="D117" s="7"/>
      <c r="E117" s="14"/>
      <c r="F117" s="13"/>
      <c r="G117" s="14"/>
      <c r="H117" s="14"/>
      <c r="I117" s="14"/>
      <c r="J117" s="14"/>
      <c r="K117" s="1"/>
      <c r="L117" s="2"/>
    </row>
    <row r="118" spans="1:12" s="4" customFormat="1" ht="12" x14ac:dyDescent="0.25">
      <c r="A118" s="7"/>
      <c r="B118" s="18"/>
      <c r="C118" s="18"/>
      <c r="D118" s="7"/>
      <c r="E118" s="14"/>
      <c r="F118" s="13"/>
      <c r="G118" s="14"/>
      <c r="H118" s="14"/>
      <c r="I118" s="14"/>
      <c r="J118" s="14"/>
      <c r="K118" s="1"/>
      <c r="L118" s="2"/>
    </row>
    <row r="119" spans="1:12" s="4" customFormat="1" ht="12" x14ac:dyDescent="0.25">
      <c r="A119" s="7"/>
      <c r="B119" s="18"/>
      <c r="C119" s="18"/>
      <c r="D119" s="7"/>
      <c r="E119" s="14"/>
      <c r="F119" s="13"/>
      <c r="G119" s="14"/>
      <c r="H119" s="14"/>
      <c r="I119" s="14"/>
      <c r="J119" s="14"/>
      <c r="K119" s="1"/>
      <c r="L119" s="2"/>
    </row>
    <row r="120" spans="1:12" s="4" customFormat="1" ht="12" x14ac:dyDescent="0.25">
      <c r="A120" s="7"/>
      <c r="B120" s="18"/>
      <c r="C120" s="18"/>
      <c r="D120" s="7"/>
      <c r="E120" s="14"/>
      <c r="F120" s="13"/>
      <c r="G120" s="14"/>
      <c r="H120" s="14"/>
      <c r="I120" s="14"/>
      <c r="J120" s="14"/>
      <c r="K120" s="1"/>
      <c r="L120" s="2"/>
    </row>
  </sheetData>
  <mergeCells count="25">
    <mergeCell ref="B37:E37"/>
    <mergeCell ref="B40:E40"/>
    <mergeCell ref="B43:E43"/>
    <mergeCell ref="B47:E47"/>
    <mergeCell ref="B94:D94"/>
    <mergeCell ref="B95:D95"/>
    <mergeCell ref="B53:E53"/>
    <mergeCell ref="B56:E56"/>
    <mergeCell ref="B69:E69"/>
    <mergeCell ref="B87:E87"/>
    <mergeCell ref="B91:D91"/>
    <mergeCell ref="B81:E81"/>
    <mergeCell ref="B84:E84"/>
    <mergeCell ref="H2:H3"/>
    <mergeCell ref="B5:E5"/>
    <mergeCell ref="B16:E16"/>
    <mergeCell ref="B24:E24"/>
    <mergeCell ref="B30:E30"/>
    <mergeCell ref="G2:G3"/>
    <mergeCell ref="B34:E34"/>
    <mergeCell ref="A2:A3"/>
    <mergeCell ref="B2:B3"/>
    <mergeCell ref="C2:C3"/>
    <mergeCell ref="D2:D3"/>
    <mergeCell ref="E2:E3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  <ignoredErrors>
    <ignoredError sqref="H22 H28 H45 H51 H54" evalErro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zoomScaleNormal="100" workbookViewId="0">
      <selection activeCell="G91" sqref="A2:G91"/>
    </sheetView>
  </sheetViews>
  <sheetFormatPr defaultColWidth="9.109375" defaultRowHeight="13.2" x14ac:dyDescent="0.25"/>
  <cols>
    <col min="1" max="1" width="7.6640625" style="46" customWidth="1"/>
    <col min="2" max="2" width="32.5546875" style="47" bestFit="1" customWidth="1"/>
    <col min="3" max="3" width="30.5546875" style="47" customWidth="1"/>
    <col min="4" max="4" width="16.33203125" style="46" customWidth="1"/>
    <col min="5" max="7" width="15.6640625" style="14" customWidth="1"/>
    <col min="8" max="8" width="10.6640625" style="13" customWidth="1"/>
    <col min="9" max="9" width="13.33203125" style="14" customWidth="1"/>
    <col min="10" max="10" width="14" style="14" customWidth="1"/>
    <col min="11" max="11" width="12.5546875" style="14" customWidth="1"/>
    <col min="12" max="12" width="12.6640625" style="14" customWidth="1"/>
    <col min="13" max="13" width="12.88671875" style="1" customWidth="1"/>
    <col min="14" max="14" width="12.33203125" style="2" customWidth="1"/>
    <col min="15" max="15" width="12.44140625" customWidth="1"/>
    <col min="16" max="16" width="11.88671875" customWidth="1"/>
    <col min="17" max="17" width="8.6640625" customWidth="1"/>
    <col min="18" max="18" width="8.5546875" customWidth="1"/>
    <col min="19" max="19" width="19.33203125" customWidth="1"/>
    <col min="20" max="20" width="8.6640625" customWidth="1"/>
    <col min="21" max="21" width="2.6640625" customWidth="1"/>
    <col min="22" max="22" width="19.6640625" customWidth="1"/>
    <col min="23" max="23" width="8.6640625" customWidth="1"/>
  </cols>
  <sheetData>
    <row r="1" spans="1:15" s="17" customFormat="1" ht="15.75" customHeight="1" x14ac:dyDescent="0.25">
      <c r="A1" s="7"/>
      <c r="B1" s="18"/>
      <c r="C1" s="18"/>
      <c r="D1" s="7"/>
      <c r="E1" s="14"/>
      <c r="F1" s="14"/>
      <c r="G1" s="14"/>
      <c r="H1" s="13"/>
      <c r="I1" s="14"/>
      <c r="J1" s="14"/>
      <c r="K1" s="14"/>
      <c r="L1" s="14"/>
      <c r="M1" s="15"/>
      <c r="N1" s="16"/>
    </row>
    <row r="2" spans="1:15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20" t="s">
        <v>135</v>
      </c>
      <c r="F2" s="125" t="s">
        <v>136</v>
      </c>
      <c r="G2" s="118" t="s">
        <v>137</v>
      </c>
      <c r="H2" s="13"/>
      <c r="I2" s="117" t="s">
        <v>123</v>
      </c>
      <c r="J2" s="117" t="s">
        <v>124</v>
      </c>
      <c r="K2" s="14"/>
      <c r="L2" s="14"/>
      <c r="M2" s="15"/>
      <c r="N2" s="16"/>
    </row>
    <row r="3" spans="1:15" s="17" customFormat="1" ht="14.25" customHeight="1" x14ac:dyDescent="0.25">
      <c r="A3" s="107"/>
      <c r="B3" s="113"/>
      <c r="C3" s="113"/>
      <c r="D3" s="113"/>
      <c r="E3" s="121"/>
      <c r="F3" s="126"/>
      <c r="G3" s="119"/>
      <c r="H3" s="13"/>
      <c r="I3" s="117"/>
      <c r="J3" s="117"/>
      <c r="K3" s="14"/>
      <c r="L3" s="14"/>
      <c r="M3" s="15"/>
      <c r="N3" s="16"/>
    </row>
    <row r="4" spans="1:15" s="17" customFormat="1" ht="14.25" customHeight="1" thickBot="1" x14ac:dyDescent="0.3">
      <c r="A4" s="7"/>
      <c r="B4" s="7"/>
      <c r="C4" s="7"/>
      <c r="D4" s="7"/>
      <c r="E4" s="38"/>
      <c r="F4" s="38"/>
      <c r="G4" s="38"/>
      <c r="H4" s="13"/>
      <c r="K4" s="14"/>
      <c r="L4" s="14"/>
      <c r="M4" s="15"/>
      <c r="N4" s="16"/>
    </row>
    <row r="5" spans="1:15" s="22" customFormat="1" ht="14.1" customHeight="1" thickBot="1" x14ac:dyDescent="0.3">
      <c r="A5" s="81"/>
      <c r="B5" s="122" t="s">
        <v>101</v>
      </c>
      <c r="C5" s="123"/>
      <c r="D5" s="123"/>
      <c r="E5" s="123"/>
      <c r="F5" s="123"/>
      <c r="G5" s="124"/>
      <c r="H5" s="20"/>
      <c r="K5" s="21"/>
      <c r="L5" s="21"/>
      <c r="M5" s="16"/>
      <c r="N5" s="16"/>
    </row>
    <row r="6" spans="1:15" s="17" customFormat="1" ht="14.1" customHeight="1" x14ac:dyDescent="0.25">
      <c r="A6" s="12">
        <v>1</v>
      </c>
      <c r="B6" s="83" t="s">
        <v>45</v>
      </c>
      <c r="C6" s="83" t="s">
        <v>44</v>
      </c>
      <c r="D6" s="84" t="s">
        <v>8</v>
      </c>
      <c r="E6" s="85">
        <v>46</v>
      </c>
      <c r="F6" s="85">
        <v>3</v>
      </c>
      <c r="G6" s="85">
        <v>0</v>
      </c>
      <c r="H6" s="13"/>
      <c r="I6" s="40">
        <f t="shared" ref="I6:I14" si="0">(E6*$E$97)+(F6*$E$96)+(G6*$E$95)</f>
        <v>3147.88404798692</v>
      </c>
      <c r="J6" s="41"/>
      <c r="K6" s="14"/>
      <c r="L6" s="14"/>
      <c r="M6" s="15"/>
      <c r="N6" s="16"/>
    </row>
    <row r="7" spans="1:15" s="17" customFormat="1" ht="14.1" customHeight="1" x14ac:dyDescent="0.25">
      <c r="A7" s="12">
        <v>2</v>
      </c>
      <c r="B7" s="83" t="s">
        <v>22</v>
      </c>
      <c r="C7" s="83" t="s">
        <v>23</v>
      </c>
      <c r="D7" s="84" t="s">
        <v>8</v>
      </c>
      <c r="E7" s="86">
        <v>44</v>
      </c>
      <c r="F7" s="86">
        <v>0</v>
      </c>
      <c r="G7" s="86">
        <v>0</v>
      </c>
      <c r="H7" s="13"/>
      <c r="I7" s="40">
        <f t="shared" si="0"/>
        <v>2701.1096056399142</v>
      </c>
      <c r="J7" s="41"/>
      <c r="K7" s="14"/>
      <c r="L7" s="14"/>
      <c r="M7" s="15"/>
      <c r="N7" s="16"/>
    </row>
    <row r="8" spans="1:15" s="17" customFormat="1" ht="14.1" customHeight="1" x14ac:dyDescent="0.25">
      <c r="A8" s="12">
        <v>3</v>
      </c>
      <c r="B8" s="83" t="s">
        <v>24</v>
      </c>
      <c r="C8" s="83" t="s">
        <v>25</v>
      </c>
      <c r="D8" s="84" t="s">
        <v>8</v>
      </c>
      <c r="E8" s="86">
        <v>4</v>
      </c>
      <c r="F8" s="86">
        <v>0</v>
      </c>
      <c r="G8" s="86">
        <v>0</v>
      </c>
      <c r="H8" s="13"/>
      <c r="I8" s="40">
        <f t="shared" si="0"/>
        <v>245.55541869453765</v>
      </c>
      <c r="J8" s="41"/>
      <c r="K8" s="14"/>
      <c r="L8" s="14"/>
      <c r="M8" s="15"/>
      <c r="N8" s="16"/>
    </row>
    <row r="9" spans="1:15" s="17" customFormat="1" ht="14.1" customHeight="1" x14ac:dyDescent="0.25">
      <c r="A9" s="12">
        <v>4</v>
      </c>
      <c r="B9" s="83" t="s">
        <v>72</v>
      </c>
      <c r="C9" s="83" t="s">
        <v>46</v>
      </c>
      <c r="D9" s="84" t="s">
        <v>8</v>
      </c>
      <c r="E9" s="86">
        <v>0</v>
      </c>
      <c r="F9" s="86">
        <v>0</v>
      </c>
      <c r="G9" s="86">
        <v>0</v>
      </c>
      <c r="H9" s="14"/>
      <c r="I9" s="40">
        <f t="shared" si="0"/>
        <v>0</v>
      </c>
      <c r="J9" s="41"/>
      <c r="K9" s="13"/>
      <c r="L9" s="14"/>
      <c r="M9" s="14"/>
      <c r="N9" s="15"/>
      <c r="O9" s="16"/>
    </row>
    <row r="10" spans="1:15" s="17" customFormat="1" ht="14.1" customHeight="1" x14ac:dyDescent="0.25">
      <c r="A10" s="12">
        <v>5</v>
      </c>
      <c r="B10" s="83" t="s">
        <v>86</v>
      </c>
      <c r="C10" s="83" t="s">
        <v>87</v>
      </c>
      <c r="D10" s="84" t="s">
        <v>8</v>
      </c>
      <c r="E10" s="86">
        <v>0</v>
      </c>
      <c r="F10" s="86">
        <v>0</v>
      </c>
      <c r="G10" s="86">
        <v>0</v>
      </c>
      <c r="H10" s="14"/>
      <c r="I10" s="40">
        <f t="shared" si="0"/>
        <v>0</v>
      </c>
      <c r="J10" s="41"/>
      <c r="K10" s="13"/>
      <c r="L10" s="14"/>
      <c r="M10" s="14"/>
      <c r="N10" s="15"/>
      <c r="O10" s="16"/>
    </row>
    <row r="11" spans="1:15" s="17" customFormat="1" ht="14.1" customHeight="1" x14ac:dyDescent="0.25">
      <c r="A11" s="12">
        <v>6</v>
      </c>
      <c r="B11" s="83" t="s">
        <v>28</v>
      </c>
      <c r="C11" s="83" t="s">
        <v>42</v>
      </c>
      <c r="D11" s="82" t="s">
        <v>9</v>
      </c>
      <c r="E11" s="86">
        <v>99</v>
      </c>
      <c r="F11" s="86">
        <v>3</v>
      </c>
      <c r="G11" s="86">
        <v>1</v>
      </c>
      <c r="H11" s="13"/>
      <c r="I11" s="40">
        <f t="shared" si="0"/>
        <v>6867.5939089523235</v>
      </c>
      <c r="J11" s="41"/>
      <c r="K11" s="14"/>
      <c r="L11" s="14"/>
      <c r="M11" s="15"/>
      <c r="N11" s="16"/>
    </row>
    <row r="12" spans="1:15" s="17" customFormat="1" ht="14.1" customHeight="1" x14ac:dyDescent="0.25">
      <c r="A12" s="12">
        <v>7</v>
      </c>
      <c r="B12" s="83" t="s">
        <v>83</v>
      </c>
      <c r="C12" s="83" t="s">
        <v>84</v>
      </c>
      <c r="D12" s="82" t="s">
        <v>9</v>
      </c>
      <c r="E12" s="86">
        <v>0</v>
      </c>
      <c r="F12" s="86">
        <v>0</v>
      </c>
      <c r="G12" s="86">
        <v>0</v>
      </c>
      <c r="H12" s="13"/>
      <c r="I12" s="40">
        <f t="shared" si="0"/>
        <v>0</v>
      </c>
      <c r="J12" s="41"/>
      <c r="K12" s="14"/>
      <c r="L12" s="14"/>
      <c r="M12" s="15"/>
      <c r="N12" s="16"/>
    </row>
    <row r="13" spans="1:15" s="17" customFormat="1" ht="14.1" customHeight="1" x14ac:dyDescent="0.25">
      <c r="A13" s="12">
        <v>8</v>
      </c>
      <c r="B13" s="83" t="s">
        <v>85</v>
      </c>
      <c r="C13" s="83" t="s">
        <v>43</v>
      </c>
      <c r="D13" s="82" t="s">
        <v>9</v>
      </c>
      <c r="E13" s="86">
        <v>2</v>
      </c>
      <c r="F13" s="86">
        <v>0</v>
      </c>
      <c r="G13" s="86">
        <v>0</v>
      </c>
      <c r="H13" s="13"/>
      <c r="I13" s="40">
        <f t="shared" si="0"/>
        <v>122.77770934726883</v>
      </c>
      <c r="J13" s="41"/>
      <c r="K13" s="14"/>
      <c r="L13" s="14"/>
      <c r="M13" s="15"/>
      <c r="N13" s="16"/>
    </row>
    <row r="14" spans="1:15" s="17" customFormat="1" ht="14.1" customHeight="1" x14ac:dyDescent="0.25">
      <c r="A14" s="12">
        <v>9</v>
      </c>
      <c r="B14" s="83" t="s">
        <v>73</v>
      </c>
      <c r="C14" s="83" t="s">
        <v>41</v>
      </c>
      <c r="D14" s="82" t="s">
        <v>9</v>
      </c>
      <c r="E14" s="86">
        <v>0</v>
      </c>
      <c r="F14" s="86">
        <v>0</v>
      </c>
      <c r="G14" s="86">
        <v>0</v>
      </c>
      <c r="H14" s="14"/>
      <c r="I14" s="40">
        <f t="shared" si="0"/>
        <v>0</v>
      </c>
      <c r="J14" s="40">
        <f>SUM(I6:I14)</f>
        <v>13084.920690620964</v>
      </c>
      <c r="K14" s="13"/>
      <c r="L14" s="14"/>
      <c r="M14" s="14"/>
      <c r="N14" s="15"/>
      <c r="O14" s="16"/>
    </row>
    <row r="15" spans="1:15" s="17" customFormat="1" ht="12" customHeight="1" thickBot="1" x14ac:dyDescent="0.3">
      <c r="A15" s="32"/>
      <c r="B15" s="87"/>
      <c r="C15" s="87"/>
      <c r="D15" s="87"/>
      <c r="E15" s="88"/>
      <c r="F15" s="88"/>
      <c r="G15" s="88"/>
      <c r="H15" s="13"/>
      <c r="I15" s="41"/>
      <c r="K15" s="14"/>
      <c r="L15" s="14"/>
      <c r="M15" s="15"/>
      <c r="N15" s="16"/>
    </row>
    <row r="16" spans="1:15" s="22" customFormat="1" ht="14.1" customHeight="1" thickBot="1" x14ac:dyDescent="0.3">
      <c r="A16" s="34"/>
      <c r="B16" s="122" t="s">
        <v>102</v>
      </c>
      <c r="C16" s="123"/>
      <c r="D16" s="123"/>
      <c r="E16" s="123"/>
      <c r="F16" s="123"/>
      <c r="G16" s="124"/>
      <c r="H16" s="20"/>
      <c r="I16" s="41"/>
      <c r="J16" s="41"/>
      <c r="K16" s="21"/>
      <c r="L16" s="21"/>
      <c r="M16" s="16"/>
      <c r="N16" s="16"/>
    </row>
    <row r="17" spans="1:14" s="17" customFormat="1" ht="14.1" customHeight="1" x14ac:dyDescent="0.25">
      <c r="A17" s="12">
        <v>10</v>
      </c>
      <c r="B17" s="83" t="s">
        <v>74</v>
      </c>
      <c r="C17" s="83" t="s">
        <v>69</v>
      </c>
      <c r="D17" s="82" t="s">
        <v>8</v>
      </c>
      <c r="E17" s="86">
        <v>8</v>
      </c>
      <c r="F17" s="86">
        <v>2</v>
      </c>
      <c r="G17" s="86">
        <v>0</v>
      </c>
      <c r="H17" s="13"/>
      <c r="I17" s="40">
        <f t="shared" ref="I17:I22" si="1">(E17*$E$97)+(F17*$E$96)+(G17*$E$95)</f>
        <v>707.10865938890015</v>
      </c>
      <c r="J17" s="41"/>
      <c r="K17" s="14"/>
      <c r="L17" s="14"/>
      <c r="M17" s="15"/>
      <c r="N17" s="16"/>
    </row>
    <row r="18" spans="1:14" s="17" customFormat="1" ht="14.1" customHeight="1" x14ac:dyDescent="0.25">
      <c r="A18" s="12">
        <v>11</v>
      </c>
      <c r="B18" s="83" t="s">
        <v>78</v>
      </c>
      <c r="C18" s="83" t="s">
        <v>29</v>
      </c>
      <c r="D18" s="82" t="s">
        <v>9</v>
      </c>
      <c r="E18" s="86">
        <v>10</v>
      </c>
      <c r="F18" s="86">
        <v>0</v>
      </c>
      <c r="G18" s="86">
        <v>1</v>
      </c>
      <c r="H18" s="13"/>
      <c r="I18" s="40">
        <f t="shared" si="1"/>
        <v>1079.9891099991239</v>
      </c>
      <c r="J18" s="41"/>
      <c r="K18" s="14"/>
      <c r="L18" s="14"/>
      <c r="M18" s="15"/>
      <c r="N18" s="16"/>
    </row>
    <row r="19" spans="1:14" s="17" customFormat="1" ht="14.1" customHeight="1" x14ac:dyDescent="0.25">
      <c r="A19" s="12">
        <v>12</v>
      </c>
      <c r="B19" s="83" t="s">
        <v>79</v>
      </c>
      <c r="C19" s="83" t="s">
        <v>29</v>
      </c>
      <c r="D19" s="82" t="s">
        <v>9</v>
      </c>
      <c r="E19" s="86">
        <v>10</v>
      </c>
      <c r="F19" s="86">
        <v>0</v>
      </c>
      <c r="G19" s="86">
        <v>1</v>
      </c>
      <c r="H19" s="13"/>
      <c r="I19" s="40">
        <f t="shared" si="1"/>
        <v>1079.9891099991239</v>
      </c>
      <c r="J19" s="41"/>
      <c r="K19" s="14"/>
      <c r="L19" s="14"/>
      <c r="M19" s="15"/>
      <c r="N19" s="16"/>
    </row>
    <row r="20" spans="1:14" s="17" customFormat="1" ht="14.1" customHeight="1" x14ac:dyDescent="0.25">
      <c r="A20" s="12">
        <v>13</v>
      </c>
      <c r="B20" s="83" t="s">
        <v>77</v>
      </c>
      <c r="C20" s="83" t="s">
        <v>88</v>
      </c>
      <c r="D20" s="82" t="s">
        <v>9</v>
      </c>
      <c r="E20" s="89">
        <v>2</v>
      </c>
      <c r="F20" s="89">
        <v>0</v>
      </c>
      <c r="G20" s="89">
        <v>0</v>
      </c>
      <c r="H20" s="13"/>
      <c r="I20" s="40">
        <f t="shared" si="1"/>
        <v>122.77770934726883</v>
      </c>
      <c r="J20" s="41"/>
      <c r="K20" s="14"/>
      <c r="L20" s="14"/>
      <c r="M20" s="15"/>
      <c r="N20" s="16"/>
    </row>
    <row r="21" spans="1:14" s="17" customFormat="1" ht="14.1" customHeight="1" x14ac:dyDescent="0.25">
      <c r="A21" s="12">
        <v>14</v>
      </c>
      <c r="B21" s="83" t="s">
        <v>75</v>
      </c>
      <c r="C21" s="83" t="s">
        <v>76</v>
      </c>
      <c r="D21" s="82" t="s">
        <v>9</v>
      </c>
      <c r="E21" s="86">
        <v>2</v>
      </c>
      <c r="F21" s="86">
        <v>0</v>
      </c>
      <c r="G21" s="86">
        <v>0</v>
      </c>
      <c r="H21" s="13"/>
      <c r="I21" s="40">
        <f t="shared" si="1"/>
        <v>122.77770934726883</v>
      </c>
      <c r="J21" s="41"/>
      <c r="K21" s="14"/>
      <c r="L21" s="14"/>
      <c r="M21" s="15"/>
      <c r="N21" s="16"/>
    </row>
    <row r="22" spans="1:14" s="17" customFormat="1" ht="14.1" customHeight="1" x14ac:dyDescent="0.25">
      <c r="A22" s="12">
        <v>15</v>
      </c>
      <c r="B22" s="83" t="s">
        <v>93</v>
      </c>
      <c r="C22" s="83" t="s">
        <v>94</v>
      </c>
      <c r="D22" s="82" t="s">
        <v>9</v>
      </c>
      <c r="E22" s="86">
        <v>0</v>
      </c>
      <c r="F22" s="86">
        <v>0</v>
      </c>
      <c r="G22" s="86">
        <v>0</v>
      </c>
      <c r="H22" s="13"/>
      <c r="I22" s="40">
        <f t="shared" si="1"/>
        <v>0</v>
      </c>
      <c r="J22" s="40">
        <f>SUM(I17:I22)</f>
        <v>3112.6422980816851</v>
      </c>
      <c r="K22" s="14"/>
      <c r="L22" s="14"/>
      <c r="M22" s="15"/>
      <c r="N22" s="16"/>
    </row>
    <row r="23" spans="1:14" s="17" customFormat="1" ht="14.1" customHeight="1" thickBot="1" x14ac:dyDescent="0.3">
      <c r="A23" s="7"/>
      <c r="B23" s="91"/>
      <c r="C23" s="91"/>
      <c r="D23" s="90"/>
      <c r="E23" s="92"/>
      <c r="F23" s="92"/>
      <c r="G23" s="92"/>
      <c r="H23" s="13"/>
      <c r="I23" s="41"/>
      <c r="J23" s="41"/>
      <c r="K23" s="14"/>
      <c r="L23" s="14"/>
      <c r="M23" s="15"/>
      <c r="N23" s="16"/>
    </row>
    <row r="24" spans="1:14" s="22" customFormat="1" ht="14.1" customHeight="1" thickBot="1" x14ac:dyDescent="0.3">
      <c r="A24" s="34"/>
      <c r="B24" s="122" t="s">
        <v>110</v>
      </c>
      <c r="C24" s="123"/>
      <c r="D24" s="123"/>
      <c r="E24" s="123"/>
      <c r="F24" s="123"/>
      <c r="G24" s="124"/>
      <c r="H24" s="20"/>
      <c r="I24" s="41"/>
      <c r="J24" s="42"/>
      <c r="K24" s="21"/>
      <c r="L24" s="21"/>
      <c r="M24" s="16"/>
      <c r="N24" s="16"/>
    </row>
    <row r="25" spans="1:14" s="17" customFormat="1" ht="14.1" customHeight="1" x14ac:dyDescent="0.25">
      <c r="A25" s="12">
        <v>16</v>
      </c>
      <c r="B25" s="83" t="s">
        <v>55</v>
      </c>
      <c r="C25" s="83" t="s">
        <v>56</v>
      </c>
      <c r="D25" s="82" t="s">
        <v>8</v>
      </c>
      <c r="E25" s="86">
        <v>0</v>
      </c>
      <c r="F25" s="86">
        <v>2</v>
      </c>
      <c r="G25" s="86">
        <v>0</v>
      </c>
      <c r="H25" s="13"/>
      <c r="I25" s="40">
        <f>(E25*$E$97)+(F25*$E$96)+(G25*$E$95)</f>
        <v>215.99782199982479</v>
      </c>
      <c r="J25" s="41"/>
      <c r="K25" s="14"/>
      <c r="L25" s="14"/>
      <c r="M25" s="15"/>
      <c r="N25" s="16"/>
    </row>
    <row r="26" spans="1:14" s="17" customFormat="1" ht="14.1" customHeight="1" x14ac:dyDescent="0.25">
      <c r="A26" s="12">
        <v>17</v>
      </c>
      <c r="B26" s="83" t="s">
        <v>169</v>
      </c>
      <c r="C26" s="83" t="s">
        <v>82</v>
      </c>
      <c r="D26" s="82" t="s">
        <v>8</v>
      </c>
      <c r="E26" s="86">
        <v>0</v>
      </c>
      <c r="F26" s="86">
        <v>1</v>
      </c>
      <c r="G26" s="86">
        <v>0</v>
      </c>
      <c r="H26" s="13"/>
      <c r="I26" s="40">
        <f>(E26*$E$97)+(F26*$E$96)+(G26*$E$95)</f>
        <v>107.9989109999124</v>
      </c>
      <c r="J26" s="41"/>
      <c r="K26" s="14"/>
      <c r="L26" s="14"/>
      <c r="M26" s="15"/>
      <c r="N26" s="16"/>
    </row>
    <row r="27" spans="1:14" s="17" customFormat="1" ht="14.1" customHeight="1" x14ac:dyDescent="0.25">
      <c r="A27" s="12">
        <v>18</v>
      </c>
      <c r="B27" s="83" t="s">
        <v>260</v>
      </c>
      <c r="C27" s="83" t="s">
        <v>254</v>
      </c>
      <c r="D27" s="82" t="s">
        <v>8</v>
      </c>
      <c r="E27" s="86">
        <v>0</v>
      </c>
      <c r="F27" s="86">
        <v>0</v>
      </c>
      <c r="G27" s="86">
        <v>0</v>
      </c>
      <c r="H27" s="13"/>
      <c r="I27" s="40">
        <f>(E27*$E$97)+(F27*$E$96)+(G27*$E$95)</f>
        <v>0</v>
      </c>
      <c r="J27" s="41"/>
      <c r="K27" s="14"/>
      <c r="L27" s="14"/>
      <c r="M27" s="15"/>
      <c r="N27" s="16"/>
    </row>
    <row r="28" spans="1:14" s="17" customFormat="1" ht="14.1" customHeight="1" x14ac:dyDescent="0.25">
      <c r="A28" s="12">
        <v>19</v>
      </c>
      <c r="B28" s="83" t="s">
        <v>95</v>
      </c>
      <c r="C28" s="83" t="s">
        <v>92</v>
      </c>
      <c r="D28" s="82" t="s">
        <v>9</v>
      </c>
      <c r="E28" s="86">
        <v>1</v>
      </c>
      <c r="F28" s="86">
        <v>0</v>
      </c>
      <c r="G28" s="86">
        <v>0</v>
      </c>
      <c r="H28" s="13"/>
      <c r="I28" s="40">
        <f>(E28*$E$97)+(F28*$E$96)+(G28*$E$95)</f>
        <v>61.388854673634413</v>
      </c>
      <c r="J28" s="40">
        <f>SUM(I25:I28)</f>
        <v>385.38558767337162</v>
      </c>
      <c r="K28" s="14"/>
      <c r="L28" s="14"/>
      <c r="M28" s="15"/>
      <c r="N28" s="16"/>
    </row>
    <row r="29" spans="1:14" s="17" customFormat="1" ht="14.1" customHeight="1" thickBot="1" x14ac:dyDescent="0.3">
      <c r="A29" s="7"/>
      <c r="B29" s="91"/>
      <c r="C29" s="91"/>
      <c r="D29" s="90"/>
      <c r="E29" s="92"/>
      <c r="F29" s="92"/>
      <c r="G29" s="92"/>
      <c r="H29" s="13"/>
      <c r="I29" s="41"/>
      <c r="J29" s="41"/>
      <c r="K29" s="14"/>
      <c r="L29" s="14"/>
      <c r="M29" s="15"/>
      <c r="N29" s="16"/>
    </row>
    <row r="30" spans="1:14" s="22" customFormat="1" ht="14.1" customHeight="1" thickBot="1" x14ac:dyDescent="0.3">
      <c r="A30" s="19"/>
      <c r="B30" s="122" t="s">
        <v>98</v>
      </c>
      <c r="C30" s="123"/>
      <c r="D30" s="123"/>
      <c r="E30" s="123"/>
      <c r="F30" s="123"/>
      <c r="G30" s="124"/>
      <c r="H30" s="20"/>
      <c r="I30" s="41"/>
      <c r="J30" s="41"/>
      <c r="K30" s="21"/>
      <c r="L30" s="21"/>
      <c r="M30" s="16"/>
      <c r="N30" s="16"/>
    </row>
    <row r="31" spans="1:14" s="17" customFormat="1" ht="14.1" customHeight="1" x14ac:dyDescent="0.25">
      <c r="A31" s="12">
        <v>20</v>
      </c>
      <c r="B31" s="83" t="s">
        <v>2</v>
      </c>
      <c r="C31" s="83" t="s">
        <v>40</v>
      </c>
      <c r="D31" s="90" t="s">
        <v>8</v>
      </c>
      <c r="E31" s="85">
        <v>3</v>
      </c>
      <c r="F31" s="85">
        <v>4</v>
      </c>
      <c r="G31" s="85">
        <v>0</v>
      </c>
      <c r="H31" s="13"/>
      <c r="I31" s="40">
        <f>(E31*$E$97)+(F31*$E$96)+(G31*$E$95)</f>
        <v>616.16220802055284</v>
      </c>
      <c r="J31" s="41"/>
      <c r="K31" s="14"/>
      <c r="L31" s="14"/>
      <c r="M31" s="15"/>
      <c r="N31" s="16"/>
    </row>
    <row r="32" spans="1:14" s="17" customFormat="1" ht="14.1" customHeight="1" x14ac:dyDescent="0.25">
      <c r="A32" s="12">
        <v>21</v>
      </c>
      <c r="B32" s="83" t="s">
        <v>11</v>
      </c>
      <c r="C32" s="83" t="s">
        <v>39</v>
      </c>
      <c r="D32" s="82" t="s">
        <v>9</v>
      </c>
      <c r="E32" s="86">
        <v>4</v>
      </c>
      <c r="F32" s="86">
        <v>7</v>
      </c>
      <c r="G32" s="86">
        <v>1</v>
      </c>
      <c r="H32" s="13"/>
      <c r="I32" s="40">
        <f>(E32*$E$97)+(F32*$E$96)+(G32*$E$95)</f>
        <v>1467.6483589567042</v>
      </c>
      <c r="J32" s="40">
        <f>SUM(I31:I32)</f>
        <v>2083.8105669772572</v>
      </c>
      <c r="K32" s="14"/>
      <c r="L32" s="14"/>
      <c r="M32" s="15"/>
      <c r="N32" s="16"/>
    </row>
    <row r="33" spans="1:15" s="17" customFormat="1" ht="14.1" customHeight="1" thickBot="1" x14ac:dyDescent="0.3">
      <c r="A33" s="7"/>
      <c r="B33" s="91"/>
      <c r="C33" s="91"/>
      <c r="D33" s="90"/>
      <c r="E33" s="92"/>
      <c r="F33" s="92"/>
      <c r="G33" s="92"/>
      <c r="H33" s="13"/>
      <c r="I33" s="41"/>
      <c r="J33" s="41"/>
      <c r="K33" s="14"/>
      <c r="L33" s="14"/>
      <c r="M33" s="15"/>
      <c r="N33" s="16"/>
    </row>
    <row r="34" spans="1:15" s="22" customFormat="1" ht="14.1" customHeight="1" thickBot="1" x14ac:dyDescent="0.3">
      <c r="A34" s="19"/>
      <c r="B34" s="122" t="s">
        <v>109</v>
      </c>
      <c r="C34" s="123"/>
      <c r="D34" s="123"/>
      <c r="E34" s="123"/>
      <c r="F34" s="123"/>
      <c r="G34" s="124"/>
      <c r="H34" s="20"/>
      <c r="I34" s="41"/>
      <c r="J34" s="41"/>
      <c r="K34" s="21"/>
      <c r="L34" s="21"/>
      <c r="M34" s="16"/>
      <c r="N34" s="16"/>
    </row>
    <row r="35" spans="1:15" s="17" customFormat="1" ht="14.1" customHeight="1" x14ac:dyDescent="0.25">
      <c r="A35" s="12">
        <v>22</v>
      </c>
      <c r="B35" s="83" t="s">
        <v>47</v>
      </c>
      <c r="C35" s="83" t="s">
        <v>48</v>
      </c>
      <c r="D35" s="82" t="s">
        <v>8</v>
      </c>
      <c r="E35" s="86">
        <v>7</v>
      </c>
      <c r="F35" s="86">
        <v>0</v>
      </c>
      <c r="G35" s="86">
        <v>1</v>
      </c>
      <c r="H35" s="14"/>
      <c r="I35" s="40">
        <f>(E35*$E$97)+(F35*$E$96)+(G35*$E$95)</f>
        <v>895.82254597822066</v>
      </c>
      <c r="J35" s="40">
        <f>SUM(I35)</f>
        <v>895.82254597822066</v>
      </c>
      <c r="K35" s="13"/>
      <c r="L35" s="14"/>
      <c r="M35" s="14"/>
      <c r="N35" s="15"/>
      <c r="O35" s="16"/>
    </row>
    <row r="36" spans="1:15" s="17" customFormat="1" ht="14.1" customHeight="1" thickBot="1" x14ac:dyDescent="0.3">
      <c r="A36" s="7"/>
      <c r="B36" s="91"/>
      <c r="C36" s="91"/>
      <c r="D36" s="90"/>
      <c r="E36" s="92"/>
      <c r="F36" s="92"/>
      <c r="G36" s="92"/>
      <c r="H36" s="13"/>
      <c r="I36" s="41"/>
      <c r="J36" s="41"/>
      <c r="K36" s="14"/>
      <c r="L36" s="14"/>
      <c r="M36" s="15"/>
      <c r="N36" s="16"/>
    </row>
    <row r="37" spans="1:15" s="22" customFormat="1" ht="14.1" customHeight="1" thickBot="1" x14ac:dyDescent="0.3">
      <c r="A37" s="19"/>
      <c r="B37" s="122" t="s">
        <v>108</v>
      </c>
      <c r="C37" s="123"/>
      <c r="D37" s="123"/>
      <c r="E37" s="123"/>
      <c r="F37" s="123"/>
      <c r="G37" s="124"/>
      <c r="H37" s="20"/>
      <c r="I37" s="41"/>
      <c r="J37" s="41"/>
      <c r="K37" s="21"/>
      <c r="L37" s="21"/>
      <c r="M37" s="16"/>
      <c r="N37" s="16"/>
    </row>
    <row r="38" spans="1:15" s="17" customFormat="1" ht="14.1" customHeight="1" x14ac:dyDescent="0.25">
      <c r="A38" s="12">
        <v>23</v>
      </c>
      <c r="B38" s="83" t="s">
        <v>10</v>
      </c>
      <c r="C38" s="83" t="s">
        <v>41</v>
      </c>
      <c r="D38" s="82" t="s">
        <v>9</v>
      </c>
      <c r="E38" s="86">
        <v>13</v>
      </c>
      <c r="F38" s="86">
        <v>0</v>
      </c>
      <c r="G38" s="86">
        <v>3</v>
      </c>
      <c r="H38" s="13"/>
      <c r="I38" s="40">
        <f>(E38*$E$97)+(F38*$E$96)+(G38*$E$95)</f>
        <v>2196.3568005455868</v>
      </c>
      <c r="J38" s="40">
        <f>SUM(I38)</f>
        <v>2196.3568005455868</v>
      </c>
      <c r="K38" s="14"/>
      <c r="L38" s="14"/>
      <c r="M38" s="15"/>
      <c r="N38" s="16"/>
    </row>
    <row r="39" spans="1:15" s="17" customFormat="1" ht="14.1" customHeight="1" thickBot="1" x14ac:dyDescent="0.3">
      <c r="A39" s="7"/>
      <c r="B39" s="91"/>
      <c r="C39" s="91"/>
      <c r="D39" s="90"/>
      <c r="E39" s="92"/>
      <c r="F39" s="92"/>
      <c r="G39" s="92"/>
      <c r="H39" s="13"/>
      <c r="I39" s="41"/>
      <c r="J39" s="42"/>
      <c r="K39" s="14"/>
      <c r="L39" s="14"/>
      <c r="M39" s="15"/>
      <c r="N39" s="16"/>
    </row>
    <row r="40" spans="1:15" s="22" customFormat="1" ht="14.1" customHeight="1" thickBot="1" x14ac:dyDescent="0.3">
      <c r="A40" s="19"/>
      <c r="B40" s="122" t="s">
        <v>106</v>
      </c>
      <c r="C40" s="123"/>
      <c r="D40" s="123"/>
      <c r="E40" s="123"/>
      <c r="F40" s="123"/>
      <c r="G40" s="124"/>
      <c r="H40" s="20"/>
      <c r="I40" s="41"/>
      <c r="J40" s="41"/>
      <c r="K40" s="21"/>
      <c r="L40" s="21"/>
      <c r="M40" s="16"/>
      <c r="N40" s="16"/>
    </row>
    <row r="41" spans="1:15" s="17" customFormat="1" ht="14.1" customHeight="1" x14ac:dyDescent="0.25">
      <c r="A41" s="12">
        <v>24</v>
      </c>
      <c r="B41" s="83" t="s">
        <v>90</v>
      </c>
      <c r="C41" s="83" t="s">
        <v>91</v>
      </c>
      <c r="D41" s="82" t="s">
        <v>9</v>
      </c>
      <c r="E41" s="86">
        <v>2</v>
      </c>
      <c r="F41" s="86">
        <v>2</v>
      </c>
      <c r="G41" s="86">
        <v>2</v>
      </c>
      <c r="H41" s="13"/>
      <c r="I41" s="40">
        <f>(E41*$E$97)+(F41*$E$96)+(G41*$E$95)</f>
        <v>1270.9766578726533</v>
      </c>
      <c r="J41" s="40">
        <f>SUM(I41)</f>
        <v>1270.9766578726533</v>
      </c>
      <c r="K41" s="14"/>
      <c r="L41" s="14"/>
      <c r="M41" s="15"/>
      <c r="N41" s="16"/>
    </row>
    <row r="42" spans="1:15" s="17" customFormat="1" ht="14.1" customHeight="1" thickBot="1" x14ac:dyDescent="0.3">
      <c r="A42" s="7"/>
      <c r="B42" s="91"/>
      <c r="C42" s="91"/>
      <c r="D42" s="90"/>
      <c r="E42" s="92"/>
      <c r="F42" s="92"/>
      <c r="G42" s="92"/>
      <c r="H42" s="13"/>
      <c r="I42" s="41"/>
      <c r="J42" s="41"/>
      <c r="K42" s="14"/>
      <c r="L42" s="14"/>
      <c r="M42" s="15"/>
      <c r="N42" s="16"/>
    </row>
    <row r="43" spans="1:15" s="22" customFormat="1" ht="14.1" customHeight="1" thickBot="1" x14ac:dyDescent="0.3">
      <c r="A43" s="19"/>
      <c r="B43" s="122" t="s">
        <v>107</v>
      </c>
      <c r="C43" s="123"/>
      <c r="D43" s="123"/>
      <c r="E43" s="123"/>
      <c r="F43" s="123"/>
      <c r="G43" s="124"/>
      <c r="H43" s="20"/>
      <c r="I43" s="41"/>
      <c r="J43" s="41"/>
      <c r="K43" s="21"/>
      <c r="L43" s="21"/>
      <c r="M43" s="16"/>
      <c r="N43" s="16"/>
    </row>
    <row r="44" spans="1:15" s="17" customFormat="1" ht="14.1" customHeight="1" x14ac:dyDescent="0.25">
      <c r="A44" s="12">
        <v>25</v>
      </c>
      <c r="B44" s="83" t="s">
        <v>89</v>
      </c>
      <c r="C44" s="83" t="s">
        <v>56</v>
      </c>
      <c r="D44" s="82" t="s">
        <v>8</v>
      </c>
      <c r="E44" s="86">
        <v>1</v>
      </c>
      <c r="F44" s="86">
        <v>1</v>
      </c>
      <c r="G44" s="86">
        <v>0</v>
      </c>
      <c r="H44" s="13"/>
      <c r="I44" s="40">
        <f>(E44*$E$97)+(F44*$E$96)+(G44*$E$95)</f>
        <v>169.38776567354682</v>
      </c>
      <c r="J44" s="41"/>
      <c r="K44" s="14"/>
      <c r="L44" s="14"/>
      <c r="M44" s="15"/>
      <c r="N44" s="16"/>
    </row>
    <row r="45" spans="1:15" s="17" customFormat="1" ht="14.1" customHeight="1" x14ac:dyDescent="0.25">
      <c r="A45" s="12">
        <v>26</v>
      </c>
      <c r="B45" s="83" t="s">
        <v>5</v>
      </c>
      <c r="C45" s="83" t="s">
        <v>6</v>
      </c>
      <c r="D45" s="82" t="s">
        <v>8</v>
      </c>
      <c r="E45" s="86">
        <v>0</v>
      </c>
      <c r="F45" s="86">
        <v>0</v>
      </c>
      <c r="G45" s="86">
        <v>0</v>
      </c>
      <c r="H45" s="13"/>
      <c r="I45" s="40">
        <f>(E45*$E$97)+(F45*$E$96)+(G45*$E$95)</f>
        <v>0</v>
      </c>
      <c r="J45" s="40">
        <f>SUM(I44:I45)</f>
        <v>169.38776567354682</v>
      </c>
      <c r="K45" s="14"/>
      <c r="L45" s="14"/>
      <c r="M45" s="15"/>
      <c r="N45" s="16"/>
    </row>
    <row r="46" spans="1:15" s="17" customFormat="1" ht="14.1" customHeight="1" thickBot="1" x14ac:dyDescent="0.3">
      <c r="A46" s="7"/>
      <c r="B46" s="91"/>
      <c r="C46" s="91"/>
      <c r="D46" s="90"/>
      <c r="E46" s="92"/>
      <c r="F46" s="92"/>
      <c r="G46" s="92"/>
      <c r="H46" s="13"/>
      <c r="I46" s="41"/>
      <c r="J46" s="41"/>
      <c r="K46" s="14"/>
      <c r="L46" s="14"/>
      <c r="M46" s="15"/>
      <c r="N46" s="16"/>
    </row>
    <row r="47" spans="1:15" s="22" customFormat="1" ht="14.1" customHeight="1" thickBot="1" x14ac:dyDescent="0.3">
      <c r="A47" s="19"/>
      <c r="B47" s="122" t="s">
        <v>99</v>
      </c>
      <c r="C47" s="123"/>
      <c r="D47" s="123"/>
      <c r="E47" s="123"/>
      <c r="F47" s="123"/>
      <c r="G47" s="124"/>
      <c r="H47" s="20"/>
      <c r="I47" s="41"/>
      <c r="J47" s="41"/>
      <c r="K47" s="21"/>
      <c r="L47" s="21"/>
      <c r="M47" s="16"/>
      <c r="N47" s="16"/>
    </row>
    <row r="48" spans="1:15" s="17" customFormat="1" ht="14.1" customHeight="1" x14ac:dyDescent="0.25">
      <c r="A48" s="12">
        <v>27</v>
      </c>
      <c r="B48" s="83" t="s">
        <v>4</v>
      </c>
      <c r="C48" s="83" t="s">
        <v>13</v>
      </c>
      <c r="D48" s="82" t="s">
        <v>8</v>
      </c>
      <c r="E48" s="86">
        <v>5</v>
      </c>
      <c r="F48" s="86">
        <v>0</v>
      </c>
      <c r="G48" s="86">
        <v>0</v>
      </c>
      <c r="H48" s="13"/>
      <c r="I48" s="40">
        <f>(E48*$E$97)+(F48*$E$96)+(G48*$E$95)</f>
        <v>306.94427336817205</v>
      </c>
      <c r="J48" s="41"/>
      <c r="K48" s="14"/>
      <c r="L48" s="14"/>
      <c r="M48" s="15"/>
      <c r="N48" s="16"/>
    </row>
    <row r="49" spans="1:15" s="17" customFormat="1" ht="14.1" customHeight="1" x14ac:dyDescent="0.25">
      <c r="A49" s="12">
        <v>28</v>
      </c>
      <c r="B49" s="29" t="s">
        <v>259</v>
      </c>
      <c r="C49" s="83" t="s">
        <v>114</v>
      </c>
      <c r="D49" s="82" t="s">
        <v>8</v>
      </c>
      <c r="E49" s="86">
        <v>4</v>
      </c>
      <c r="F49" s="86">
        <v>0</v>
      </c>
      <c r="G49" s="86">
        <v>0</v>
      </c>
      <c r="H49" s="13"/>
      <c r="I49" s="40">
        <f>(E49*$E$97)+(F49*$E$96)+(G49*$E$95)</f>
        <v>245.55541869453765</v>
      </c>
      <c r="J49" s="41"/>
      <c r="K49" s="14"/>
      <c r="L49" s="14"/>
      <c r="M49" s="15"/>
      <c r="N49" s="16"/>
    </row>
    <row r="50" spans="1:15" s="17" customFormat="1" ht="14.1" customHeight="1" x14ac:dyDescent="0.25">
      <c r="A50" s="12">
        <v>29</v>
      </c>
      <c r="B50" s="83" t="s">
        <v>80</v>
      </c>
      <c r="C50" s="83" t="s">
        <v>49</v>
      </c>
      <c r="D50" s="84" t="s">
        <v>8</v>
      </c>
      <c r="E50" s="86">
        <v>0</v>
      </c>
      <c r="F50" s="86">
        <v>0</v>
      </c>
      <c r="G50" s="86">
        <v>0</v>
      </c>
      <c r="H50" s="14"/>
      <c r="I50" s="40">
        <f>(E50*$E$97)+(F50*$E$96)+(G50*$E$95)</f>
        <v>0</v>
      </c>
      <c r="J50" s="41"/>
      <c r="K50" s="13"/>
      <c r="L50" s="14"/>
      <c r="M50" s="14"/>
      <c r="N50" s="15"/>
      <c r="O50" s="16"/>
    </row>
    <row r="51" spans="1:15" s="17" customFormat="1" ht="14.1" customHeight="1" x14ac:dyDescent="0.25">
      <c r="A51" s="12">
        <v>30</v>
      </c>
      <c r="B51" s="83" t="s">
        <v>96</v>
      </c>
      <c r="C51" s="83" t="s">
        <v>97</v>
      </c>
      <c r="D51" s="82" t="s">
        <v>9</v>
      </c>
      <c r="E51" s="86">
        <v>3</v>
      </c>
      <c r="F51" s="86">
        <v>0</v>
      </c>
      <c r="G51" s="86">
        <v>0</v>
      </c>
      <c r="H51" s="13"/>
      <c r="I51" s="40">
        <f>(E51*$E$97)+(F51*$E$96)+(G51*$E$95)</f>
        <v>184.16656402090325</v>
      </c>
      <c r="J51" s="40">
        <f>SUM(I48:I51)</f>
        <v>736.66625608361301</v>
      </c>
      <c r="K51" s="14"/>
      <c r="L51" s="14"/>
      <c r="M51" s="15"/>
      <c r="N51" s="16"/>
    </row>
    <row r="52" spans="1:15" s="17" customFormat="1" ht="14.1" customHeight="1" thickBot="1" x14ac:dyDescent="0.3">
      <c r="A52" s="7"/>
      <c r="B52" s="91"/>
      <c r="C52" s="91"/>
      <c r="D52" s="90"/>
      <c r="E52" s="92"/>
      <c r="F52" s="92"/>
      <c r="G52" s="92"/>
      <c r="H52" s="13"/>
      <c r="I52" s="41"/>
      <c r="J52" s="42"/>
      <c r="K52" s="14"/>
      <c r="L52" s="14"/>
      <c r="M52" s="15"/>
      <c r="N52" s="16"/>
    </row>
    <row r="53" spans="1:15" s="22" customFormat="1" ht="14.1" customHeight="1" thickBot="1" x14ac:dyDescent="0.3">
      <c r="A53" s="19"/>
      <c r="B53" s="122" t="s">
        <v>100</v>
      </c>
      <c r="C53" s="123"/>
      <c r="D53" s="123"/>
      <c r="E53" s="123"/>
      <c r="F53" s="123"/>
      <c r="G53" s="124"/>
      <c r="H53" s="20"/>
      <c r="I53" s="41"/>
      <c r="J53" s="41"/>
      <c r="K53" s="21"/>
      <c r="L53" s="21"/>
      <c r="M53" s="16"/>
      <c r="N53" s="16"/>
    </row>
    <row r="54" spans="1:15" s="17" customFormat="1" ht="14.1" customHeight="1" x14ac:dyDescent="0.25">
      <c r="A54" s="12">
        <v>31</v>
      </c>
      <c r="B54" s="83" t="s">
        <v>3</v>
      </c>
      <c r="C54" s="83" t="s">
        <v>12</v>
      </c>
      <c r="D54" s="82" t="s">
        <v>8</v>
      </c>
      <c r="E54" s="86">
        <v>2</v>
      </c>
      <c r="F54" s="86">
        <v>5</v>
      </c>
      <c r="G54" s="86">
        <v>0</v>
      </c>
      <c r="H54" s="13"/>
      <c r="I54" s="40">
        <f>(E54*$E$97)+(F54*$E$96)+(G54*$E$95)</f>
        <v>662.77226434683075</v>
      </c>
      <c r="J54" s="40">
        <f>SUM(I54)</f>
        <v>662.77226434683075</v>
      </c>
      <c r="K54" s="14"/>
      <c r="L54" s="14"/>
      <c r="M54" s="15"/>
      <c r="N54" s="16"/>
    </row>
    <row r="55" spans="1:15" s="17" customFormat="1" ht="12" customHeight="1" thickBot="1" x14ac:dyDescent="0.3">
      <c r="A55" s="32"/>
      <c r="B55" s="93"/>
      <c r="C55" s="93"/>
      <c r="D55" s="94"/>
      <c r="E55" s="95"/>
      <c r="F55" s="95"/>
      <c r="G55" s="95"/>
      <c r="H55" s="13"/>
      <c r="I55" s="41"/>
      <c r="J55" s="41"/>
      <c r="K55" s="14"/>
      <c r="L55" s="14"/>
      <c r="M55" s="15"/>
      <c r="N55" s="16"/>
    </row>
    <row r="56" spans="1:15" s="22" customFormat="1" ht="14.1" customHeight="1" thickBot="1" x14ac:dyDescent="0.3">
      <c r="A56" s="19"/>
      <c r="B56" s="122" t="s">
        <v>103</v>
      </c>
      <c r="C56" s="123"/>
      <c r="D56" s="123"/>
      <c r="E56" s="123"/>
      <c r="F56" s="123"/>
      <c r="G56" s="124"/>
      <c r="H56" s="20"/>
      <c r="I56" s="41"/>
      <c r="J56" s="41"/>
      <c r="K56" s="21"/>
      <c r="L56" s="21"/>
      <c r="M56" s="16"/>
      <c r="N56" s="16"/>
    </row>
    <row r="57" spans="1:15" s="17" customFormat="1" ht="14.1" customHeight="1" x14ac:dyDescent="0.25">
      <c r="A57" s="12">
        <v>32</v>
      </c>
      <c r="B57" s="83" t="s">
        <v>65</v>
      </c>
      <c r="C57" s="83" t="s">
        <v>66</v>
      </c>
      <c r="D57" s="84" t="s">
        <v>8</v>
      </c>
      <c r="E57" s="85">
        <v>0</v>
      </c>
      <c r="F57" s="85">
        <v>0</v>
      </c>
      <c r="G57" s="85">
        <v>0</v>
      </c>
      <c r="H57" s="13"/>
      <c r="I57" s="40">
        <f t="shared" ref="I57:I67" si="2">(E57*$E$97)+(F57*$E$96)+(G57*$E$95)</f>
        <v>0</v>
      </c>
      <c r="J57" s="41"/>
      <c r="K57" s="14"/>
      <c r="L57" s="14"/>
      <c r="M57" s="15"/>
      <c r="N57" s="16"/>
    </row>
    <row r="58" spans="1:15" s="17" customFormat="1" ht="14.1" customHeight="1" x14ac:dyDescent="0.25">
      <c r="A58" s="12">
        <v>33</v>
      </c>
      <c r="B58" s="83" t="s">
        <v>67</v>
      </c>
      <c r="C58" s="83" t="s">
        <v>66</v>
      </c>
      <c r="D58" s="84" t="s">
        <v>8</v>
      </c>
      <c r="E58" s="85">
        <v>0</v>
      </c>
      <c r="F58" s="85">
        <v>0</v>
      </c>
      <c r="G58" s="85">
        <v>0</v>
      </c>
      <c r="H58" s="13"/>
      <c r="I58" s="40">
        <f t="shared" si="2"/>
        <v>0</v>
      </c>
      <c r="J58" s="41"/>
      <c r="K58" s="14"/>
      <c r="L58" s="14"/>
      <c r="M58" s="15"/>
      <c r="N58" s="16"/>
    </row>
    <row r="59" spans="1:15" s="17" customFormat="1" ht="14.1" customHeight="1" x14ac:dyDescent="0.25">
      <c r="A59" s="12">
        <v>34</v>
      </c>
      <c r="B59" s="83" t="s">
        <v>81</v>
      </c>
      <c r="C59" s="83" t="s">
        <v>66</v>
      </c>
      <c r="D59" s="84" t="s">
        <v>8</v>
      </c>
      <c r="E59" s="85">
        <v>0</v>
      </c>
      <c r="F59" s="85">
        <v>0</v>
      </c>
      <c r="G59" s="85">
        <v>0</v>
      </c>
      <c r="H59" s="13"/>
      <c r="I59" s="40">
        <f t="shared" si="2"/>
        <v>0</v>
      </c>
      <c r="J59" s="41"/>
      <c r="K59" s="14"/>
      <c r="L59" s="14"/>
      <c r="M59" s="15"/>
      <c r="N59" s="16"/>
    </row>
    <row r="60" spans="1:15" s="17" customFormat="1" ht="14.1" customHeight="1" x14ac:dyDescent="0.25">
      <c r="A60" s="12">
        <v>35</v>
      </c>
      <c r="B60" s="83" t="s">
        <v>52</v>
      </c>
      <c r="C60" s="83" t="s">
        <v>30</v>
      </c>
      <c r="D60" s="84" t="s">
        <v>8</v>
      </c>
      <c r="E60" s="85">
        <v>1</v>
      </c>
      <c r="F60" s="85">
        <v>1</v>
      </c>
      <c r="G60" s="85">
        <v>0</v>
      </c>
      <c r="H60" s="13"/>
      <c r="I60" s="40">
        <f t="shared" si="2"/>
        <v>169.38776567354682</v>
      </c>
      <c r="J60" s="41"/>
      <c r="K60" s="14"/>
      <c r="L60" s="14"/>
      <c r="M60" s="15"/>
      <c r="N60" s="16"/>
    </row>
    <row r="61" spans="1:15" s="17" customFormat="1" ht="14.1" customHeight="1" x14ac:dyDescent="0.25">
      <c r="A61" s="12">
        <v>36</v>
      </c>
      <c r="B61" s="83" t="s">
        <v>170</v>
      </c>
      <c r="C61" s="83" t="s">
        <v>71</v>
      </c>
      <c r="D61" s="84" t="s">
        <v>8</v>
      </c>
      <c r="E61" s="85">
        <v>1</v>
      </c>
      <c r="F61" s="85">
        <v>0</v>
      </c>
      <c r="G61" s="85">
        <v>0</v>
      </c>
      <c r="H61" s="13"/>
      <c r="I61" s="40">
        <f t="shared" si="2"/>
        <v>61.388854673634413</v>
      </c>
      <c r="J61" s="41"/>
      <c r="K61" s="14"/>
      <c r="L61" s="14"/>
      <c r="M61" s="15"/>
      <c r="N61" s="16"/>
    </row>
    <row r="62" spans="1:15" s="17" customFormat="1" ht="14.1" customHeight="1" x14ac:dyDescent="0.25">
      <c r="A62" s="12">
        <v>37</v>
      </c>
      <c r="B62" s="83" t="s">
        <v>68</v>
      </c>
      <c r="C62" s="83" t="s">
        <v>36</v>
      </c>
      <c r="D62" s="82" t="s">
        <v>9</v>
      </c>
      <c r="E62" s="85">
        <v>0</v>
      </c>
      <c r="F62" s="85">
        <v>0</v>
      </c>
      <c r="G62" s="85">
        <v>0</v>
      </c>
      <c r="H62" s="14"/>
      <c r="I62" s="40">
        <f t="shared" si="2"/>
        <v>0</v>
      </c>
      <c r="J62" s="41"/>
      <c r="K62" s="13"/>
      <c r="L62" s="14"/>
      <c r="M62" s="14"/>
      <c r="N62" s="15"/>
      <c r="O62" s="16"/>
    </row>
    <row r="63" spans="1:15" s="17" customFormat="1" ht="14.1" customHeight="1" x14ac:dyDescent="0.25">
      <c r="A63" s="12">
        <v>38</v>
      </c>
      <c r="B63" s="83" t="s">
        <v>50</v>
      </c>
      <c r="C63" s="83" t="s">
        <v>51</v>
      </c>
      <c r="D63" s="82" t="s">
        <v>9</v>
      </c>
      <c r="E63" s="85">
        <v>1</v>
      </c>
      <c r="F63" s="85">
        <v>1</v>
      </c>
      <c r="G63" s="85">
        <v>0</v>
      </c>
      <c r="H63" s="14"/>
      <c r="I63" s="40">
        <f t="shared" si="2"/>
        <v>169.38776567354682</v>
      </c>
      <c r="J63" s="41"/>
      <c r="K63" s="13"/>
      <c r="L63" s="14"/>
      <c r="M63" s="14"/>
      <c r="N63" s="15"/>
      <c r="O63" s="16"/>
    </row>
    <row r="64" spans="1:15" s="17" customFormat="1" ht="14.1" customHeight="1" x14ac:dyDescent="0.25">
      <c r="A64" s="12">
        <v>39</v>
      </c>
      <c r="B64" s="83" t="s">
        <v>171</v>
      </c>
      <c r="C64" s="83" t="s">
        <v>31</v>
      </c>
      <c r="D64" s="82" t="s">
        <v>9</v>
      </c>
      <c r="E64" s="85">
        <v>0</v>
      </c>
      <c r="F64" s="85">
        <v>0</v>
      </c>
      <c r="G64" s="85">
        <v>0</v>
      </c>
      <c r="H64" s="13"/>
      <c r="I64" s="40">
        <f t="shared" si="2"/>
        <v>0</v>
      </c>
      <c r="J64" s="41"/>
      <c r="K64" s="14"/>
      <c r="L64" s="14"/>
      <c r="M64" s="15"/>
      <c r="N64" s="16"/>
    </row>
    <row r="65" spans="1:14" s="17" customFormat="1" ht="14.1" customHeight="1" x14ac:dyDescent="0.25">
      <c r="A65" s="12">
        <v>40</v>
      </c>
      <c r="B65" s="83" t="s">
        <v>63</v>
      </c>
      <c r="C65" s="83" t="s">
        <v>64</v>
      </c>
      <c r="D65" s="82" t="s">
        <v>9</v>
      </c>
      <c r="E65" s="85">
        <v>0</v>
      </c>
      <c r="F65" s="85">
        <v>0</v>
      </c>
      <c r="G65" s="85">
        <v>0</v>
      </c>
      <c r="H65" s="13"/>
      <c r="I65" s="40">
        <f t="shared" si="2"/>
        <v>0</v>
      </c>
      <c r="J65" s="41"/>
      <c r="K65" s="14"/>
      <c r="L65" s="14"/>
      <c r="M65" s="15"/>
      <c r="N65" s="16"/>
    </row>
    <row r="66" spans="1:14" s="17" customFormat="1" ht="14.1" customHeight="1" x14ac:dyDescent="0.25">
      <c r="A66" s="12">
        <v>41</v>
      </c>
      <c r="B66" s="83" t="s">
        <v>186</v>
      </c>
      <c r="C66" s="83" t="s">
        <v>253</v>
      </c>
      <c r="D66" s="82" t="s">
        <v>8</v>
      </c>
      <c r="E66" s="85">
        <v>0</v>
      </c>
      <c r="F66" s="85">
        <v>0</v>
      </c>
      <c r="G66" s="85">
        <v>0</v>
      </c>
      <c r="H66" s="13"/>
      <c r="I66" s="40">
        <f t="shared" si="2"/>
        <v>0</v>
      </c>
      <c r="J66" s="41"/>
      <c r="K66" s="14"/>
      <c r="L66" s="14"/>
      <c r="M66" s="15"/>
      <c r="N66" s="16"/>
    </row>
    <row r="67" spans="1:14" s="17" customFormat="1" ht="14.1" customHeight="1" x14ac:dyDescent="0.25">
      <c r="A67" s="12">
        <v>42</v>
      </c>
      <c r="B67" s="83" t="s">
        <v>167</v>
      </c>
      <c r="C67" s="83" t="s">
        <v>168</v>
      </c>
      <c r="D67" s="82" t="s">
        <v>9</v>
      </c>
      <c r="E67" s="85">
        <v>0</v>
      </c>
      <c r="F67" s="85">
        <v>0</v>
      </c>
      <c r="G67" s="85">
        <v>0</v>
      </c>
      <c r="H67" s="13"/>
      <c r="I67" s="40">
        <f t="shared" si="2"/>
        <v>0</v>
      </c>
      <c r="J67" s="40">
        <f>SUM(I57:I67)</f>
        <v>400.16438602072805</v>
      </c>
      <c r="K67" s="14"/>
      <c r="L67" s="14"/>
      <c r="M67" s="15"/>
      <c r="N67" s="16"/>
    </row>
    <row r="68" spans="1:14" s="17" customFormat="1" ht="12" customHeight="1" thickBot="1" x14ac:dyDescent="0.3">
      <c r="A68" s="32"/>
      <c r="B68" s="93"/>
      <c r="C68" s="93"/>
      <c r="D68" s="94"/>
      <c r="E68" s="88"/>
      <c r="F68" s="88"/>
      <c r="G68" s="88"/>
      <c r="H68" s="13"/>
      <c r="I68" s="41"/>
      <c r="J68" s="41"/>
      <c r="K68" s="14"/>
      <c r="L68" s="14"/>
      <c r="M68" s="15"/>
      <c r="N68" s="16"/>
    </row>
    <row r="69" spans="1:14" s="22" customFormat="1" ht="14.1" customHeight="1" thickBot="1" x14ac:dyDescent="0.3">
      <c r="A69" s="19"/>
      <c r="B69" s="122" t="s">
        <v>104</v>
      </c>
      <c r="C69" s="123"/>
      <c r="D69" s="123"/>
      <c r="E69" s="123"/>
      <c r="F69" s="123"/>
      <c r="G69" s="124"/>
      <c r="H69" s="20"/>
      <c r="I69" s="41"/>
      <c r="J69" s="41"/>
      <c r="K69" s="21"/>
      <c r="L69" s="21"/>
      <c r="M69" s="16"/>
      <c r="N69" s="16"/>
    </row>
    <row r="70" spans="1:14" s="17" customFormat="1" ht="14.1" customHeight="1" x14ac:dyDescent="0.25">
      <c r="A70" s="12">
        <v>43</v>
      </c>
      <c r="B70" s="83" t="s">
        <v>15</v>
      </c>
      <c r="C70" s="83" t="s">
        <v>32</v>
      </c>
      <c r="D70" s="84" t="s">
        <v>8</v>
      </c>
      <c r="E70" s="86">
        <v>7</v>
      </c>
      <c r="F70" s="86">
        <v>0</v>
      </c>
      <c r="G70" s="86">
        <v>0</v>
      </c>
      <c r="H70" s="13"/>
      <c r="I70" s="40">
        <f t="shared" ref="I70:I79" si="3">(E70*$E$97)+(F70*$E$96)+(G70*$E$95)</f>
        <v>429.7219827154409</v>
      </c>
      <c r="J70" s="42"/>
      <c r="K70" s="14"/>
      <c r="L70" s="14"/>
      <c r="M70" s="15"/>
      <c r="N70" s="16"/>
    </row>
    <row r="71" spans="1:14" s="17" customFormat="1" ht="14.1" customHeight="1" x14ac:dyDescent="0.25">
      <c r="A71" s="12">
        <v>44</v>
      </c>
      <c r="B71" s="83" t="s">
        <v>53</v>
      </c>
      <c r="C71" s="83" t="s">
        <v>33</v>
      </c>
      <c r="D71" s="84" t="s">
        <v>8</v>
      </c>
      <c r="E71" s="85">
        <v>0</v>
      </c>
      <c r="F71" s="85">
        <v>0</v>
      </c>
      <c r="G71" s="85">
        <v>0</v>
      </c>
      <c r="H71" s="13"/>
      <c r="I71" s="40">
        <f t="shared" si="3"/>
        <v>0</v>
      </c>
      <c r="J71" s="14"/>
      <c r="K71" s="14"/>
      <c r="L71" s="14"/>
      <c r="M71" s="15"/>
      <c r="N71" s="16"/>
    </row>
    <row r="72" spans="1:14" s="17" customFormat="1" ht="14.1" customHeight="1" x14ac:dyDescent="0.25">
      <c r="A72" s="12">
        <v>45</v>
      </c>
      <c r="B72" s="83" t="s">
        <v>16</v>
      </c>
      <c r="C72" s="83" t="s">
        <v>38</v>
      </c>
      <c r="D72" s="84" t="s">
        <v>8</v>
      </c>
      <c r="E72" s="86">
        <v>0</v>
      </c>
      <c r="F72" s="86">
        <v>0</v>
      </c>
      <c r="G72" s="86">
        <v>0</v>
      </c>
      <c r="H72" s="13"/>
      <c r="I72" s="40">
        <f t="shared" si="3"/>
        <v>0</v>
      </c>
      <c r="J72" s="14"/>
      <c r="K72" s="14"/>
      <c r="L72" s="14"/>
      <c r="M72" s="15"/>
      <c r="N72" s="16"/>
    </row>
    <row r="73" spans="1:14" s="17" customFormat="1" ht="14.1" customHeight="1" x14ac:dyDescent="0.25">
      <c r="A73" s="12">
        <v>46</v>
      </c>
      <c r="B73" s="83" t="s">
        <v>17</v>
      </c>
      <c r="C73" s="83" t="s">
        <v>34</v>
      </c>
      <c r="D73" s="84" t="s">
        <v>8</v>
      </c>
      <c r="E73" s="86">
        <v>0</v>
      </c>
      <c r="F73" s="86">
        <v>0</v>
      </c>
      <c r="G73" s="86">
        <v>0</v>
      </c>
      <c r="H73" s="13"/>
      <c r="I73" s="40">
        <f t="shared" si="3"/>
        <v>0</v>
      </c>
      <c r="J73" s="14"/>
      <c r="K73" s="14"/>
      <c r="L73" s="14"/>
      <c r="M73" s="15"/>
      <c r="N73" s="16"/>
    </row>
    <row r="74" spans="1:14" s="17" customFormat="1" ht="14.1" customHeight="1" x14ac:dyDescent="0.25">
      <c r="A74" s="12">
        <v>47</v>
      </c>
      <c r="B74" s="83" t="s">
        <v>57</v>
      </c>
      <c r="C74" s="83" t="s">
        <v>58</v>
      </c>
      <c r="D74" s="84" t="s">
        <v>8</v>
      </c>
      <c r="E74" s="86">
        <v>8</v>
      </c>
      <c r="F74" s="86">
        <v>0</v>
      </c>
      <c r="G74" s="86">
        <v>0</v>
      </c>
      <c r="H74" s="13"/>
      <c r="I74" s="40">
        <f t="shared" si="3"/>
        <v>491.1108373890753</v>
      </c>
      <c r="J74" s="14"/>
      <c r="K74" s="14"/>
      <c r="L74" s="14"/>
      <c r="M74" s="15"/>
      <c r="N74" s="16"/>
    </row>
    <row r="75" spans="1:14" s="17" customFormat="1" ht="14.1" customHeight="1" x14ac:dyDescent="0.25">
      <c r="A75" s="12">
        <v>48</v>
      </c>
      <c r="B75" s="83" t="s">
        <v>59</v>
      </c>
      <c r="C75" s="91" t="s">
        <v>60</v>
      </c>
      <c r="D75" s="84" t="s">
        <v>8</v>
      </c>
      <c r="E75" s="86">
        <v>6</v>
      </c>
      <c r="F75" s="86">
        <v>0</v>
      </c>
      <c r="G75" s="86">
        <v>0</v>
      </c>
      <c r="H75" s="13"/>
      <c r="I75" s="40">
        <f t="shared" si="3"/>
        <v>368.3331280418065</v>
      </c>
      <c r="J75" s="14"/>
      <c r="K75" s="14"/>
      <c r="L75" s="14"/>
      <c r="M75" s="15"/>
      <c r="N75" s="16"/>
    </row>
    <row r="76" spans="1:14" s="17" customFormat="1" ht="14.1" customHeight="1" x14ac:dyDescent="0.25">
      <c r="A76" s="12">
        <v>49</v>
      </c>
      <c r="B76" s="83" t="s">
        <v>19</v>
      </c>
      <c r="C76" s="83" t="s">
        <v>36</v>
      </c>
      <c r="D76" s="82" t="s">
        <v>9</v>
      </c>
      <c r="E76" s="86">
        <v>0</v>
      </c>
      <c r="F76" s="86">
        <v>0</v>
      </c>
      <c r="G76" s="86">
        <v>0</v>
      </c>
      <c r="H76" s="13"/>
      <c r="I76" s="40">
        <f t="shared" si="3"/>
        <v>0</v>
      </c>
      <c r="J76" s="14"/>
      <c r="K76" s="14"/>
      <c r="L76" s="14"/>
      <c r="M76" s="15"/>
      <c r="N76" s="16"/>
    </row>
    <row r="77" spans="1:14" s="17" customFormat="1" ht="14.1" customHeight="1" x14ac:dyDescent="0.25">
      <c r="A77" s="12">
        <v>50</v>
      </c>
      <c r="B77" s="83" t="s">
        <v>20</v>
      </c>
      <c r="C77" s="83" t="s">
        <v>31</v>
      </c>
      <c r="D77" s="82" t="s">
        <v>9</v>
      </c>
      <c r="E77" s="86">
        <v>0</v>
      </c>
      <c r="F77" s="86">
        <v>0</v>
      </c>
      <c r="G77" s="86">
        <v>0</v>
      </c>
      <c r="H77" s="13"/>
      <c r="I77" s="40">
        <f t="shared" si="3"/>
        <v>0</v>
      </c>
      <c r="J77" s="14"/>
      <c r="K77" s="14"/>
      <c r="L77" s="14"/>
      <c r="M77" s="15"/>
      <c r="N77" s="16"/>
    </row>
    <row r="78" spans="1:14" s="17" customFormat="1" ht="14.1" customHeight="1" x14ac:dyDescent="0.25">
      <c r="A78" s="12">
        <v>51</v>
      </c>
      <c r="B78" s="83" t="s">
        <v>21</v>
      </c>
      <c r="C78" s="83" t="s">
        <v>35</v>
      </c>
      <c r="D78" s="82" t="s">
        <v>9</v>
      </c>
      <c r="E78" s="86">
        <v>0</v>
      </c>
      <c r="F78" s="86">
        <v>0</v>
      </c>
      <c r="G78" s="86">
        <v>0</v>
      </c>
      <c r="H78" s="13"/>
      <c r="I78" s="40">
        <f t="shared" si="3"/>
        <v>0</v>
      </c>
      <c r="J78" s="14"/>
      <c r="K78" s="14"/>
      <c r="L78" s="14"/>
      <c r="M78" s="15"/>
      <c r="N78" s="16"/>
    </row>
    <row r="79" spans="1:14" s="17" customFormat="1" ht="14.1" customHeight="1" x14ac:dyDescent="0.25">
      <c r="A79" s="12">
        <v>52</v>
      </c>
      <c r="B79" s="83" t="s">
        <v>61</v>
      </c>
      <c r="C79" s="91" t="s">
        <v>62</v>
      </c>
      <c r="D79" s="82" t="s">
        <v>9</v>
      </c>
      <c r="E79" s="86">
        <v>17</v>
      </c>
      <c r="F79" s="86">
        <v>0</v>
      </c>
      <c r="G79" s="86">
        <v>0</v>
      </c>
      <c r="H79" s="13"/>
      <c r="I79" s="40">
        <f t="shared" si="3"/>
        <v>1043.6105294517849</v>
      </c>
      <c r="J79" s="43">
        <f>SUM(I70:I79)</f>
        <v>2332.7764775981077</v>
      </c>
      <c r="K79" s="14"/>
      <c r="L79" s="14"/>
      <c r="M79" s="15"/>
      <c r="N79" s="16"/>
    </row>
    <row r="80" spans="1:14" s="17" customFormat="1" ht="12" customHeight="1" thickBot="1" x14ac:dyDescent="0.3">
      <c r="A80" s="7"/>
      <c r="B80" s="96"/>
      <c r="C80" s="96"/>
      <c r="D80" s="90"/>
      <c r="E80" s="92"/>
      <c r="F80" s="92"/>
      <c r="G80" s="92"/>
      <c r="H80" s="13"/>
      <c r="I80" s="41"/>
      <c r="J80" s="44"/>
      <c r="K80" s="14"/>
      <c r="L80" s="14"/>
      <c r="M80" s="15"/>
      <c r="N80" s="16"/>
    </row>
    <row r="81" spans="1:14" s="22" customFormat="1" ht="14.1" customHeight="1" thickBot="1" x14ac:dyDescent="0.3">
      <c r="A81" s="19"/>
      <c r="B81" s="122" t="s">
        <v>105</v>
      </c>
      <c r="C81" s="123"/>
      <c r="D81" s="123"/>
      <c r="E81" s="123"/>
      <c r="F81" s="123"/>
      <c r="G81" s="124"/>
      <c r="H81" s="20"/>
      <c r="I81" s="41"/>
      <c r="J81" s="44"/>
      <c r="K81" s="21"/>
      <c r="L81" s="21"/>
      <c r="M81" s="16"/>
      <c r="N81" s="16"/>
    </row>
    <row r="82" spans="1:14" s="17" customFormat="1" ht="14.1" customHeight="1" x14ac:dyDescent="0.25">
      <c r="A82" s="12">
        <v>53</v>
      </c>
      <c r="B82" s="83" t="s">
        <v>14</v>
      </c>
      <c r="C82" s="83" t="s">
        <v>23</v>
      </c>
      <c r="D82" s="84" t="s">
        <v>8</v>
      </c>
      <c r="E82" s="86">
        <v>4</v>
      </c>
      <c r="F82" s="86">
        <v>0</v>
      </c>
      <c r="G82" s="86">
        <v>0</v>
      </c>
      <c r="H82" s="13"/>
      <c r="I82" s="40">
        <f t="shared" ref="I82" si="4">(E82*$E$97)+(F82*$E$96)+(G82*$E$95)</f>
        <v>245.55541869453765</v>
      </c>
      <c r="J82" s="43">
        <f>SUM(I82)</f>
        <v>245.55541869453765</v>
      </c>
      <c r="K82" s="14"/>
      <c r="L82" s="14"/>
      <c r="M82" s="15"/>
      <c r="N82" s="16"/>
    </row>
    <row r="83" spans="1:14" s="17" customFormat="1" ht="14.1" customHeight="1" thickBot="1" x14ac:dyDescent="0.3">
      <c r="A83" s="7"/>
      <c r="B83" s="91"/>
      <c r="C83" s="91"/>
      <c r="D83" s="90"/>
      <c r="E83" s="92"/>
      <c r="F83" s="92"/>
      <c r="G83" s="92"/>
      <c r="H83" s="13"/>
      <c r="I83" s="14"/>
      <c r="J83" s="44"/>
      <c r="K83" s="14"/>
      <c r="L83" s="14"/>
      <c r="M83" s="15"/>
      <c r="N83" s="16"/>
    </row>
    <row r="84" spans="1:14" s="22" customFormat="1" ht="14.1" customHeight="1" thickBot="1" x14ac:dyDescent="0.3">
      <c r="A84" s="19"/>
      <c r="B84" s="122" t="s">
        <v>262</v>
      </c>
      <c r="C84" s="123"/>
      <c r="D84" s="123"/>
      <c r="E84" s="123"/>
      <c r="F84" s="123"/>
      <c r="G84" s="124"/>
      <c r="H84" s="20"/>
      <c r="I84" s="41"/>
      <c r="J84" s="44"/>
      <c r="K84" s="21"/>
      <c r="L84" s="21"/>
      <c r="M84" s="16"/>
      <c r="N84" s="16"/>
    </row>
    <row r="85" spans="1:14" s="17" customFormat="1" ht="14.1" customHeight="1" x14ac:dyDescent="0.25">
      <c r="A85" s="12">
        <v>54</v>
      </c>
      <c r="B85" s="83" t="s">
        <v>26</v>
      </c>
      <c r="C85" s="83" t="s">
        <v>27</v>
      </c>
      <c r="D85" s="82" t="s">
        <v>8</v>
      </c>
      <c r="E85" s="86">
        <v>6</v>
      </c>
      <c r="F85" s="86">
        <v>0</v>
      </c>
      <c r="G85" s="86">
        <v>0</v>
      </c>
      <c r="H85" s="13"/>
      <c r="I85" s="40">
        <f>(E85*$E$97)+(F85*$E$96)+(G85*$E$95)</f>
        <v>368.3331280418065</v>
      </c>
      <c r="J85" s="43">
        <f>SUM(I85)</f>
        <v>368.3331280418065</v>
      </c>
      <c r="K85" s="14"/>
      <c r="L85" s="14"/>
      <c r="M85" s="15"/>
      <c r="N85" s="16"/>
    </row>
    <row r="86" spans="1:14" s="17" customFormat="1" ht="14.1" customHeight="1" thickBot="1" x14ac:dyDescent="0.3">
      <c r="A86" s="7"/>
      <c r="B86" s="91"/>
      <c r="C86" s="91"/>
      <c r="D86" s="90"/>
      <c r="E86" s="92"/>
      <c r="F86" s="92"/>
      <c r="G86" s="92"/>
      <c r="H86" s="13"/>
      <c r="I86" s="14"/>
      <c r="J86" s="44"/>
      <c r="K86" s="14"/>
      <c r="L86" s="14"/>
      <c r="M86" s="15"/>
      <c r="N86" s="16"/>
    </row>
    <row r="87" spans="1:14" s="22" customFormat="1" ht="14.1" customHeight="1" thickBot="1" x14ac:dyDescent="0.3">
      <c r="A87" s="19"/>
      <c r="B87" s="122" t="s">
        <v>263</v>
      </c>
      <c r="C87" s="123"/>
      <c r="D87" s="123"/>
      <c r="E87" s="123"/>
      <c r="F87" s="123"/>
      <c r="G87" s="124"/>
      <c r="H87" s="20"/>
      <c r="I87" s="41"/>
      <c r="J87" s="44"/>
      <c r="K87" s="21"/>
      <c r="L87" s="21"/>
      <c r="M87" s="16"/>
      <c r="N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86">
        <v>2</v>
      </c>
      <c r="F88" s="86">
        <v>0</v>
      </c>
      <c r="G88" s="86">
        <v>0</v>
      </c>
      <c r="H88" s="20"/>
      <c r="I88" s="40">
        <f>(E88*$E$97)+(F88*$E$96)+(G88*$E$95)</f>
        <v>122.77770934726883</v>
      </c>
      <c r="J88" s="44"/>
      <c r="K88" s="21"/>
      <c r="L88" s="21"/>
      <c r="M88" s="16"/>
      <c r="N88" s="16"/>
    </row>
    <row r="89" spans="1:14" s="17" customFormat="1" ht="14.1" customHeight="1" x14ac:dyDescent="0.25">
      <c r="A89" s="12">
        <v>56</v>
      </c>
      <c r="B89" s="83" t="s">
        <v>18</v>
      </c>
      <c r="C89" s="83" t="s">
        <v>37</v>
      </c>
      <c r="D89" s="82" t="s">
        <v>9</v>
      </c>
      <c r="E89" s="86">
        <v>11</v>
      </c>
      <c r="F89" s="86">
        <v>0</v>
      </c>
      <c r="G89" s="86">
        <v>0</v>
      </c>
      <c r="H89" s="13"/>
      <c r="I89" s="40">
        <f>(E89*$E$97)+(F89*$E$96)+(G89*$E$95)</f>
        <v>675.27740140997855</v>
      </c>
      <c r="J89" s="43">
        <f>SUM(I88:I89)</f>
        <v>798.05511075724735</v>
      </c>
      <c r="K89" s="14"/>
      <c r="L89" s="14"/>
      <c r="M89" s="15"/>
      <c r="N89" s="16"/>
    </row>
    <row r="90" spans="1:14" s="17" customFormat="1" ht="14.1" customHeight="1" thickBot="1" x14ac:dyDescent="0.3">
      <c r="A90" s="90"/>
      <c r="B90" s="91"/>
      <c r="C90" s="91"/>
      <c r="D90" s="90"/>
      <c r="E90" s="92"/>
      <c r="F90" s="92"/>
      <c r="G90" s="92"/>
      <c r="H90" s="13"/>
      <c r="I90" s="14"/>
      <c r="J90" s="44"/>
      <c r="K90" s="14"/>
      <c r="L90" s="14"/>
      <c r="M90" s="15"/>
      <c r="N90" s="16"/>
    </row>
    <row r="91" spans="1:14" s="17" customFormat="1" ht="14.1" customHeight="1" thickBot="1" x14ac:dyDescent="0.3">
      <c r="A91" s="90"/>
      <c r="B91" s="122" t="s">
        <v>138</v>
      </c>
      <c r="C91" s="123"/>
      <c r="D91" s="124"/>
      <c r="E91" s="97">
        <f>SUM(E6:E90)</f>
        <v>336</v>
      </c>
      <c r="F91" s="98">
        <f>SUM(F6:F90)</f>
        <v>32</v>
      </c>
      <c r="G91" s="99">
        <f>SUM(G6:G90)</f>
        <v>10</v>
      </c>
      <c r="H91" s="13"/>
      <c r="I91" s="14"/>
      <c r="J91" s="45">
        <f>SUM(J6:J90)</f>
        <v>28743.625954966152</v>
      </c>
      <c r="K91" s="14"/>
      <c r="L91" s="14"/>
      <c r="M91" s="15"/>
      <c r="N91" s="16"/>
    </row>
    <row r="92" spans="1:14" s="4" customFormat="1" ht="12.75" customHeight="1" x14ac:dyDescent="0.25">
      <c r="A92" s="7"/>
      <c r="B92" s="18"/>
      <c r="C92" s="18"/>
      <c r="D92" s="7"/>
      <c r="E92" s="27"/>
      <c r="F92" s="27"/>
      <c r="G92" s="27"/>
      <c r="H92" s="13"/>
      <c r="I92" s="14"/>
      <c r="J92" s="14"/>
      <c r="K92" s="14"/>
      <c r="L92" s="14"/>
      <c r="M92" s="1"/>
      <c r="N92" s="2"/>
    </row>
    <row r="93" spans="1:14" s="4" customFormat="1" ht="12.75" customHeight="1" x14ac:dyDescent="0.25">
      <c r="A93" s="7"/>
      <c r="B93" s="18"/>
      <c r="C93" s="18"/>
      <c r="D93" s="7"/>
      <c r="E93" s="27"/>
      <c r="F93" s="27"/>
      <c r="G93" s="27"/>
      <c r="H93" s="13"/>
      <c r="I93" s="14"/>
      <c r="J93" s="14"/>
      <c r="K93" s="14"/>
      <c r="L93" s="14"/>
      <c r="M93" s="1"/>
      <c r="N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27"/>
      <c r="G94" s="27"/>
      <c r="H94" s="13"/>
      <c r="I94" s="14"/>
      <c r="J94" s="14"/>
      <c r="K94" s="14"/>
      <c r="L94" s="14"/>
      <c r="M94" s="1"/>
      <c r="N94" s="2"/>
    </row>
    <row r="95" spans="1:14" s="4" customFormat="1" ht="15" customHeight="1" x14ac:dyDescent="0.25">
      <c r="A95" s="12" t="s">
        <v>129</v>
      </c>
      <c r="B95" s="127" t="s">
        <v>130</v>
      </c>
      <c r="C95" s="128"/>
      <c r="D95" s="129"/>
      <c r="E95" s="40">
        <v>466.10056326277981</v>
      </c>
      <c r="F95" s="27"/>
      <c r="G95" s="27"/>
      <c r="H95" s="13"/>
      <c r="I95" s="14"/>
      <c r="J95" s="14"/>
      <c r="K95" s="14"/>
      <c r="L95" s="14"/>
      <c r="M95" s="1"/>
      <c r="N95" s="2"/>
    </row>
    <row r="96" spans="1:14" s="4" customFormat="1" ht="15" customHeight="1" x14ac:dyDescent="0.25">
      <c r="A96" s="12" t="s">
        <v>131</v>
      </c>
      <c r="B96" s="127" t="s">
        <v>132</v>
      </c>
      <c r="C96" s="128"/>
      <c r="D96" s="129"/>
      <c r="E96" s="40">
        <v>107.9989109999124</v>
      </c>
      <c r="F96" s="27"/>
      <c r="G96" s="27"/>
      <c r="H96" s="13"/>
      <c r="I96" s="14"/>
      <c r="J96" s="14"/>
      <c r="K96" s="14"/>
      <c r="L96" s="14"/>
      <c r="M96" s="1"/>
      <c r="N96" s="2"/>
    </row>
    <row r="97" spans="1:14" s="4" customFormat="1" ht="15" customHeight="1" x14ac:dyDescent="0.25">
      <c r="A97" s="12" t="s">
        <v>133</v>
      </c>
      <c r="B97" s="127" t="s">
        <v>134</v>
      </c>
      <c r="C97" s="128"/>
      <c r="D97" s="129"/>
      <c r="E97" s="40">
        <v>61.388854673634413</v>
      </c>
      <c r="F97" s="27"/>
      <c r="G97" s="27"/>
      <c r="H97" s="13"/>
      <c r="I97" s="14"/>
      <c r="J97" s="14"/>
      <c r="K97" s="14"/>
      <c r="L97" s="14"/>
      <c r="M97" s="1"/>
      <c r="N97" s="2"/>
    </row>
    <row r="98" spans="1:14" s="4" customFormat="1" ht="12.75" customHeight="1" x14ac:dyDescent="0.25">
      <c r="A98" s="7"/>
      <c r="B98" s="18"/>
      <c r="C98" s="18"/>
      <c r="D98" s="7"/>
      <c r="E98" s="27"/>
      <c r="F98" s="27"/>
      <c r="G98" s="27"/>
      <c r="H98" s="13"/>
      <c r="I98" s="14"/>
      <c r="J98" s="14"/>
      <c r="K98" s="14"/>
      <c r="L98" s="14"/>
      <c r="M98" s="1"/>
      <c r="N98" s="2"/>
    </row>
    <row r="99" spans="1:14" s="4" customFormat="1" ht="12.75" customHeight="1" x14ac:dyDescent="0.25">
      <c r="A99" s="7"/>
      <c r="B99" s="18"/>
      <c r="C99" s="18"/>
      <c r="D99" s="7"/>
      <c r="E99" s="27"/>
      <c r="F99" s="27"/>
      <c r="G99" s="27"/>
      <c r="H99" s="13"/>
      <c r="I99" s="14"/>
      <c r="J99" s="14"/>
      <c r="K99" s="14"/>
      <c r="L99" s="14"/>
      <c r="M99" s="1"/>
      <c r="N99" s="2"/>
    </row>
    <row r="100" spans="1:14" s="4" customFormat="1" ht="12" x14ac:dyDescent="0.25">
      <c r="A100" s="7"/>
      <c r="B100" s="18"/>
      <c r="C100" s="18"/>
      <c r="D100" s="7"/>
      <c r="E100" s="14"/>
      <c r="F100" s="14"/>
      <c r="G100" s="14"/>
      <c r="H100" s="13"/>
      <c r="I100" s="14"/>
      <c r="J100" s="14"/>
      <c r="K100" s="14"/>
      <c r="L100" s="14"/>
      <c r="M100" s="1"/>
      <c r="N100" s="2"/>
    </row>
    <row r="101" spans="1:14" s="4" customFormat="1" ht="12" x14ac:dyDescent="0.25">
      <c r="A101" s="7"/>
      <c r="B101" s="18"/>
      <c r="C101" s="18"/>
      <c r="D101" s="7"/>
      <c r="E101" s="14"/>
      <c r="F101" s="14"/>
      <c r="G101" s="14"/>
      <c r="H101" s="13"/>
      <c r="I101" s="14"/>
      <c r="J101" s="14"/>
      <c r="K101" s="14"/>
      <c r="L101" s="14"/>
      <c r="M101" s="1"/>
      <c r="N101" s="2"/>
    </row>
    <row r="102" spans="1:14" s="4" customFormat="1" ht="12" x14ac:dyDescent="0.25">
      <c r="A102" s="7"/>
      <c r="B102" s="18"/>
      <c r="C102" s="18"/>
      <c r="D102" s="7"/>
      <c r="E102" s="14"/>
      <c r="F102" s="14"/>
      <c r="G102" s="14"/>
      <c r="H102" s="13"/>
      <c r="I102" s="14"/>
      <c r="J102" s="14"/>
      <c r="K102" s="14"/>
      <c r="L102" s="14"/>
      <c r="M102" s="1"/>
      <c r="N102" s="2"/>
    </row>
    <row r="103" spans="1:14" s="4" customFormat="1" ht="12" x14ac:dyDescent="0.25">
      <c r="A103" s="7"/>
      <c r="B103" s="18"/>
      <c r="C103" s="18"/>
      <c r="D103" s="7"/>
      <c r="E103" s="14"/>
      <c r="F103" s="14"/>
      <c r="G103" s="14"/>
      <c r="H103" s="13"/>
      <c r="I103" s="14"/>
      <c r="J103" s="14"/>
      <c r="K103" s="14"/>
      <c r="L103" s="14"/>
      <c r="M103" s="1"/>
      <c r="N103" s="2"/>
    </row>
    <row r="104" spans="1:14" s="4" customFormat="1" ht="12" x14ac:dyDescent="0.25">
      <c r="A104" s="7"/>
      <c r="B104" s="18"/>
      <c r="C104" s="18"/>
      <c r="D104" s="7"/>
      <c r="E104" s="14"/>
      <c r="F104" s="14"/>
      <c r="G104" s="14"/>
      <c r="H104" s="13"/>
      <c r="I104" s="14"/>
      <c r="J104" s="14"/>
      <c r="K104" s="14"/>
      <c r="L104" s="14"/>
      <c r="M104" s="1"/>
      <c r="N104" s="2"/>
    </row>
    <row r="105" spans="1:14" s="4" customFormat="1" ht="12" x14ac:dyDescent="0.25">
      <c r="A105" s="7"/>
      <c r="B105" s="18"/>
      <c r="C105" s="18"/>
      <c r="D105" s="7"/>
      <c r="E105" s="14"/>
      <c r="F105" s="14"/>
      <c r="G105" s="14"/>
      <c r="H105" s="13"/>
      <c r="I105" s="14"/>
      <c r="J105" s="14"/>
      <c r="K105" s="14"/>
      <c r="L105" s="14"/>
      <c r="M105" s="1"/>
      <c r="N105" s="2"/>
    </row>
    <row r="106" spans="1:14" s="4" customFormat="1" ht="12" x14ac:dyDescent="0.25">
      <c r="A106" s="7"/>
      <c r="B106" s="18"/>
      <c r="C106" s="18"/>
      <c r="D106" s="7"/>
      <c r="E106" s="14"/>
      <c r="F106" s="14"/>
      <c r="G106" s="14"/>
      <c r="H106" s="13"/>
      <c r="I106" s="14"/>
      <c r="J106" s="14"/>
      <c r="K106" s="14"/>
      <c r="L106" s="14"/>
      <c r="M106" s="1"/>
      <c r="N106" s="2"/>
    </row>
    <row r="107" spans="1:14" s="4" customFormat="1" ht="12" x14ac:dyDescent="0.25">
      <c r="A107" s="7"/>
      <c r="B107" s="18"/>
      <c r="C107" s="18"/>
      <c r="D107" s="7"/>
      <c r="E107" s="14"/>
      <c r="F107" s="14"/>
      <c r="G107" s="14"/>
      <c r="H107" s="13"/>
      <c r="I107" s="14"/>
      <c r="J107" s="14"/>
      <c r="K107" s="14"/>
      <c r="L107" s="14"/>
      <c r="M107" s="1"/>
      <c r="N107" s="2"/>
    </row>
    <row r="108" spans="1:14" s="4" customFormat="1" ht="12" x14ac:dyDescent="0.25">
      <c r="A108" s="7"/>
      <c r="B108" s="18"/>
      <c r="C108" s="18"/>
      <c r="D108" s="7"/>
      <c r="E108" s="14"/>
      <c r="F108" s="14"/>
      <c r="G108" s="14"/>
      <c r="H108" s="13"/>
      <c r="I108" s="14"/>
      <c r="J108" s="14"/>
      <c r="K108" s="14"/>
      <c r="L108" s="14"/>
      <c r="M108" s="1"/>
      <c r="N108" s="2"/>
    </row>
    <row r="109" spans="1:14" s="4" customFormat="1" ht="12" x14ac:dyDescent="0.25">
      <c r="A109" s="7"/>
      <c r="B109" s="18"/>
      <c r="C109" s="18"/>
      <c r="D109" s="7"/>
      <c r="E109" s="14"/>
      <c r="F109" s="14"/>
      <c r="G109" s="14"/>
      <c r="H109" s="13"/>
      <c r="I109" s="14"/>
      <c r="J109" s="14"/>
      <c r="K109" s="14"/>
      <c r="L109" s="14"/>
      <c r="M109" s="1"/>
      <c r="N109" s="2"/>
    </row>
    <row r="110" spans="1:14" s="4" customFormat="1" ht="12" x14ac:dyDescent="0.25">
      <c r="A110" s="7"/>
      <c r="B110" s="18"/>
      <c r="C110" s="18"/>
      <c r="D110" s="7"/>
      <c r="E110" s="14"/>
      <c r="F110" s="14"/>
      <c r="G110" s="14"/>
      <c r="H110" s="13"/>
      <c r="I110" s="14"/>
      <c r="J110" s="14"/>
      <c r="K110" s="14"/>
      <c r="L110" s="14"/>
      <c r="M110" s="1"/>
      <c r="N110" s="2"/>
    </row>
    <row r="111" spans="1:14" s="4" customFormat="1" ht="12" x14ac:dyDescent="0.25">
      <c r="A111" s="7"/>
      <c r="B111" s="18"/>
      <c r="C111" s="18"/>
      <c r="D111" s="7"/>
      <c r="E111" s="14"/>
      <c r="F111" s="14"/>
      <c r="G111" s="14"/>
      <c r="H111" s="13"/>
      <c r="I111" s="14"/>
      <c r="J111" s="14"/>
      <c r="K111" s="14"/>
      <c r="L111" s="14"/>
      <c r="M111" s="1"/>
      <c r="N111" s="2"/>
    </row>
    <row r="112" spans="1:14" s="4" customFormat="1" ht="12" x14ac:dyDescent="0.25">
      <c r="A112" s="7"/>
      <c r="B112" s="18"/>
      <c r="C112" s="18"/>
      <c r="D112" s="7"/>
      <c r="E112" s="14"/>
      <c r="F112" s="14"/>
      <c r="G112" s="14"/>
      <c r="H112" s="13"/>
      <c r="I112" s="14"/>
      <c r="J112" s="14"/>
      <c r="K112" s="14"/>
      <c r="L112" s="14"/>
      <c r="M112" s="1"/>
      <c r="N112" s="2"/>
    </row>
    <row r="113" spans="1:14" s="4" customFormat="1" ht="12" x14ac:dyDescent="0.25">
      <c r="A113" s="7"/>
      <c r="B113" s="18"/>
      <c r="C113" s="18"/>
      <c r="D113" s="7"/>
      <c r="E113" s="14"/>
      <c r="F113" s="14"/>
      <c r="G113" s="14"/>
      <c r="H113" s="13"/>
      <c r="I113" s="14"/>
      <c r="J113" s="14"/>
      <c r="K113" s="14"/>
      <c r="L113" s="14"/>
      <c r="M113" s="1"/>
      <c r="N113" s="2"/>
    </row>
    <row r="114" spans="1:14" s="4" customFormat="1" ht="12" x14ac:dyDescent="0.25">
      <c r="A114" s="7"/>
      <c r="B114" s="18"/>
      <c r="C114" s="18"/>
      <c r="D114" s="7"/>
      <c r="E114" s="14"/>
      <c r="F114" s="14"/>
      <c r="G114" s="14"/>
      <c r="H114" s="13"/>
      <c r="I114" s="14"/>
      <c r="J114" s="14"/>
      <c r="K114" s="14"/>
      <c r="L114" s="14"/>
      <c r="M114" s="1"/>
      <c r="N114" s="2"/>
    </row>
    <row r="115" spans="1:14" s="4" customFormat="1" ht="12" x14ac:dyDescent="0.25">
      <c r="A115" s="7"/>
      <c r="B115" s="18"/>
      <c r="C115" s="18"/>
      <c r="D115" s="7"/>
      <c r="E115" s="14"/>
      <c r="F115" s="14"/>
      <c r="G115" s="14"/>
      <c r="H115" s="13"/>
      <c r="I115" s="14"/>
      <c r="J115" s="14"/>
      <c r="K115" s="14"/>
      <c r="L115" s="14"/>
      <c r="M115" s="1"/>
      <c r="N115" s="2"/>
    </row>
    <row r="116" spans="1:14" s="4" customFormat="1" ht="12" x14ac:dyDescent="0.25">
      <c r="A116" s="7"/>
      <c r="B116" s="18"/>
      <c r="C116" s="18"/>
      <c r="D116" s="7"/>
      <c r="E116" s="14"/>
      <c r="F116" s="14"/>
      <c r="G116" s="14"/>
      <c r="H116" s="13"/>
      <c r="I116" s="14"/>
      <c r="J116" s="14"/>
      <c r="K116" s="14"/>
      <c r="L116" s="14"/>
      <c r="M116" s="1"/>
      <c r="N116" s="2"/>
    </row>
    <row r="117" spans="1:14" s="4" customFormat="1" ht="12" x14ac:dyDescent="0.25">
      <c r="A117" s="7"/>
      <c r="B117" s="18"/>
      <c r="C117" s="18"/>
      <c r="D117" s="7"/>
      <c r="E117" s="14"/>
      <c r="F117" s="14"/>
      <c r="G117" s="14"/>
      <c r="H117" s="13"/>
      <c r="I117" s="14"/>
      <c r="J117" s="14"/>
      <c r="K117" s="14"/>
      <c r="L117" s="14"/>
      <c r="M117" s="1"/>
      <c r="N117" s="2"/>
    </row>
    <row r="118" spans="1:14" s="4" customFormat="1" ht="12" x14ac:dyDescent="0.25">
      <c r="A118" s="7"/>
      <c r="B118" s="18"/>
      <c r="C118" s="18"/>
      <c r="D118" s="7"/>
      <c r="E118" s="14"/>
      <c r="F118" s="14"/>
      <c r="G118" s="14"/>
      <c r="H118" s="13"/>
      <c r="I118" s="14"/>
      <c r="J118" s="14"/>
      <c r="K118" s="14"/>
      <c r="L118" s="14"/>
      <c r="M118" s="1"/>
      <c r="N118" s="2"/>
    </row>
    <row r="119" spans="1:14" s="4" customFormat="1" ht="12" x14ac:dyDescent="0.25">
      <c r="A119" s="7"/>
      <c r="B119" s="18"/>
      <c r="C119" s="18"/>
      <c r="D119" s="7"/>
      <c r="E119" s="14"/>
      <c r="F119" s="14"/>
      <c r="G119" s="14"/>
      <c r="H119" s="13"/>
      <c r="I119" s="14"/>
      <c r="J119" s="14"/>
      <c r="K119" s="14"/>
      <c r="L119" s="14"/>
      <c r="M119" s="1"/>
      <c r="N119" s="2"/>
    </row>
    <row r="120" spans="1:14" s="4" customFormat="1" ht="12" x14ac:dyDescent="0.25">
      <c r="A120" s="7"/>
      <c r="B120" s="18"/>
      <c r="C120" s="18"/>
      <c r="D120" s="7"/>
      <c r="E120" s="14"/>
      <c r="F120" s="14"/>
      <c r="G120" s="14"/>
      <c r="H120" s="13"/>
      <c r="I120" s="14"/>
      <c r="J120" s="14"/>
      <c r="K120" s="14"/>
      <c r="L120" s="14"/>
      <c r="M120" s="1"/>
      <c r="N120" s="2"/>
    </row>
    <row r="121" spans="1:14" s="4" customFormat="1" ht="12" x14ac:dyDescent="0.25">
      <c r="A121" s="7"/>
      <c r="B121" s="18"/>
      <c r="C121" s="18"/>
      <c r="D121" s="7"/>
      <c r="E121" s="14"/>
      <c r="F121" s="14"/>
      <c r="G121" s="14"/>
      <c r="H121" s="13"/>
      <c r="I121" s="14"/>
      <c r="J121" s="14"/>
      <c r="K121" s="14"/>
      <c r="L121" s="14"/>
      <c r="M121" s="1"/>
      <c r="N121" s="2"/>
    </row>
    <row r="122" spans="1:14" s="4" customFormat="1" ht="12" x14ac:dyDescent="0.25">
      <c r="A122" s="7"/>
      <c r="B122" s="18"/>
      <c r="C122" s="18"/>
      <c r="D122" s="7"/>
      <c r="E122" s="14"/>
      <c r="F122" s="14"/>
      <c r="G122" s="14"/>
      <c r="H122" s="13"/>
      <c r="I122" s="14"/>
      <c r="J122" s="14"/>
      <c r="K122" s="14"/>
      <c r="L122" s="14"/>
      <c r="M122" s="1"/>
      <c r="N122" s="2"/>
    </row>
  </sheetData>
  <mergeCells count="29">
    <mergeCell ref="B95:D95"/>
    <mergeCell ref="B96:D96"/>
    <mergeCell ref="B97:D97"/>
    <mergeCell ref="B53:G53"/>
    <mergeCell ref="B56:G56"/>
    <mergeCell ref="B69:G69"/>
    <mergeCell ref="B87:G87"/>
    <mergeCell ref="B91:D91"/>
    <mergeCell ref="B94:D94"/>
    <mergeCell ref="B81:G81"/>
    <mergeCell ref="B84:G84"/>
    <mergeCell ref="B47:G47"/>
    <mergeCell ref="G2:G3"/>
    <mergeCell ref="I2:I3"/>
    <mergeCell ref="J2:J3"/>
    <mergeCell ref="B5:G5"/>
    <mergeCell ref="B16:G16"/>
    <mergeCell ref="B24:G24"/>
    <mergeCell ref="F2:F3"/>
    <mergeCell ref="B30:G30"/>
    <mergeCell ref="B34:G34"/>
    <mergeCell ref="B37:G37"/>
    <mergeCell ref="B40:G40"/>
    <mergeCell ref="B43:G43"/>
    <mergeCell ref="A2:A3"/>
    <mergeCell ref="B2:B3"/>
    <mergeCell ref="C2:C3"/>
    <mergeCell ref="D2:D3"/>
    <mergeCell ref="E2:E3"/>
  </mergeCells>
  <phoneticPr fontId="4" type="noConversion"/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zoomScaleNormal="100" workbookViewId="0">
      <selection activeCell="E91" sqref="A2:E91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5" width="15.6640625" style="14" customWidth="1"/>
    <col min="6" max="6" width="10.6640625" style="13" customWidth="1"/>
    <col min="7" max="7" width="13.33203125" style="14" customWidth="1"/>
    <col min="8" max="8" width="14" style="14" customWidth="1"/>
    <col min="9" max="9" width="12.5546875" style="14" customWidth="1"/>
    <col min="10" max="10" width="12.6640625" style="14" customWidth="1"/>
    <col min="11" max="11" width="12.88671875" style="1" customWidth="1"/>
    <col min="12" max="12" width="12.33203125" style="2" customWidth="1"/>
    <col min="13" max="13" width="12.44140625" customWidth="1"/>
    <col min="14" max="14" width="11.88671875" customWidth="1"/>
    <col min="15" max="15" width="8.6640625" customWidth="1"/>
    <col min="16" max="16" width="8.5546875" customWidth="1"/>
    <col min="17" max="17" width="19.33203125" customWidth="1"/>
    <col min="18" max="18" width="8.6640625" customWidth="1"/>
    <col min="19" max="19" width="2.6640625" customWidth="1"/>
    <col min="20" max="20" width="19.6640625" customWidth="1"/>
    <col min="21" max="21" width="8.6640625" customWidth="1"/>
  </cols>
  <sheetData>
    <row r="1" spans="1:13" s="17" customFormat="1" ht="15.75" customHeight="1" x14ac:dyDescent="0.25">
      <c r="A1" s="7"/>
      <c r="B1" s="18"/>
      <c r="C1" s="18"/>
      <c r="D1" s="7"/>
      <c r="E1" s="14"/>
      <c r="F1" s="13"/>
      <c r="G1" s="14"/>
      <c r="H1" s="14"/>
      <c r="I1" s="14"/>
      <c r="J1" s="14"/>
      <c r="K1" s="15"/>
      <c r="L1" s="16"/>
    </row>
    <row r="2" spans="1:13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25" t="s">
        <v>54</v>
      </c>
      <c r="F2" s="13"/>
      <c r="G2" s="117" t="s">
        <v>123</v>
      </c>
      <c r="H2" s="117" t="s">
        <v>124</v>
      </c>
      <c r="I2" s="14"/>
      <c r="J2" s="14"/>
      <c r="K2" s="15"/>
      <c r="L2" s="16"/>
    </row>
    <row r="3" spans="1:13" s="17" customFormat="1" ht="14.25" customHeight="1" x14ac:dyDescent="0.25">
      <c r="A3" s="107"/>
      <c r="B3" s="113"/>
      <c r="C3" s="113"/>
      <c r="D3" s="113"/>
      <c r="E3" s="126" t="s">
        <v>113</v>
      </c>
      <c r="F3" s="13"/>
      <c r="G3" s="117"/>
      <c r="H3" s="117"/>
      <c r="I3" s="14"/>
      <c r="J3" s="14"/>
      <c r="K3" s="15"/>
      <c r="L3" s="16"/>
    </row>
    <row r="4" spans="1:13" s="17" customFormat="1" ht="14.25" customHeight="1" thickBot="1" x14ac:dyDescent="0.3">
      <c r="A4" s="7"/>
      <c r="B4" s="7"/>
      <c r="C4" s="7"/>
      <c r="D4" s="7"/>
      <c r="E4" s="38"/>
      <c r="F4" s="13"/>
      <c r="I4" s="14"/>
      <c r="J4" s="14"/>
      <c r="K4" s="15"/>
      <c r="L4" s="16"/>
    </row>
    <row r="5" spans="1:13" s="22" customFormat="1" ht="14.1" customHeight="1" thickBot="1" x14ac:dyDescent="0.3">
      <c r="A5" s="19"/>
      <c r="B5" s="110" t="s">
        <v>101</v>
      </c>
      <c r="C5" s="111"/>
      <c r="D5" s="111"/>
      <c r="E5" s="112"/>
      <c r="F5" s="20"/>
      <c r="I5" s="21"/>
      <c r="J5" s="21"/>
      <c r="K5" s="16"/>
      <c r="L5" s="16"/>
    </row>
    <row r="6" spans="1:13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0</v>
      </c>
      <c r="F6" s="13"/>
      <c r="G6" s="40">
        <f t="shared" ref="G6:G14" si="0">(E6*$E$95)</f>
        <v>0</v>
      </c>
      <c r="H6" s="41"/>
      <c r="I6" s="14"/>
      <c r="J6" s="14"/>
      <c r="K6" s="15"/>
      <c r="L6" s="16"/>
    </row>
    <row r="7" spans="1:13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1</v>
      </c>
      <c r="F7" s="13"/>
      <c r="G7" s="40">
        <f t="shared" si="0"/>
        <v>170.52459631565117</v>
      </c>
      <c r="H7" s="41"/>
      <c r="I7" s="14"/>
      <c r="J7" s="14"/>
      <c r="K7" s="15"/>
      <c r="L7" s="16"/>
    </row>
    <row r="8" spans="1:13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13"/>
      <c r="G8" s="40">
        <f t="shared" si="0"/>
        <v>0</v>
      </c>
      <c r="H8" s="41"/>
      <c r="I8" s="14"/>
      <c r="J8" s="14"/>
      <c r="K8" s="15"/>
      <c r="L8" s="16"/>
    </row>
    <row r="9" spans="1:13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0</v>
      </c>
      <c r="F9" s="14"/>
      <c r="G9" s="40">
        <f t="shared" si="0"/>
        <v>0</v>
      </c>
      <c r="H9" s="41"/>
      <c r="I9" s="13"/>
      <c r="J9" s="14"/>
      <c r="K9" s="14"/>
      <c r="L9" s="15"/>
      <c r="M9" s="16"/>
    </row>
    <row r="10" spans="1:13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0</v>
      </c>
      <c r="F10" s="14"/>
      <c r="G10" s="40">
        <f t="shared" si="0"/>
        <v>0</v>
      </c>
      <c r="H10" s="41"/>
      <c r="I10" s="13"/>
      <c r="J10" s="14"/>
      <c r="K10" s="14"/>
      <c r="L10" s="15"/>
      <c r="M10" s="16"/>
    </row>
    <row r="11" spans="1:13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0</v>
      </c>
      <c r="F11" s="13"/>
      <c r="G11" s="40">
        <f t="shared" si="0"/>
        <v>0</v>
      </c>
      <c r="H11" s="41"/>
      <c r="I11" s="14"/>
      <c r="J11" s="14"/>
      <c r="K11" s="15"/>
      <c r="L11" s="16"/>
    </row>
    <row r="12" spans="1:13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0</v>
      </c>
      <c r="F12" s="13"/>
      <c r="G12" s="40">
        <f t="shared" si="0"/>
        <v>0</v>
      </c>
      <c r="H12" s="41"/>
      <c r="I12" s="14"/>
      <c r="J12" s="14"/>
      <c r="K12" s="15"/>
      <c r="L12" s="16"/>
    </row>
    <row r="13" spans="1:13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0</v>
      </c>
      <c r="F13" s="13"/>
      <c r="G13" s="40">
        <f t="shared" si="0"/>
        <v>0</v>
      </c>
      <c r="H13" s="41"/>
      <c r="I13" s="14"/>
      <c r="J13" s="14"/>
      <c r="K13" s="15"/>
      <c r="L13" s="16"/>
    </row>
    <row r="14" spans="1:13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0</v>
      </c>
      <c r="F14" s="14"/>
      <c r="G14" s="40">
        <f t="shared" si="0"/>
        <v>0</v>
      </c>
      <c r="H14" s="40">
        <f>SUM(G6:G14)</f>
        <v>170.52459631565117</v>
      </c>
      <c r="I14" s="13"/>
      <c r="J14" s="14"/>
      <c r="K14" s="14"/>
      <c r="L14" s="15"/>
      <c r="M14" s="16"/>
    </row>
    <row r="15" spans="1:13" s="17" customFormat="1" ht="12" customHeight="1" thickBot="1" x14ac:dyDescent="0.3">
      <c r="A15" s="32"/>
      <c r="B15" s="33"/>
      <c r="C15" s="33"/>
      <c r="D15" s="33"/>
      <c r="E15" s="23"/>
      <c r="F15" s="13"/>
      <c r="G15" s="41"/>
      <c r="I15" s="14"/>
      <c r="J15" s="14"/>
      <c r="K15" s="15"/>
      <c r="L15" s="16"/>
    </row>
    <row r="16" spans="1:13" s="22" customFormat="1" ht="14.1" customHeight="1" thickBot="1" x14ac:dyDescent="0.3">
      <c r="A16" s="34"/>
      <c r="B16" s="110" t="s">
        <v>102</v>
      </c>
      <c r="C16" s="111"/>
      <c r="D16" s="111"/>
      <c r="E16" s="112"/>
      <c r="F16" s="20"/>
      <c r="G16" s="41"/>
      <c r="H16" s="41"/>
      <c r="I16" s="21"/>
      <c r="J16" s="21"/>
      <c r="K16" s="16"/>
      <c r="L16" s="16"/>
    </row>
    <row r="17" spans="1:12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13"/>
      <c r="G17" s="40">
        <f t="shared" ref="G17:G22" si="1">(E17*$E$95)</f>
        <v>0</v>
      </c>
      <c r="H17" s="41"/>
      <c r="I17" s="14"/>
      <c r="J17" s="14"/>
      <c r="K17" s="15"/>
      <c r="L17" s="16"/>
    </row>
    <row r="18" spans="1:12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0</v>
      </c>
      <c r="F18" s="13"/>
      <c r="G18" s="40">
        <f t="shared" si="1"/>
        <v>0</v>
      </c>
      <c r="H18" s="41"/>
      <c r="I18" s="14"/>
      <c r="J18" s="14"/>
      <c r="K18" s="15"/>
      <c r="L18" s="16"/>
    </row>
    <row r="19" spans="1:12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0</v>
      </c>
      <c r="F19" s="13"/>
      <c r="G19" s="40">
        <f t="shared" si="1"/>
        <v>0</v>
      </c>
      <c r="H19" s="41"/>
      <c r="I19" s="14"/>
      <c r="J19" s="14"/>
      <c r="K19" s="15"/>
      <c r="L19" s="16"/>
    </row>
    <row r="20" spans="1:12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0</v>
      </c>
      <c r="F20" s="13"/>
      <c r="G20" s="40">
        <f t="shared" si="1"/>
        <v>0</v>
      </c>
      <c r="H20" s="41"/>
      <c r="I20" s="14"/>
      <c r="J20" s="14"/>
      <c r="K20" s="15"/>
      <c r="L20" s="16"/>
    </row>
    <row r="21" spans="1:12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0</v>
      </c>
      <c r="F21" s="13"/>
      <c r="G21" s="40">
        <f t="shared" si="1"/>
        <v>0</v>
      </c>
      <c r="H21" s="41"/>
      <c r="I21" s="14"/>
      <c r="J21" s="14"/>
      <c r="K21" s="15"/>
      <c r="L21" s="16"/>
    </row>
    <row r="22" spans="1:12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0</v>
      </c>
      <c r="F22" s="13"/>
      <c r="G22" s="40">
        <f t="shared" si="1"/>
        <v>0</v>
      </c>
      <c r="H22" s="40">
        <f>SUM(G17:G22)</f>
        <v>0</v>
      </c>
      <c r="I22" s="14"/>
      <c r="J22" s="14"/>
      <c r="K22" s="15"/>
      <c r="L22" s="16"/>
    </row>
    <row r="23" spans="1:12" s="17" customFormat="1" ht="14.1" customHeight="1" thickBot="1" x14ac:dyDescent="0.3">
      <c r="A23" s="7"/>
      <c r="B23" s="36"/>
      <c r="C23" s="36"/>
      <c r="D23" s="7"/>
      <c r="E23" s="27"/>
      <c r="F23" s="13"/>
      <c r="G23" s="41"/>
      <c r="H23" s="41"/>
      <c r="I23" s="14"/>
      <c r="J23" s="14"/>
      <c r="K23" s="15"/>
      <c r="L23" s="16"/>
    </row>
    <row r="24" spans="1:12" s="22" customFormat="1" ht="14.1" customHeight="1" thickBot="1" x14ac:dyDescent="0.3">
      <c r="A24" s="34"/>
      <c r="B24" s="110" t="s">
        <v>110</v>
      </c>
      <c r="C24" s="111"/>
      <c r="D24" s="111"/>
      <c r="E24" s="112"/>
      <c r="F24" s="20"/>
      <c r="G24" s="41"/>
      <c r="H24" s="42"/>
      <c r="I24" s="21"/>
      <c r="J24" s="21"/>
      <c r="K24" s="16"/>
      <c r="L24" s="16"/>
    </row>
    <row r="25" spans="1:12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0</v>
      </c>
      <c r="F25" s="13"/>
      <c r="G25" s="40">
        <f>(E25*$E$95)</f>
        <v>0</v>
      </c>
      <c r="H25" s="41"/>
      <c r="I25" s="14"/>
      <c r="J25" s="14"/>
      <c r="K25" s="15"/>
      <c r="L25" s="16"/>
    </row>
    <row r="26" spans="1:12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0</v>
      </c>
      <c r="F26" s="13"/>
      <c r="G26" s="40">
        <f>(E26*$E$95)</f>
        <v>0</v>
      </c>
      <c r="H26" s="41"/>
      <c r="I26" s="14"/>
      <c r="J26" s="14"/>
      <c r="K26" s="15"/>
      <c r="L26" s="16"/>
    </row>
    <row r="27" spans="1:12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13"/>
      <c r="G27" s="40">
        <f>(E27*$E$95)</f>
        <v>0</v>
      </c>
      <c r="H27" s="41"/>
      <c r="I27" s="14"/>
      <c r="J27" s="14"/>
      <c r="K27" s="15"/>
      <c r="L27" s="16"/>
    </row>
    <row r="28" spans="1:12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13"/>
      <c r="G28" s="40">
        <f>(E28*$E$95)</f>
        <v>0</v>
      </c>
      <c r="H28" s="40">
        <f>SUM(G25:G28)</f>
        <v>0</v>
      </c>
      <c r="I28" s="14"/>
      <c r="J28" s="14"/>
      <c r="K28" s="15"/>
      <c r="L28" s="16"/>
    </row>
    <row r="29" spans="1:12" s="17" customFormat="1" ht="14.1" customHeight="1" thickBot="1" x14ac:dyDescent="0.3">
      <c r="A29" s="7"/>
      <c r="B29" s="36"/>
      <c r="C29" s="36"/>
      <c r="D29" s="7"/>
      <c r="E29" s="27"/>
      <c r="F29" s="13"/>
      <c r="G29" s="41"/>
      <c r="H29" s="41"/>
      <c r="I29" s="14"/>
      <c r="J29" s="14"/>
      <c r="K29" s="15"/>
      <c r="L29" s="16"/>
    </row>
    <row r="30" spans="1:12" s="22" customFormat="1" ht="14.1" customHeight="1" thickBot="1" x14ac:dyDescent="0.3">
      <c r="A30" s="19"/>
      <c r="B30" s="110" t="s">
        <v>98</v>
      </c>
      <c r="C30" s="111"/>
      <c r="D30" s="111"/>
      <c r="E30" s="112"/>
      <c r="F30" s="20"/>
      <c r="G30" s="41"/>
      <c r="H30" s="41"/>
      <c r="I30" s="21"/>
      <c r="J30" s="21"/>
      <c r="K30" s="16"/>
      <c r="L30" s="16"/>
    </row>
    <row r="31" spans="1:12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13"/>
      <c r="G31" s="40">
        <f>(E31*$E$95)</f>
        <v>0</v>
      </c>
      <c r="H31" s="41"/>
      <c r="I31" s="14"/>
      <c r="J31" s="14"/>
      <c r="K31" s="15"/>
      <c r="L31" s="16"/>
    </row>
    <row r="32" spans="1:12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13"/>
      <c r="G32" s="40">
        <f>(E32*$E$95)</f>
        <v>0</v>
      </c>
      <c r="H32" s="40">
        <f>SUM(G31:G32)</f>
        <v>0</v>
      </c>
      <c r="I32" s="14"/>
      <c r="J32" s="14"/>
      <c r="K32" s="15"/>
      <c r="L32" s="16"/>
    </row>
    <row r="33" spans="1:13" s="17" customFormat="1" ht="14.1" customHeight="1" thickBot="1" x14ac:dyDescent="0.3">
      <c r="A33" s="7"/>
      <c r="B33" s="36"/>
      <c r="C33" s="36"/>
      <c r="D33" s="7"/>
      <c r="E33" s="27"/>
      <c r="F33" s="13"/>
      <c r="G33" s="41"/>
      <c r="H33" s="41"/>
      <c r="I33" s="14"/>
      <c r="J33" s="14"/>
      <c r="K33" s="15"/>
      <c r="L33" s="16"/>
    </row>
    <row r="34" spans="1:13" s="22" customFormat="1" ht="14.1" customHeight="1" thickBot="1" x14ac:dyDescent="0.3">
      <c r="A34" s="19"/>
      <c r="B34" s="110" t="s">
        <v>109</v>
      </c>
      <c r="C34" s="111"/>
      <c r="D34" s="111"/>
      <c r="E34" s="112"/>
      <c r="F34" s="20"/>
      <c r="G34" s="41"/>
      <c r="H34" s="41"/>
      <c r="I34" s="21"/>
      <c r="J34" s="21"/>
      <c r="K34" s="16"/>
      <c r="L34" s="16"/>
    </row>
    <row r="35" spans="1:13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14"/>
      <c r="G35" s="40">
        <f>(E35*$E$95)</f>
        <v>0</v>
      </c>
      <c r="H35" s="40">
        <f>SUM(G35)</f>
        <v>0</v>
      </c>
      <c r="I35" s="13"/>
      <c r="J35" s="14"/>
      <c r="K35" s="14"/>
      <c r="L35" s="15"/>
      <c r="M35" s="16"/>
    </row>
    <row r="36" spans="1:13" s="17" customFormat="1" ht="14.1" customHeight="1" thickBot="1" x14ac:dyDescent="0.3">
      <c r="A36" s="7"/>
      <c r="B36" s="36"/>
      <c r="C36" s="36"/>
      <c r="D36" s="7"/>
      <c r="E36" s="27"/>
      <c r="F36" s="13"/>
      <c r="G36" s="40">
        <f>(E36*$E$95)</f>
        <v>0</v>
      </c>
      <c r="H36" s="41"/>
      <c r="I36" s="14"/>
      <c r="J36" s="14"/>
      <c r="K36" s="15"/>
      <c r="L36" s="16"/>
    </row>
    <row r="37" spans="1:13" s="22" customFormat="1" ht="14.1" customHeight="1" thickBot="1" x14ac:dyDescent="0.3">
      <c r="A37" s="19"/>
      <c r="B37" s="110" t="s">
        <v>108</v>
      </c>
      <c r="C37" s="111"/>
      <c r="D37" s="111"/>
      <c r="E37" s="112"/>
      <c r="F37" s="20"/>
      <c r="G37" s="40">
        <f>(E37*$E$95)</f>
        <v>0</v>
      </c>
      <c r="H37" s="41"/>
      <c r="I37" s="21"/>
      <c r="J37" s="21"/>
      <c r="K37" s="16"/>
      <c r="L37" s="16"/>
    </row>
    <row r="38" spans="1:13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0</v>
      </c>
      <c r="F38" s="13"/>
      <c r="G38" s="40">
        <f>(E38*$E$95)</f>
        <v>0</v>
      </c>
      <c r="H38" s="40">
        <f>SUM(G38)</f>
        <v>0</v>
      </c>
      <c r="I38" s="14"/>
      <c r="J38" s="14"/>
      <c r="K38" s="15"/>
      <c r="L38" s="16"/>
    </row>
    <row r="39" spans="1:13" s="17" customFormat="1" ht="14.1" customHeight="1" thickBot="1" x14ac:dyDescent="0.3">
      <c r="A39" s="7"/>
      <c r="B39" s="36"/>
      <c r="C39" s="36"/>
      <c r="D39" s="7"/>
      <c r="E39" s="27"/>
      <c r="F39" s="13"/>
      <c r="G39" s="41"/>
      <c r="H39" s="42"/>
      <c r="I39" s="14"/>
      <c r="J39" s="14"/>
      <c r="K39" s="15"/>
      <c r="L39" s="16"/>
    </row>
    <row r="40" spans="1:13" s="22" customFormat="1" ht="14.1" customHeight="1" thickBot="1" x14ac:dyDescent="0.3">
      <c r="A40" s="19"/>
      <c r="B40" s="110" t="s">
        <v>106</v>
      </c>
      <c r="C40" s="111"/>
      <c r="D40" s="111"/>
      <c r="E40" s="112"/>
      <c r="F40" s="20"/>
      <c r="G40" s="41"/>
      <c r="H40" s="41"/>
      <c r="I40" s="21"/>
      <c r="J40" s="21"/>
      <c r="K40" s="16"/>
      <c r="L40" s="16"/>
    </row>
    <row r="41" spans="1:13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0</v>
      </c>
      <c r="F41" s="13"/>
      <c r="G41" s="40">
        <f>(E41*$E$95)</f>
        <v>0</v>
      </c>
      <c r="H41" s="40">
        <f>SUM(G41)</f>
        <v>0</v>
      </c>
      <c r="I41" s="14"/>
      <c r="J41" s="14"/>
      <c r="K41" s="15"/>
      <c r="L41" s="16"/>
    </row>
    <row r="42" spans="1:13" s="17" customFormat="1" ht="14.1" customHeight="1" thickBot="1" x14ac:dyDescent="0.3">
      <c r="A42" s="7"/>
      <c r="B42" s="36"/>
      <c r="C42" s="36"/>
      <c r="D42" s="7"/>
      <c r="E42" s="27"/>
      <c r="F42" s="13"/>
      <c r="G42" s="41"/>
      <c r="H42" s="41"/>
      <c r="I42" s="14"/>
      <c r="J42" s="14"/>
      <c r="K42" s="15"/>
      <c r="L42" s="16"/>
    </row>
    <row r="43" spans="1:13" s="22" customFormat="1" ht="14.1" customHeight="1" thickBot="1" x14ac:dyDescent="0.3">
      <c r="A43" s="19"/>
      <c r="B43" s="110" t="s">
        <v>107</v>
      </c>
      <c r="C43" s="111"/>
      <c r="D43" s="111"/>
      <c r="E43" s="112"/>
      <c r="F43" s="20"/>
      <c r="G43" s="41"/>
      <c r="H43" s="41"/>
      <c r="I43" s="21"/>
      <c r="J43" s="21"/>
      <c r="K43" s="16"/>
      <c r="L43" s="16"/>
    </row>
    <row r="44" spans="1:13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0</v>
      </c>
      <c r="F44" s="13"/>
      <c r="G44" s="40">
        <f>(E44*$E$95)</f>
        <v>0</v>
      </c>
      <c r="H44" s="41"/>
      <c r="I44" s="14"/>
      <c r="J44" s="14"/>
      <c r="K44" s="15"/>
      <c r="L44" s="16"/>
    </row>
    <row r="45" spans="1:13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13"/>
      <c r="G45" s="40">
        <f>(E45*$E$95)</f>
        <v>0</v>
      </c>
      <c r="H45" s="40">
        <f>SUM(G44:G45)</f>
        <v>0</v>
      </c>
      <c r="I45" s="14"/>
      <c r="J45" s="14"/>
      <c r="K45" s="15"/>
      <c r="L45" s="16"/>
    </row>
    <row r="46" spans="1:13" s="17" customFormat="1" ht="14.1" customHeight="1" thickBot="1" x14ac:dyDescent="0.3">
      <c r="A46" s="7"/>
      <c r="B46" s="36"/>
      <c r="C46" s="36"/>
      <c r="D46" s="7"/>
      <c r="E46" s="27"/>
      <c r="F46" s="13"/>
      <c r="G46" s="41"/>
      <c r="H46" s="41"/>
      <c r="I46" s="14"/>
      <c r="J46" s="14"/>
      <c r="K46" s="15"/>
      <c r="L46" s="16"/>
    </row>
    <row r="47" spans="1:13" s="22" customFormat="1" ht="14.1" customHeight="1" thickBot="1" x14ac:dyDescent="0.3">
      <c r="A47" s="19"/>
      <c r="B47" s="110" t="s">
        <v>99</v>
      </c>
      <c r="C47" s="111"/>
      <c r="D47" s="111"/>
      <c r="E47" s="112"/>
      <c r="F47" s="20"/>
      <c r="G47" s="41"/>
      <c r="H47" s="41"/>
      <c r="I47" s="21"/>
      <c r="J47" s="21"/>
      <c r="K47" s="16"/>
      <c r="L47" s="16"/>
    </row>
    <row r="48" spans="1:13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13"/>
      <c r="G48" s="40">
        <f>(E48*$E$95)</f>
        <v>0</v>
      </c>
      <c r="H48" s="41"/>
      <c r="I48" s="14"/>
      <c r="J48" s="14"/>
      <c r="K48" s="15"/>
      <c r="L48" s="16"/>
    </row>
    <row r="49" spans="1:13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1</v>
      </c>
      <c r="F49" s="13"/>
      <c r="G49" s="40">
        <f>(E49*$E$95)</f>
        <v>170.52459631565117</v>
      </c>
      <c r="H49" s="41"/>
      <c r="I49" s="14"/>
      <c r="J49" s="14"/>
      <c r="K49" s="15"/>
      <c r="L49" s="16"/>
    </row>
    <row r="50" spans="1:13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0</v>
      </c>
      <c r="F50" s="14"/>
      <c r="G50" s="40">
        <f>(E50*$E$95)</f>
        <v>0</v>
      </c>
      <c r="H50" s="41"/>
      <c r="I50" s="13"/>
      <c r="J50" s="14"/>
      <c r="K50" s="14"/>
      <c r="L50" s="15"/>
      <c r="M50" s="16"/>
    </row>
    <row r="51" spans="1:13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13"/>
      <c r="G51" s="40">
        <f>(E51*$E$95)</f>
        <v>0</v>
      </c>
      <c r="H51" s="40">
        <f>SUM(G48:G51)</f>
        <v>170.52459631565117</v>
      </c>
      <c r="I51" s="14"/>
      <c r="J51" s="14"/>
      <c r="K51" s="15"/>
      <c r="L51" s="16"/>
    </row>
    <row r="52" spans="1:13" s="17" customFormat="1" ht="14.1" customHeight="1" thickBot="1" x14ac:dyDescent="0.3">
      <c r="A52" s="7"/>
      <c r="B52" s="36"/>
      <c r="C52" s="36"/>
      <c r="D52" s="7"/>
      <c r="E52" s="27"/>
      <c r="F52" s="13"/>
      <c r="G52" s="41"/>
      <c r="H52" s="42"/>
      <c r="I52" s="14"/>
      <c r="J52" s="14"/>
      <c r="K52" s="15"/>
      <c r="L52" s="16"/>
    </row>
    <row r="53" spans="1:13" s="22" customFormat="1" ht="14.1" customHeight="1" thickBot="1" x14ac:dyDescent="0.3">
      <c r="A53" s="19"/>
      <c r="B53" s="110" t="s">
        <v>100</v>
      </c>
      <c r="C53" s="111"/>
      <c r="D53" s="111"/>
      <c r="E53" s="112"/>
      <c r="F53" s="20"/>
      <c r="G53" s="41"/>
      <c r="H53" s="41"/>
      <c r="I53" s="21"/>
      <c r="J53" s="21"/>
      <c r="K53" s="16"/>
      <c r="L53" s="16"/>
    </row>
    <row r="54" spans="1:13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13"/>
      <c r="G54" s="40">
        <f>(E54*$E$95)</f>
        <v>0</v>
      </c>
      <c r="H54" s="40">
        <f>SUM(G54)</f>
        <v>0</v>
      </c>
      <c r="I54" s="14"/>
      <c r="J54" s="14"/>
      <c r="K54" s="15"/>
      <c r="L54" s="16"/>
    </row>
    <row r="55" spans="1:13" s="17" customFormat="1" ht="12" customHeight="1" thickBot="1" x14ac:dyDescent="0.3">
      <c r="A55" s="32"/>
      <c r="B55" s="37"/>
      <c r="C55" s="37"/>
      <c r="D55" s="35"/>
      <c r="E55" s="28"/>
      <c r="F55" s="13"/>
      <c r="G55" s="41"/>
      <c r="H55" s="41"/>
      <c r="I55" s="14"/>
      <c r="J55" s="14"/>
      <c r="K55" s="15"/>
      <c r="L55" s="16"/>
    </row>
    <row r="56" spans="1:13" s="22" customFormat="1" ht="14.1" customHeight="1" thickBot="1" x14ac:dyDescent="0.3">
      <c r="A56" s="19"/>
      <c r="B56" s="110" t="s">
        <v>103</v>
      </c>
      <c r="C56" s="111"/>
      <c r="D56" s="111"/>
      <c r="E56" s="112"/>
      <c r="F56" s="20"/>
      <c r="G56" s="41"/>
      <c r="H56" s="41"/>
      <c r="I56" s="21"/>
      <c r="J56" s="21"/>
      <c r="K56" s="16"/>
      <c r="L56" s="16"/>
    </row>
    <row r="57" spans="1:13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1</v>
      </c>
      <c r="F57" s="13"/>
      <c r="G57" s="40">
        <f t="shared" ref="G57:G65" si="2">(E57*$E$95)</f>
        <v>170.52459631565117</v>
      </c>
      <c r="H57" s="41"/>
      <c r="I57" s="14"/>
      <c r="J57" s="14"/>
      <c r="K57" s="15"/>
      <c r="L57" s="16"/>
    </row>
    <row r="58" spans="1:13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13"/>
      <c r="G58" s="40">
        <f t="shared" si="2"/>
        <v>0</v>
      </c>
      <c r="H58" s="41"/>
      <c r="I58" s="14"/>
      <c r="J58" s="14"/>
      <c r="K58" s="15"/>
      <c r="L58" s="16"/>
    </row>
    <row r="59" spans="1:13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13"/>
      <c r="G59" s="40">
        <f t="shared" si="2"/>
        <v>0</v>
      </c>
      <c r="H59" s="41"/>
      <c r="I59" s="14"/>
      <c r="J59" s="14"/>
      <c r="K59" s="15"/>
      <c r="L59" s="16"/>
    </row>
    <row r="60" spans="1:13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1</v>
      </c>
      <c r="F60" s="13"/>
      <c r="G60" s="40">
        <f t="shared" si="2"/>
        <v>170.52459631565117</v>
      </c>
      <c r="H60" s="41"/>
      <c r="I60" s="14"/>
      <c r="J60" s="14"/>
      <c r="K60" s="15"/>
      <c r="L60" s="16"/>
    </row>
    <row r="61" spans="1:13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1</v>
      </c>
      <c r="F61" s="13"/>
      <c r="G61" s="40">
        <f t="shared" si="2"/>
        <v>170.52459631565117</v>
      </c>
      <c r="H61" s="41"/>
      <c r="I61" s="14"/>
      <c r="J61" s="14"/>
      <c r="K61" s="15"/>
      <c r="L61" s="16"/>
    </row>
    <row r="62" spans="1:13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1</v>
      </c>
      <c r="F62" s="14"/>
      <c r="G62" s="40">
        <f t="shared" si="2"/>
        <v>170.52459631565117</v>
      </c>
      <c r="H62" s="41"/>
      <c r="I62" s="13"/>
      <c r="J62" s="14"/>
      <c r="K62" s="14"/>
      <c r="L62" s="15"/>
      <c r="M62" s="16"/>
    </row>
    <row r="63" spans="1:13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1</v>
      </c>
      <c r="F63" s="14"/>
      <c r="G63" s="40">
        <f t="shared" si="2"/>
        <v>170.52459631565117</v>
      </c>
      <c r="H63" s="41"/>
      <c r="I63" s="13"/>
      <c r="J63" s="14"/>
      <c r="K63" s="14"/>
      <c r="L63" s="15"/>
      <c r="M63" s="16"/>
    </row>
    <row r="64" spans="1:13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13"/>
      <c r="G64" s="40">
        <f t="shared" si="2"/>
        <v>0</v>
      </c>
      <c r="H64" s="41"/>
      <c r="I64" s="14"/>
      <c r="J64" s="14"/>
      <c r="K64" s="15"/>
      <c r="L64" s="16"/>
    </row>
    <row r="65" spans="1:12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13"/>
      <c r="G65" s="40">
        <f t="shared" si="2"/>
        <v>0</v>
      </c>
      <c r="H65" s="41"/>
      <c r="I65" s="14"/>
      <c r="J65" s="14"/>
      <c r="K65" s="15"/>
      <c r="L65" s="16"/>
    </row>
    <row r="66" spans="1:12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13"/>
      <c r="G66" s="40"/>
      <c r="H66" s="41"/>
      <c r="I66" s="14"/>
      <c r="J66" s="14"/>
      <c r="K66" s="15"/>
      <c r="L66" s="16"/>
    </row>
    <row r="67" spans="1:12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13"/>
      <c r="G67" s="40">
        <f>(E67*$E$95)</f>
        <v>0</v>
      </c>
      <c r="H67" s="40">
        <f>SUM(G57:G67)</f>
        <v>852.6229815782558</v>
      </c>
      <c r="I67" s="14"/>
      <c r="J67" s="14"/>
      <c r="K67" s="15"/>
      <c r="L67" s="16"/>
    </row>
    <row r="68" spans="1:12" s="17" customFormat="1" ht="12" customHeight="1" thickBot="1" x14ac:dyDescent="0.3">
      <c r="A68" s="32"/>
      <c r="B68" s="37"/>
      <c r="C68" s="37"/>
      <c r="D68" s="35"/>
      <c r="E68" s="23"/>
      <c r="F68" s="13"/>
      <c r="G68" s="41"/>
      <c r="H68" s="41"/>
      <c r="I68" s="14"/>
      <c r="J68" s="14"/>
      <c r="K68" s="15"/>
      <c r="L68" s="16"/>
    </row>
    <row r="69" spans="1:12" s="22" customFormat="1" ht="14.1" customHeight="1" thickBot="1" x14ac:dyDescent="0.3">
      <c r="A69" s="19"/>
      <c r="B69" s="110" t="s">
        <v>104</v>
      </c>
      <c r="C69" s="111"/>
      <c r="D69" s="111"/>
      <c r="E69" s="112"/>
      <c r="F69" s="20"/>
      <c r="G69" s="41"/>
      <c r="H69" s="41"/>
      <c r="I69" s="21"/>
      <c r="J69" s="21"/>
      <c r="K69" s="16"/>
      <c r="L69" s="16"/>
    </row>
    <row r="70" spans="1:12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24">
        <v>1</v>
      </c>
      <c r="F70" s="13"/>
      <c r="G70" s="40">
        <f t="shared" ref="G70:G79" si="3">(E70*$E$95)</f>
        <v>170.52459631565117</v>
      </c>
      <c r="H70" s="42"/>
      <c r="I70" s="14"/>
      <c r="J70" s="14"/>
      <c r="K70" s="15"/>
      <c r="L70" s="16"/>
    </row>
    <row r="71" spans="1:12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1</v>
      </c>
      <c r="F71" s="13"/>
      <c r="G71" s="40">
        <f t="shared" si="3"/>
        <v>170.52459631565117</v>
      </c>
      <c r="H71" s="14"/>
      <c r="I71" s="14"/>
      <c r="J71" s="14"/>
      <c r="K71" s="15"/>
      <c r="L71" s="16"/>
    </row>
    <row r="72" spans="1:12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24">
        <v>1</v>
      </c>
      <c r="F72" s="13"/>
      <c r="G72" s="40">
        <f t="shared" si="3"/>
        <v>170.52459631565117</v>
      </c>
      <c r="H72" s="14"/>
      <c r="I72" s="14"/>
      <c r="J72" s="14"/>
      <c r="K72" s="15"/>
      <c r="L72" s="16"/>
    </row>
    <row r="73" spans="1:12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24">
        <v>1</v>
      </c>
      <c r="F73" s="13"/>
      <c r="G73" s="40">
        <f t="shared" si="3"/>
        <v>170.52459631565117</v>
      </c>
      <c r="H73" s="14"/>
      <c r="I73" s="14"/>
      <c r="J73" s="14"/>
      <c r="K73" s="15"/>
      <c r="L73" s="16"/>
    </row>
    <row r="74" spans="1:12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24">
        <v>1</v>
      </c>
      <c r="F74" s="13"/>
      <c r="G74" s="40">
        <f t="shared" si="3"/>
        <v>170.52459631565117</v>
      </c>
      <c r="H74" s="14"/>
      <c r="I74" s="14"/>
      <c r="J74" s="14"/>
      <c r="K74" s="15"/>
      <c r="L74" s="16"/>
    </row>
    <row r="75" spans="1:12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24">
        <v>1</v>
      </c>
      <c r="F75" s="13"/>
      <c r="G75" s="40">
        <f t="shared" si="3"/>
        <v>170.52459631565117</v>
      </c>
      <c r="H75" s="14"/>
      <c r="I75" s="14"/>
      <c r="J75" s="14"/>
      <c r="K75" s="15"/>
      <c r="L75" s="16"/>
    </row>
    <row r="76" spans="1:12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24">
        <v>1</v>
      </c>
      <c r="F76" s="13"/>
      <c r="G76" s="40">
        <f t="shared" si="3"/>
        <v>170.52459631565117</v>
      </c>
      <c r="H76" s="14"/>
      <c r="I76" s="14"/>
      <c r="J76" s="14"/>
      <c r="K76" s="15"/>
      <c r="L76" s="16"/>
    </row>
    <row r="77" spans="1:12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24">
        <v>3</v>
      </c>
      <c r="F77" s="13"/>
      <c r="G77" s="40">
        <f t="shared" si="3"/>
        <v>511.57378894695353</v>
      </c>
      <c r="H77" s="14"/>
      <c r="I77" s="14"/>
      <c r="J77" s="14"/>
      <c r="K77" s="15"/>
      <c r="L77" s="16"/>
    </row>
    <row r="78" spans="1:12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24">
        <v>1</v>
      </c>
      <c r="F78" s="13"/>
      <c r="G78" s="40">
        <f t="shared" si="3"/>
        <v>170.52459631565117</v>
      </c>
      <c r="H78" s="14"/>
      <c r="I78" s="14"/>
      <c r="J78" s="14"/>
      <c r="K78" s="15"/>
      <c r="L78" s="16"/>
    </row>
    <row r="79" spans="1:12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24">
        <v>1</v>
      </c>
      <c r="F79" s="13"/>
      <c r="G79" s="40">
        <f t="shared" si="3"/>
        <v>170.52459631565117</v>
      </c>
      <c r="H79" s="43">
        <f>SUM(G70:G79)</f>
        <v>2046.2951557878141</v>
      </c>
      <c r="I79" s="14"/>
      <c r="J79" s="14"/>
      <c r="K79" s="15"/>
      <c r="L79" s="16"/>
    </row>
    <row r="80" spans="1:12" s="17" customFormat="1" ht="12" customHeight="1" thickBot="1" x14ac:dyDescent="0.3">
      <c r="A80" s="7"/>
      <c r="B80" s="18"/>
      <c r="C80" s="18"/>
      <c r="D80" s="7"/>
      <c r="E80" s="27"/>
      <c r="F80" s="13"/>
      <c r="G80" s="41"/>
      <c r="H80" s="44"/>
      <c r="I80" s="14"/>
      <c r="J80" s="14"/>
      <c r="K80" s="15"/>
      <c r="L80" s="16"/>
    </row>
    <row r="81" spans="1:14" s="22" customFormat="1" ht="14.1" customHeight="1" thickBot="1" x14ac:dyDescent="0.3">
      <c r="A81" s="19"/>
      <c r="B81" s="110" t="s">
        <v>105</v>
      </c>
      <c r="C81" s="111"/>
      <c r="D81" s="111"/>
      <c r="E81" s="112"/>
      <c r="F81" s="20"/>
      <c r="G81" s="41"/>
      <c r="H81" s="44"/>
      <c r="I81" s="21"/>
      <c r="J81" s="21"/>
      <c r="K81" s="16"/>
      <c r="L81" s="16"/>
    </row>
    <row r="82" spans="1:14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24">
        <v>1</v>
      </c>
      <c r="F82" s="13"/>
      <c r="G82" s="40">
        <f t="shared" ref="G82" si="4">(E82*$E$95)</f>
        <v>170.52459631565117</v>
      </c>
      <c r="H82" s="43">
        <f>SUM(G82)</f>
        <v>170.52459631565117</v>
      </c>
      <c r="I82" s="14"/>
      <c r="J82" s="14"/>
      <c r="K82" s="15"/>
      <c r="L82" s="16"/>
    </row>
    <row r="83" spans="1:14" s="17" customFormat="1" ht="14.1" customHeight="1" thickBot="1" x14ac:dyDescent="0.3">
      <c r="A83" s="7"/>
      <c r="B83" s="26"/>
      <c r="C83" s="26"/>
      <c r="D83" s="7"/>
      <c r="E83" s="27"/>
      <c r="F83" s="13"/>
      <c r="G83" s="14"/>
      <c r="H83" s="44"/>
      <c r="I83" s="14"/>
      <c r="J83" s="14"/>
      <c r="K83" s="15"/>
      <c r="L83" s="16"/>
    </row>
    <row r="84" spans="1:14" s="22" customFormat="1" ht="14.1" customHeight="1" thickBot="1" x14ac:dyDescent="0.3">
      <c r="A84" s="19"/>
      <c r="B84" s="110" t="s">
        <v>262</v>
      </c>
      <c r="C84" s="111"/>
      <c r="D84" s="111"/>
      <c r="E84" s="112"/>
      <c r="F84" s="20"/>
      <c r="G84" s="41"/>
      <c r="H84" s="44"/>
      <c r="I84" s="21"/>
      <c r="J84" s="21"/>
      <c r="K84" s="16"/>
      <c r="L84" s="16"/>
    </row>
    <row r="85" spans="1:14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>
        <v>0</v>
      </c>
      <c r="F85" s="13"/>
      <c r="G85" s="40">
        <f>(E85*$E$95)</f>
        <v>0</v>
      </c>
      <c r="H85" s="43">
        <f>SUM(G85)</f>
        <v>0</v>
      </c>
      <c r="I85" s="14"/>
      <c r="J85" s="14"/>
      <c r="K85" s="15"/>
      <c r="L85" s="16"/>
    </row>
    <row r="86" spans="1:14" s="17" customFormat="1" ht="14.1" customHeight="1" thickBot="1" x14ac:dyDescent="0.3">
      <c r="A86" s="7"/>
      <c r="B86" s="26"/>
      <c r="C86" s="26"/>
      <c r="D86" s="7"/>
      <c r="E86" s="27"/>
      <c r="F86" s="13"/>
      <c r="G86" s="14"/>
      <c r="H86" s="44"/>
      <c r="I86" s="14"/>
      <c r="J86" s="14"/>
      <c r="K86" s="15"/>
      <c r="L86" s="16"/>
    </row>
    <row r="87" spans="1:14" s="22" customFormat="1" ht="14.1" customHeight="1" thickBot="1" x14ac:dyDescent="0.3">
      <c r="A87" s="19"/>
      <c r="B87" s="110" t="s">
        <v>263</v>
      </c>
      <c r="C87" s="111"/>
      <c r="D87" s="111"/>
      <c r="E87" s="112"/>
      <c r="F87" s="20"/>
      <c r="G87" s="41"/>
      <c r="H87" s="44"/>
      <c r="I87" s="21"/>
      <c r="J87" s="21"/>
      <c r="K87" s="16"/>
      <c r="L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4">
        <v>0</v>
      </c>
      <c r="F88" s="20"/>
      <c r="G88" s="40">
        <f>(E88*$E$95)</f>
        <v>0</v>
      </c>
      <c r="H88" s="44"/>
      <c r="I88" s="21"/>
      <c r="J88" s="21"/>
      <c r="K88" s="16"/>
      <c r="L88" s="16"/>
    </row>
    <row r="89" spans="1:14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24">
        <v>1</v>
      </c>
      <c r="F89" s="13"/>
      <c r="G89" s="40">
        <f>(E89*$E$95)</f>
        <v>170.52459631565117</v>
      </c>
      <c r="H89" s="43">
        <f>SUM(G88:G89)</f>
        <v>170.52459631565117</v>
      </c>
      <c r="I89" s="14"/>
      <c r="J89" s="14"/>
      <c r="K89" s="15"/>
      <c r="L89" s="16"/>
    </row>
    <row r="90" spans="1:14" s="17" customFormat="1" ht="14.1" customHeight="1" thickBot="1" x14ac:dyDescent="0.3">
      <c r="A90" s="7"/>
      <c r="B90" s="26"/>
      <c r="C90" s="26"/>
      <c r="D90" s="7"/>
      <c r="E90" s="27"/>
      <c r="F90" s="13"/>
      <c r="G90" s="14"/>
      <c r="H90" s="44"/>
      <c r="I90" s="14"/>
      <c r="J90" s="14"/>
      <c r="K90" s="15"/>
      <c r="L90" s="16"/>
    </row>
    <row r="91" spans="1:14" s="17" customFormat="1" ht="14.1" customHeight="1" thickBot="1" x14ac:dyDescent="0.3">
      <c r="A91" s="7"/>
      <c r="B91" s="110" t="s">
        <v>139</v>
      </c>
      <c r="C91" s="111"/>
      <c r="D91" s="112"/>
      <c r="E91" s="9">
        <f>SUM(E6:E90)</f>
        <v>21</v>
      </c>
      <c r="F91" s="13"/>
      <c r="G91" s="14"/>
      <c r="H91" s="45">
        <f>SUM(H6:H90)</f>
        <v>3581.0165226286745</v>
      </c>
      <c r="I91" s="14"/>
      <c r="J91" s="14"/>
      <c r="K91" s="15"/>
      <c r="L91" s="16"/>
    </row>
    <row r="92" spans="1:14" s="4" customFormat="1" ht="12.75" customHeight="1" x14ac:dyDescent="0.25">
      <c r="A92" s="7"/>
      <c r="B92" s="18"/>
      <c r="C92" s="18"/>
      <c r="D92" s="7"/>
      <c r="E92" s="27"/>
      <c r="F92" s="13"/>
      <c r="G92" s="14"/>
      <c r="H92" s="14"/>
      <c r="I92" s="14"/>
      <c r="J92" s="14"/>
      <c r="K92" s="1"/>
      <c r="L92" s="2"/>
    </row>
    <row r="93" spans="1:14" s="4" customFormat="1" ht="12.75" customHeight="1" x14ac:dyDescent="0.25">
      <c r="A93" s="7"/>
      <c r="B93" s="18"/>
      <c r="C93" s="18"/>
      <c r="D93" s="7"/>
      <c r="E93" s="27"/>
      <c r="F93" s="13"/>
      <c r="G93" s="14"/>
      <c r="H93" s="14"/>
      <c r="I93" s="14"/>
      <c r="J93" s="14"/>
      <c r="K93" s="1"/>
      <c r="L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6"/>
      <c r="G94" s="3"/>
      <c r="H94" s="3"/>
      <c r="I94" s="6"/>
      <c r="J94" s="5"/>
      <c r="K94" s="3"/>
      <c r="L94" s="3"/>
      <c r="M94" s="1"/>
      <c r="N94" s="2"/>
    </row>
    <row r="95" spans="1:14" s="4" customFormat="1" ht="15" customHeight="1" x14ac:dyDescent="0.25">
      <c r="A95" s="12" t="s">
        <v>140</v>
      </c>
      <c r="B95" s="116" t="s">
        <v>141</v>
      </c>
      <c r="C95" s="116"/>
      <c r="D95" s="116"/>
      <c r="E95" s="40">
        <v>170.52459631565117</v>
      </c>
      <c r="F95" s="6"/>
      <c r="G95" s="3"/>
      <c r="H95" s="3"/>
      <c r="I95" s="6"/>
      <c r="J95" s="5"/>
      <c r="K95" s="3"/>
      <c r="L95" s="3"/>
      <c r="M95" s="1"/>
      <c r="N95" s="2"/>
    </row>
    <row r="96" spans="1:14" s="4" customFormat="1" ht="12.75" customHeight="1" x14ac:dyDescent="0.25">
      <c r="A96" s="7"/>
      <c r="B96" s="18"/>
      <c r="C96" s="18"/>
      <c r="D96" s="7"/>
      <c r="E96" s="27"/>
      <c r="F96" s="13"/>
      <c r="G96" s="14"/>
      <c r="H96" s="14"/>
      <c r="I96" s="14"/>
      <c r="J96" s="14"/>
      <c r="K96" s="1"/>
      <c r="L96" s="2"/>
    </row>
    <row r="97" spans="1:12" s="4" customFormat="1" ht="12.75" customHeight="1" x14ac:dyDescent="0.25">
      <c r="A97" s="7"/>
      <c r="B97" s="18"/>
      <c r="C97" s="18"/>
      <c r="D97" s="7"/>
      <c r="E97" s="27"/>
      <c r="F97" s="13"/>
      <c r="G97" s="14"/>
      <c r="H97" s="14"/>
      <c r="I97" s="14"/>
      <c r="J97" s="14"/>
      <c r="K97" s="1"/>
      <c r="L97" s="2"/>
    </row>
    <row r="98" spans="1:12" s="4" customFormat="1" ht="12" x14ac:dyDescent="0.25">
      <c r="A98" s="7"/>
      <c r="B98" s="18"/>
      <c r="C98" s="18"/>
      <c r="D98" s="7"/>
      <c r="E98" s="14"/>
      <c r="F98" s="13"/>
      <c r="G98" s="14"/>
      <c r="H98" s="14"/>
      <c r="I98" s="14"/>
      <c r="J98" s="14"/>
      <c r="K98" s="1"/>
      <c r="L98" s="2"/>
    </row>
    <row r="99" spans="1:12" s="4" customFormat="1" ht="12" x14ac:dyDescent="0.25">
      <c r="A99" s="7"/>
      <c r="B99" s="18"/>
      <c r="C99" s="18"/>
      <c r="D99" s="7"/>
      <c r="E99" s="14"/>
      <c r="F99" s="13"/>
      <c r="G99" s="14"/>
      <c r="H99" s="14"/>
      <c r="I99" s="14"/>
      <c r="J99" s="14"/>
      <c r="K99" s="1"/>
      <c r="L99" s="2"/>
    </row>
    <row r="100" spans="1:12" s="4" customFormat="1" ht="12" x14ac:dyDescent="0.25">
      <c r="A100" s="7"/>
      <c r="B100" s="18"/>
      <c r="C100" s="18"/>
      <c r="D100" s="7"/>
      <c r="E100" s="14"/>
      <c r="F100" s="13"/>
      <c r="G100" s="14"/>
      <c r="H100" s="14"/>
      <c r="I100" s="14"/>
      <c r="J100" s="14"/>
      <c r="K100" s="1"/>
      <c r="L100" s="2"/>
    </row>
    <row r="101" spans="1:12" s="4" customFormat="1" ht="12" x14ac:dyDescent="0.25">
      <c r="A101" s="7"/>
      <c r="B101" s="18"/>
      <c r="C101" s="18"/>
      <c r="D101" s="7"/>
      <c r="E101" s="14"/>
      <c r="F101" s="13"/>
      <c r="G101" s="14"/>
      <c r="H101" s="14"/>
      <c r="I101" s="14"/>
      <c r="J101" s="14"/>
      <c r="K101" s="1"/>
      <c r="L101" s="2"/>
    </row>
    <row r="102" spans="1:12" s="4" customFormat="1" ht="12" x14ac:dyDescent="0.25">
      <c r="A102" s="7"/>
      <c r="B102" s="18"/>
      <c r="C102" s="18"/>
      <c r="D102" s="7"/>
      <c r="E102" s="14"/>
      <c r="F102" s="13"/>
      <c r="G102" s="14"/>
      <c r="H102" s="14"/>
      <c r="I102" s="14"/>
      <c r="J102" s="14"/>
      <c r="K102" s="1"/>
      <c r="L102" s="2"/>
    </row>
    <row r="103" spans="1:12" s="4" customFormat="1" ht="12" x14ac:dyDescent="0.25">
      <c r="A103" s="7"/>
      <c r="B103" s="18"/>
      <c r="C103" s="18"/>
      <c r="D103" s="7"/>
      <c r="E103" s="14"/>
      <c r="F103" s="13"/>
      <c r="G103" s="14"/>
      <c r="H103" s="14"/>
      <c r="I103" s="14"/>
      <c r="J103" s="14"/>
      <c r="K103" s="1"/>
      <c r="L103" s="2"/>
    </row>
    <row r="104" spans="1:12" s="4" customFormat="1" ht="12" x14ac:dyDescent="0.25">
      <c r="A104" s="7"/>
      <c r="B104" s="18"/>
      <c r="C104" s="18"/>
      <c r="D104" s="7"/>
      <c r="E104" s="14"/>
      <c r="F104" s="13"/>
      <c r="G104" s="14"/>
      <c r="H104" s="14"/>
      <c r="I104" s="14"/>
      <c r="J104" s="14"/>
      <c r="K104" s="1"/>
      <c r="L104" s="2"/>
    </row>
    <row r="105" spans="1:12" s="4" customFormat="1" ht="12" x14ac:dyDescent="0.25">
      <c r="A105" s="7"/>
      <c r="B105" s="18"/>
      <c r="C105" s="18"/>
      <c r="D105" s="7"/>
      <c r="E105" s="14"/>
      <c r="F105" s="13"/>
      <c r="G105" s="14"/>
      <c r="H105" s="14"/>
      <c r="I105" s="14"/>
      <c r="J105" s="14"/>
      <c r="K105" s="1"/>
      <c r="L105" s="2"/>
    </row>
    <row r="106" spans="1:12" s="4" customFormat="1" ht="12" x14ac:dyDescent="0.25">
      <c r="A106" s="7"/>
      <c r="B106" s="18"/>
      <c r="C106" s="18"/>
      <c r="D106" s="7"/>
      <c r="E106" s="14"/>
      <c r="F106" s="13"/>
      <c r="G106" s="14"/>
      <c r="H106" s="14"/>
      <c r="I106" s="14"/>
      <c r="J106" s="14"/>
      <c r="K106" s="1"/>
      <c r="L106" s="2"/>
    </row>
    <row r="107" spans="1:12" s="4" customFormat="1" ht="12" x14ac:dyDescent="0.25">
      <c r="A107" s="7"/>
      <c r="B107" s="18"/>
      <c r="C107" s="18"/>
      <c r="D107" s="7"/>
      <c r="E107" s="14"/>
      <c r="F107" s="13"/>
      <c r="G107" s="14"/>
      <c r="H107" s="14"/>
      <c r="I107" s="14"/>
      <c r="J107" s="14"/>
      <c r="K107" s="1"/>
      <c r="L107" s="2"/>
    </row>
    <row r="108" spans="1:12" s="4" customFormat="1" ht="12" x14ac:dyDescent="0.25">
      <c r="A108" s="7"/>
      <c r="B108" s="18"/>
      <c r="C108" s="18"/>
      <c r="D108" s="7"/>
      <c r="E108" s="14"/>
      <c r="F108" s="13"/>
      <c r="G108" s="14"/>
      <c r="H108" s="14"/>
      <c r="I108" s="14"/>
      <c r="J108" s="14"/>
      <c r="K108" s="1"/>
      <c r="L108" s="2"/>
    </row>
    <row r="109" spans="1:12" s="4" customFormat="1" ht="12" x14ac:dyDescent="0.25">
      <c r="A109" s="7"/>
      <c r="B109" s="18"/>
      <c r="C109" s="18"/>
      <c r="D109" s="7"/>
      <c r="E109" s="14"/>
      <c r="F109" s="13"/>
      <c r="G109" s="14"/>
      <c r="H109" s="14"/>
      <c r="I109" s="14"/>
      <c r="J109" s="14"/>
      <c r="K109" s="1"/>
      <c r="L109" s="2"/>
    </row>
    <row r="110" spans="1:12" s="4" customFormat="1" ht="12" x14ac:dyDescent="0.25">
      <c r="A110" s="7"/>
      <c r="B110" s="18"/>
      <c r="C110" s="18"/>
      <c r="D110" s="7"/>
      <c r="E110" s="14"/>
      <c r="F110" s="13"/>
      <c r="G110" s="14"/>
      <c r="H110" s="14"/>
      <c r="I110" s="14"/>
      <c r="J110" s="14"/>
      <c r="K110" s="1"/>
      <c r="L110" s="2"/>
    </row>
    <row r="111" spans="1:12" s="4" customFormat="1" ht="12" x14ac:dyDescent="0.25">
      <c r="A111" s="7"/>
      <c r="B111" s="18"/>
      <c r="C111" s="18"/>
      <c r="D111" s="7"/>
      <c r="E111" s="14"/>
      <c r="F111" s="13"/>
      <c r="G111" s="14"/>
      <c r="H111" s="14"/>
      <c r="I111" s="14"/>
      <c r="J111" s="14"/>
      <c r="K111" s="1"/>
      <c r="L111" s="2"/>
    </row>
    <row r="112" spans="1:12" s="4" customFormat="1" ht="12" x14ac:dyDescent="0.25">
      <c r="A112" s="7"/>
      <c r="B112" s="18"/>
      <c r="C112" s="18"/>
      <c r="D112" s="7"/>
      <c r="E112" s="14"/>
      <c r="F112" s="13"/>
      <c r="G112" s="14"/>
      <c r="H112" s="14"/>
      <c r="I112" s="14"/>
      <c r="J112" s="14"/>
      <c r="K112" s="1"/>
      <c r="L112" s="2"/>
    </row>
    <row r="113" spans="1:12" s="4" customFormat="1" ht="12" x14ac:dyDescent="0.25">
      <c r="A113" s="7"/>
      <c r="B113" s="18"/>
      <c r="C113" s="18"/>
      <c r="D113" s="7"/>
      <c r="E113" s="14"/>
      <c r="F113" s="13"/>
      <c r="G113" s="14"/>
      <c r="H113" s="14"/>
      <c r="I113" s="14"/>
      <c r="J113" s="14"/>
      <c r="K113" s="1"/>
      <c r="L113" s="2"/>
    </row>
    <row r="114" spans="1:12" s="4" customFormat="1" ht="12" x14ac:dyDescent="0.25">
      <c r="A114" s="7"/>
      <c r="B114" s="18"/>
      <c r="C114" s="18"/>
      <c r="D114" s="7"/>
      <c r="E114" s="14"/>
      <c r="F114" s="13"/>
      <c r="G114" s="14"/>
      <c r="H114" s="14"/>
      <c r="I114" s="14"/>
      <c r="J114" s="14"/>
      <c r="K114" s="1"/>
      <c r="L114" s="2"/>
    </row>
    <row r="115" spans="1:12" s="4" customFormat="1" ht="12" x14ac:dyDescent="0.25">
      <c r="A115" s="7"/>
      <c r="B115" s="18"/>
      <c r="C115" s="18"/>
      <c r="D115" s="7"/>
      <c r="E115" s="14"/>
      <c r="F115" s="13"/>
      <c r="G115" s="14"/>
      <c r="H115" s="14"/>
      <c r="I115" s="14"/>
      <c r="J115" s="14"/>
      <c r="K115" s="1"/>
      <c r="L115" s="2"/>
    </row>
    <row r="116" spans="1:12" s="4" customFormat="1" ht="12" x14ac:dyDescent="0.25">
      <c r="A116" s="7"/>
      <c r="B116" s="18"/>
      <c r="C116" s="18"/>
      <c r="D116" s="7"/>
      <c r="E116" s="14"/>
      <c r="F116" s="13"/>
      <c r="G116" s="14"/>
      <c r="H116" s="14"/>
      <c r="I116" s="14"/>
      <c r="J116" s="14"/>
      <c r="K116" s="1"/>
      <c r="L116" s="2"/>
    </row>
    <row r="117" spans="1:12" s="4" customFormat="1" ht="12" x14ac:dyDescent="0.25">
      <c r="A117" s="7"/>
      <c r="B117" s="18"/>
      <c r="C117" s="18"/>
      <c r="D117" s="7"/>
      <c r="E117" s="14"/>
      <c r="F117" s="13"/>
      <c r="G117" s="14"/>
      <c r="H117" s="14"/>
      <c r="I117" s="14"/>
      <c r="J117" s="14"/>
      <c r="K117" s="1"/>
      <c r="L117" s="2"/>
    </row>
    <row r="118" spans="1:12" s="4" customFormat="1" ht="12" x14ac:dyDescent="0.25">
      <c r="A118" s="7"/>
      <c r="B118" s="18"/>
      <c r="C118" s="18"/>
      <c r="D118" s="7"/>
      <c r="E118" s="14"/>
      <c r="F118" s="13"/>
      <c r="G118" s="14"/>
      <c r="H118" s="14"/>
      <c r="I118" s="14"/>
      <c r="J118" s="14"/>
      <c r="K118" s="1"/>
      <c r="L118" s="2"/>
    </row>
    <row r="119" spans="1:12" s="4" customFormat="1" ht="12" x14ac:dyDescent="0.25">
      <c r="A119" s="7"/>
      <c r="B119" s="18"/>
      <c r="C119" s="18"/>
      <c r="D119" s="7"/>
      <c r="E119" s="14"/>
      <c r="F119" s="13"/>
      <c r="G119" s="14"/>
      <c r="H119" s="14"/>
      <c r="I119" s="14"/>
      <c r="J119" s="14"/>
      <c r="K119" s="1"/>
      <c r="L119" s="2"/>
    </row>
    <row r="120" spans="1:12" s="4" customFormat="1" ht="12" x14ac:dyDescent="0.25">
      <c r="A120" s="7"/>
      <c r="B120" s="18"/>
      <c r="C120" s="18"/>
      <c r="D120" s="7"/>
      <c r="E120" s="14"/>
      <c r="F120" s="13"/>
      <c r="G120" s="14"/>
      <c r="H120" s="14"/>
      <c r="I120" s="14"/>
      <c r="J120" s="14"/>
      <c r="K120" s="1"/>
      <c r="L120" s="2"/>
    </row>
  </sheetData>
  <mergeCells count="25">
    <mergeCell ref="B69:E69"/>
    <mergeCell ref="B87:E87"/>
    <mergeCell ref="B91:D91"/>
    <mergeCell ref="B94:D94"/>
    <mergeCell ref="B95:D95"/>
    <mergeCell ref="B81:E81"/>
    <mergeCell ref="B84:E84"/>
    <mergeCell ref="B56:E56"/>
    <mergeCell ref="H2:H3"/>
    <mergeCell ref="B5:E5"/>
    <mergeCell ref="B16:E16"/>
    <mergeCell ref="B24:E24"/>
    <mergeCell ref="B30:E30"/>
    <mergeCell ref="B34:E34"/>
    <mergeCell ref="G2:G3"/>
    <mergeCell ref="B37:E37"/>
    <mergeCell ref="B40:E40"/>
    <mergeCell ref="B43:E43"/>
    <mergeCell ref="B47:E47"/>
    <mergeCell ref="B53:E53"/>
    <mergeCell ref="A2:A3"/>
    <mergeCell ref="B2:B3"/>
    <mergeCell ref="C2:C3"/>
    <mergeCell ref="D2:D3"/>
    <mergeCell ref="E2:E3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zoomScaleNormal="100" workbookViewId="0">
      <selection activeCell="F91" sqref="A2:F91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6" width="15.6640625" style="14" customWidth="1"/>
    <col min="7" max="7" width="10.6640625" style="13" customWidth="1"/>
    <col min="8" max="8" width="13.33203125" style="14" customWidth="1"/>
    <col min="9" max="9" width="14" style="14" customWidth="1"/>
    <col min="10" max="10" width="12.5546875" style="14" customWidth="1"/>
    <col min="11" max="11" width="12.6640625" style="14" customWidth="1"/>
    <col min="12" max="12" width="12.88671875" style="1" customWidth="1"/>
    <col min="13" max="13" width="12.33203125" style="2" customWidth="1"/>
    <col min="14" max="14" width="12.44140625" customWidth="1"/>
    <col min="15" max="15" width="11.88671875" customWidth="1"/>
    <col min="16" max="16" width="8.6640625" customWidth="1"/>
    <col min="17" max="17" width="8.5546875" customWidth="1"/>
    <col min="18" max="18" width="19.33203125" customWidth="1"/>
    <col min="19" max="19" width="8.6640625" customWidth="1"/>
    <col min="20" max="20" width="2.6640625" customWidth="1"/>
    <col min="21" max="21" width="19.6640625" customWidth="1"/>
    <col min="22" max="22" width="8.6640625" customWidth="1"/>
  </cols>
  <sheetData>
    <row r="1" spans="1:14" s="17" customFormat="1" ht="15.75" customHeight="1" x14ac:dyDescent="0.25">
      <c r="A1" s="7"/>
      <c r="B1" s="18"/>
      <c r="C1" s="18"/>
      <c r="D1" s="7"/>
      <c r="E1" s="14"/>
      <c r="F1" s="14"/>
      <c r="G1" s="13"/>
      <c r="H1" s="14"/>
      <c r="I1" s="14"/>
      <c r="J1" s="14"/>
      <c r="K1" s="14"/>
      <c r="L1" s="15"/>
      <c r="M1" s="16"/>
    </row>
    <row r="2" spans="1:14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18" t="s">
        <v>143</v>
      </c>
      <c r="F2" s="125" t="s">
        <v>144</v>
      </c>
      <c r="G2" s="13"/>
      <c r="H2" s="117" t="s">
        <v>123</v>
      </c>
      <c r="I2" s="117" t="s">
        <v>124</v>
      </c>
      <c r="J2" s="14"/>
      <c r="K2" s="14"/>
      <c r="L2" s="15"/>
      <c r="M2" s="16"/>
    </row>
    <row r="3" spans="1:14" s="17" customFormat="1" ht="14.25" customHeight="1" x14ac:dyDescent="0.25">
      <c r="A3" s="107"/>
      <c r="B3" s="113"/>
      <c r="C3" s="113"/>
      <c r="D3" s="113"/>
      <c r="E3" s="119"/>
      <c r="F3" s="126"/>
      <c r="G3" s="13"/>
      <c r="H3" s="117"/>
      <c r="I3" s="117"/>
      <c r="J3" s="14"/>
      <c r="K3" s="14"/>
      <c r="L3" s="15"/>
      <c r="M3" s="16"/>
    </row>
    <row r="4" spans="1:14" s="17" customFormat="1" ht="14.25" customHeight="1" thickBot="1" x14ac:dyDescent="0.3">
      <c r="A4" s="7"/>
      <c r="B4" s="7"/>
      <c r="C4" s="7"/>
      <c r="D4" s="7"/>
      <c r="E4" s="38"/>
      <c r="F4" s="38"/>
      <c r="G4" s="13"/>
      <c r="J4" s="14"/>
      <c r="K4" s="14"/>
      <c r="L4" s="15"/>
      <c r="M4" s="16"/>
    </row>
    <row r="5" spans="1:14" s="22" customFormat="1" ht="14.1" customHeight="1" thickBot="1" x14ac:dyDescent="0.3">
      <c r="A5" s="19"/>
      <c r="B5" s="110" t="s">
        <v>101</v>
      </c>
      <c r="C5" s="111"/>
      <c r="D5" s="111"/>
      <c r="E5" s="111"/>
      <c r="F5" s="112"/>
      <c r="G5" s="20"/>
      <c r="J5" s="21"/>
      <c r="K5" s="21"/>
      <c r="L5" s="16"/>
      <c r="M5" s="16"/>
    </row>
    <row r="6" spans="1:14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0</v>
      </c>
      <c r="F6" s="30">
        <v>0</v>
      </c>
      <c r="G6" s="13"/>
      <c r="H6" s="40">
        <f t="shared" ref="H6:H14" si="0">(E6*$E$96)+(F6*$E$95)</f>
        <v>0</v>
      </c>
      <c r="I6" s="41"/>
      <c r="J6" s="14"/>
      <c r="K6" s="14"/>
      <c r="L6" s="15"/>
      <c r="M6" s="16"/>
    </row>
    <row r="7" spans="1:14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0</v>
      </c>
      <c r="F7" s="24">
        <v>0</v>
      </c>
      <c r="G7" s="13"/>
      <c r="H7" s="40">
        <f t="shared" si="0"/>
        <v>0</v>
      </c>
      <c r="I7" s="41"/>
      <c r="J7" s="14"/>
      <c r="K7" s="14"/>
      <c r="L7" s="15"/>
      <c r="M7" s="16"/>
    </row>
    <row r="8" spans="1:14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24">
        <v>0</v>
      </c>
      <c r="G8" s="13"/>
      <c r="H8" s="40">
        <f t="shared" si="0"/>
        <v>0</v>
      </c>
      <c r="I8" s="41"/>
      <c r="J8" s="14"/>
      <c r="K8" s="14"/>
      <c r="L8" s="15"/>
      <c r="M8" s="16"/>
    </row>
    <row r="9" spans="1:14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0</v>
      </c>
      <c r="F9" s="24">
        <v>0</v>
      </c>
      <c r="G9" s="14"/>
      <c r="H9" s="40">
        <f t="shared" si="0"/>
        <v>0</v>
      </c>
      <c r="I9" s="41"/>
      <c r="J9" s="13"/>
      <c r="K9" s="14"/>
      <c r="L9" s="14"/>
      <c r="M9" s="15"/>
      <c r="N9" s="16"/>
    </row>
    <row r="10" spans="1:14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0</v>
      </c>
      <c r="F10" s="24">
        <v>0</v>
      </c>
      <c r="G10" s="14"/>
      <c r="H10" s="40">
        <f t="shared" si="0"/>
        <v>0</v>
      </c>
      <c r="I10" s="41"/>
      <c r="J10" s="13"/>
      <c r="K10" s="14"/>
      <c r="L10" s="14"/>
      <c r="M10" s="15"/>
      <c r="N10" s="16"/>
    </row>
    <row r="11" spans="1:14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0</v>
      </c>
      <c r="F11" s="24">
        <v>0</v>
      </c>
      <c r="G11" s="13"/>
      <c r="H11" s="40">
        <f t="shared" si="0"/>
        <v>0</v>
      </c>
      <c r="I11" s="41"/>
      <c r="J11" s="14"/>
      <c r="K11" s="14"/>
      <c r="L11" s="15"/>
      <c r="M11" s="16"/>
    </row>
    <row r="12" spans="1:14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0</v>
      </c>
      <c r="F12" s="24">
        <v>0</v>
      </c>
      <c r="G12" s="13"/>
      <c r="H12" s="40">
        <f t="shared" si="0"/>
        <v>0</v>
      </c>
      <c r="I12" s="41"/>
      <c r="J12" s="14"/>
      <c r="K12" s="14"/>
      <c r="L12" s="15"/>
      <c r="M12" s="16"/>
    </row>
    <row r="13" spans="1:14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0</v>
      </c>
      <c r="F13" s="24">
        <v>0</v>
      </c>
      <c r="G13" s="13"/>
      <c r="H13" s="40">
        <f t="shared" si="0"/>
        <v>0</v>
      </c>
      <c r="I13" s="41"/>
      <c r="J13" s="14"/>
      <c r="K13" s="14"/>
      <c r="L13" s="15"/>
      <c r="M13" s="16"/>
    </row>
    <row r="14" spans="1:14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0</v>
      </c>
      <c r="F14" s="24">
        <v>0</v>
      </c>
      <c r="G14" s="14"/>
      <c r="H14" s="40">
        <f t="shared" si="0"/>
        <v>0</v>
      </c>
      <c r="I14" s="40">
        <f>SUM(H6:H14)</f>
        <v>0</v>
      </c>
      <c r="J14" s="13"/>
      <c r="K14" s="14"/>
      <c r="L14" s="14"/>
      <c r="M14" s="15"/>
      <c r="N14" s="16"/>
    </row>
    <row r="15" spans="1:14" s="17" customFormat="1" ht="12" customHeight="1" thickBot="1" x14ac:dyDescent="0.3">
      <c r="A15" s="32"/>
      <c r="B15" s="33"/>
      <c r="C15" s="33"/>
      <c r="D15" s="33"/>
      <c r="E15" s="23"/>
      <c r="F15" s="23"/>
      <c r="G15" s="13"/>
      <c r="H15" s="41"/>
      <c r="J15" s="14"/>
      <c r="K15" s="14"/>
      <c r="L15" s="15"/>
      <c r="M15" s="16"/>
    </row>
    <row r="16" spans="1:14" s="22" customFormat="1" ht="14.1" customHeight="1" thickBot="1" x14ac:dyDescent="0.3">
      <c r="A16" s="34"/>
      <c r="B16" s="110" t="s">
        <v>102</v>
      </c>
      <c r="C16" s="111"/>
      <c r="D16" s="111"/>
      <c r="E16" s="111"/>
      <c r="F16" s="112"/>
      <c r="G16" s="20"/>
      <c r="H16" s="41"/>
      <c r="I16" s="41"/>
      <c r="J16" s="21"/>
      <c r="K16" s="21"/>
      <c r="L16" s="16"/>
      <c r="M16" s="16"/>
    </row>
    <row r="17" spans="1:13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24">
        <v>0</v>
      </c>
      <c r="G17" s="13"/>
      <c r="H17" s="40">
        <f t="shared" ref="H17:H22" si="1">(E17*$E$96)+(F17*$E$95)</f>
        <v>0</v>
      </c>
      <c r="I17" s="41"/>
      <c r="J17" s="14"/>
      <c r="K17" s="14"/>
      <c r="L17" s="15"/>
      <c r="M17" s="16"/>
    </row>
    <row r="18" spans="1:13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0</v>
      </c>
      <c r="F18" s="24">
        <v>0</v>
      </c>
      <c r="G18" s="13"/>
      <c r="H18" s="40">
        <f t="shared" si="1"/>
        <v>0</v>
      </c>
      <c r="I18" s="41"/>
      <c r="J18" s="14"/>
      <c r="K18" s="14"/>
      <c r="L18" s="15"/>
      <c r="M18" s="16"/>
    </row>
    <row r="19" spans="1:13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0</v>
      </c>
      <c r="F19" s="24">
        <v>0</v>
      </c>
      <c r="G19" s="13"/>
      <c r="H19" s="40">
        <f t="shared" si="1"/>
        <v>0</v>
      </c>
      <c r="I19" s="41"/>
      <c r="J19" s="14"/>
      <c r="K19" s="14"/>
      <c r="L19" s="15"/>
      <c r="M19" s="16"/>
    </row>
    <row r="20" spans="1:13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0</v>
      </c>
      <c r="F20" s="25">
        <v>0</v>
      </c>
      <c r="G20" s="13"/>
      <c r="H20" s="40">
        <f t="shared" si="1"/>
        <v>0</v>
      </c>
      <c r="I20" s="41"/>
      <c r="J20" s="14"/>
      <c r="K20" s="14"/>
      <c r="L20" s="15"/>
      <c r="M20" s="16"/>
    </row>
    <row r="21" spans="1:13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0</v>
      </c>
      <c r="F21" s="24">
        <v>0</v>
      </c>
      <c r="G21" s="13"/>
      <c r="H21" s="40">
        <f t="shared" si="1"/>
        <v>0</v>
      </c>
      <c r="I21" s="41"/>
      <c r="J21" s="14"/>
      <c r="K21" s="14"/>
      <c r="L21" s="15"/>
      <c r="M21" s="16"/>
    </row>
    <row r="22" spans="1:13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0</v>
      </c>
      <c r="F22" s="24">
        <v>0</v>
      </c>
      <c r="G22" s="13"/>
      <c r="H22" s="40">
        <f t="shared" si="1"/>
        <v>0</v>
      </c>
      <c r="I22" s="40">
        <f>SUM(H17:H22)</f>
        <v>0</v>
      </c>
      <c r="J22" s="14"/>
      <c r="K22" s="14"/>
      <c r="L22" s="15"/>
      <c r="M22" s="16"/>
    </row>
    <row r="23" spans="1:13" s="17" customFormat="1" ht="14.1" customHeight="1" thickBot="1" x14ac:dyDescent="0.3">
      <c r="A23" s="7"/>
      <c r="B23" s="36"/>
      <c r="C23" s="36"/>
      <c r="D23" s="7"/>
      <c r="E23" s="27"/>
      <c r="F23" s="27"/>
      <c r="G23" s="13"/>
      <c r="H23" s="41"/>
      <c r="I23" s="41"/>
      <c r="J23" s="14"/>
      <c r="K23" s="14"/>
      <c r="L23" s="15"/>
      <c r="M23" s="16"/>
    </row>
    <row r="24" spans="1:13" s="22" customFormat="1" ht="14.1" customHeight="1" thickBot="1" x14ac:dyDescent="0.3">
      <c r="A24" s="34"/>
      <c r="B24" s="110" t="s">
        <v>110</v>
      </c>
      <c r="C24" s="111"/>
      <c r="D24" s="111"/>
      <c r="E24" s="111"/>
      <c r="F24" s="112"/>
      <c r="G24" s="20"/>
      <c r="H24" s="41"/>
      <c r="I24" s="42"/>
      <c r="J24" s="21"/>
      <c r="K24" s="21"/>
      <c r="L24" s="16"/>
      <c r="M24" s="16"/>
    </row>
    <row r="25" spans="1:13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0</v>
      </c>
      <c r="F25" s="24">
        <v>0</v>
      </c>
      <c r="G25" s="13"/>
      <c r="H25" s="40">
        <f>(E25*$E$96)+(F25*$E$95)</f>
        <v>0</v>
      </c>
      <c r="I25" s="41"/>
      <c r="J25" s="14"/>
      <c r="K25" s="14"/>
      <c r="L25" s="15"/>
      <c r="M25" s="16"/>
    </row>
    <row r="26" spans="1:13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0</v>
      </c>
      <c r="F26" s="24">
        <v>0</v>
      </c>
      <c r="G26" s="13"/>
      <c r="H26" s="40">
        <f>(E26*$E$96)+(F26*$E$95)</f>
        <v>0</v>
      </c>
      <c r="I26" s="41"/>
      <c r="J26" s="14"/>
      <c r="K26" s="14"/>
      <c r="L26" s="15"/>
      <c r="M26" s="16"/>
    </row>
    <row r="27" spans="1:13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24">
        <v>0</v>
      </c>
      <c r="G27" s="13"/>
      <c r="H27" s="40">
        <f>(E27*$E$96)+(F27*$E$95)</f>
        <v>0</v>
      </c>
      <c r="I27" s="41"/>
      <c r="J27" s="14"/>
      <c r="K27" s="14"/>
      <c r="L27" s="15"/>
      <c r="M27" s="16"/>
    </row>
    <row r="28" spans="1:13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24">
        <v>0</v>
      </c>
      <c r="G28" s="13"/>
      <c r="H28" s="40">
        <f>(E28*$E$96)+(F28*$E$95)</f>
        <v>0</v>
      </c>
      <c r="I28" s="40">
        <f>SUM(H25:H28)</f>
        <v>0</v>
      </c>
      <c r="J28" s="14"/>
      <c r="K28" s="14"/>
      <c r="L28" s="15"/>
      <c r="M28" s="16"/>
    </row>
    <row r="29" spans="1:13" s="17" customFormat="1" ht="14.1" customHeight="1" thickBot="1" x14ac:dyDescent="0.3">
      <c r="A29" s="7"/>
      <c r="B29" s="36"/>
      <c r="C29" s="36"/>
      <c r="D29" s="7"/>
      <c r="E29" s="27"/>
      <c r="F29" s="27"/>
      <c r="G29" s="13"/>
      <c r="H29" s="41"/>
      <c r="I29" s="41"/>
      <c r="J29" s="14"/>
      <c r="K29" s="14"/>
      <c r="L29" s="15"/>
      <c r="M29" s="16"/>
    </row>
    <row r="30" spans="1:13" s="22" customFormat="1" ht="14.1" customHeight="1" thickBot="1" x14ac:dyDescent="0.3">
      <c r="A30" s="19"/>
      <c r="B30" s="110" t="s">
        <v>98</v>
      </c>
      <c r="C30" s="111"/>
      <c r="D30" s="111"/>
      <c r="E30" s="111"/>
      <c r="F30" s="112"/>
      <c r="G30" s="20"/>
      <c r="H30" s="41"/>
      <c r="I30" s="41"/>
      <c r="J30" s="21"/>
      <c r="K30" s="21"/>
      <c r="L30" s="16"/>
      <c r="M30" s="16"/>
    </row>
    <row r="31" spans="1:13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30">
        <v>0</v>
      </c>
      <c r="G31" s="13"/>
      <c r="H31" s="40">
        <f>(E31*$E$96)+(F31*$E$95)</f>
        <v>0</v>
      </c>
      <c r="I31" s="41"/>
      <c r="J31" s="14"/>
      <c r="K31" s="14"/>
      <c r="L31" s="15"/>
      <c r="M31" s="16"/>
    </row>
    <row r="32" spans="1:13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24">
        <v>0</v>
      </c>
      <c r="G32" s="13"/>
      <c r="H32" s="40">
        <f>(E32*$E$96)+(F32*$E$95)</f>
        <v>0</v>
      </c>
      <c r="I32" s="40">
        <f>SUM(H31:H32)</f>
        <v>0</v>
      </c>
      <c r="J32" s="14"/>
      <c r="K32" s="14"/>
      <c r="L32" s="15"/>
      <c r="M32" s="16"/>
    </row>
    <row r="33" spans="1:14" s="17" customFormat="1" ht="14.1" customHeight="1" thickBot="1" x14ac:dyDescent="0.3">
      <c r="A33" s="7"/>
      <c r="B33" s="36"/>
      <c r="C33" s="36"/>
      <c r="D33" s="7"/>
      <c r="E33" s="27"/>
      <c r="F33" s="27"/>
      <c r="G33" s="13"/>
      <c r="H33" s="41"/>
      <c r="I33" s="41"/>
      <c r="J33" s="14"/>
      <c r="K33" s="14"/>
      <c r="L33" s="15"/>
      <c r="M33" s="16"/>
    </row>
    <row r="34" spans="1:14" s="22" customFormat="1" ht="14.1" customHeight="1" thickBot="1" x14ac:dyDescent="0.3">
      <c r="A34" s="19"/>
      <c r="B34" s="110" t="s">
        <v>109</v>
      </c>
      <c r="C34" s="111"/>
      <c r="D34" s="111"/>
      <c r="E34" s="111"/>
      <c r="F34" s="112"/>
      <c r="G34" s="20"/>
      <c r="H34" s="41"/>
      <c r="I34" s="41"/>
      <c r="J34" s="21"/>
      <c r="K34" s="21"/>
      <c r="L34" s="16"/>
      <c r="M34" s="16"/>
    </row>
    <row r="35" spans="1:14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24">
        <v>0</v>
      </c>
      <c r="G35" s="14"/>
      <c r="H35" s="40">
        <f>(E35*$E$96)+(F35*$E$95)</f>
        <v>0</v>
      </c>
      <c r="I35" s="40">
        <f>SUM(H35)</f>
        <v>0</v>
      </c>
      <c r="J35" s="13"/>
      <c r="K35" s="14"/>
      <c r="L35" s="14"/>
      <c r="M35" s="15"/>
      <c r="N35" s="16"/>
    </row>
    <row r="36" spans="1:14" s="17" customFormat="1" ht="14.1" customHeight="1" thickBot="1" x14ac:dyDescent="0.3">
      <c r="A36" s="7"/>
      <c r="B36" s="36"/>
      <c r="C36" s="36"/>
      <c r="D36" s="7"/>
      <c r="E36" s="27"/>
      <c r="F36" s="27"/>
      <c r="G36" s="13"/>
      <c r="H36" s="41"/>
      <c r="I36" s="41"/>
      <c r="J36" s="14"/>
      <c r="K36" s="14"/>
      <c r="L36" s="15"/>
      <c r="M36" s="16"/>
    </row>
    <row r="37" spans="1:14" s="22" customFormat="1" ht="14.1" customHeight="1" thickBot="1" x14ac:dyDescent="0.3">
      <c r="A37" s="19"/>
      <c r="B37" s="110" t="s">
        <v>108</v>
      </c>
      <c r="C37" s="111"/>
      <c r="D37" s="111"/>
      <c r="E37" s="111"/>
      <c r="F37" s="112"/>
      <c r="G37" s="20"/>
      <c r="H37" s="41"/>
      <c r="I37" s="41"/>
      <c r="J37" s="21"/>
      <c r="K37" s="21"/>
      <c r="L37" s="16"/>
      <c r="M37" s="16"/>
    </row>
    <row r="38" spans="1:14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0</v>
      </c>
      <c r="F38" s="24">
        <v>0</v>
      </c>
      <c r="G38" s="13"/>
      <c r="H38" s="40">
        <f>(E38*$E$96)+(F38*$E$95)</f>
        <v>0</v>
      </c>
      <c r="I38" s="40">
        <f>SUM(H38)</f>
        <v>0</v>
      </c>
      <c r="J38" s="14"/>
      <c r="K38" s="14"/>
      <c r="L38" s="15"/>
      <c r="M38" s="16"/>
    </row>
    <row r="39" spans="1:14" s="17" customFormat="1" ht="14.1" customHeight="1" thickBot="1" x14ac:dyDescent="0.3">
      <c r="A39" s="7"/>
      <c r="B39" s="36"/>
      <c r="C39" s="36"/>
      <c r="D39" s="7"/>
      <c r="E39" s="27"/>
      <c r="F39" s="27"/>
      <c r="G39" s="13"/>
      <c r="H39" s="41"/>
      <c r="I39" s="42"/>
      <c r="J39" s="14"/>
      <c r="K39" s="14"/>
      <c r="L39" s="15"/>
      <c r="M39" s="16"/>
    </row>
    <row r="40" spans="1:14" s="22" customFormat="1" ht="14.1" customHeight="1" thickBot="1" x14ac:dyDescent="0.3">
      <c r="A40" s="19"/>
      <c r="B40" s="110" t="s">
        <v>106</v>
      </c>
      <c r="C40" s="111"/>
      <c r="D40" s="111"/>
      <c r="E40" s="111"/>
      <c r="F40" s="112"/>
      <c r="G40" s="20"/>
      <c r="H40" s="41"/>
      <c r="I40" s="41"/>
      <c r="J40" s="21"/>
      <c r="K40" s="21"/>
      <c r="L40" s="16"/>
      <c r="M40" s="16"/>
    </row>
    <row r="41" spans="1:14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0</v>
      </c>
      <c r="F41" s="24">
        <v>0</v>
      </c>
      <c r="G41" s="13"/>
      <c r="H41" s="40">
        <f>(E41*$E$96)+(F41*$E$95)</f>
        <v>0</v>
      </c>
      <c r="I41" s="40">
        <f>SUM(H41)</f>
        <v>0</v>
      </c>
      <c r="J41" s="14"/>
      <c r="K41" s="14"/>
      <c r="L41" s="15"/>
      <c r="M41" s="16"/>
    </row>
    <row r="42" spans="1:14" s="17" customFormat="1" ht="14.1" customHeight="1" thickBot="1" x14ac:dyDescent="0.3">
      <c r="A42" s="7"/>
      <c r="B42" s="36"/>
      <c r="C42" s="36"/>
      <c r="D42" s="7"/>
      <c r="E42" s="27"/>
      <c r="F42" s="27"/>
      <c r="G42" s="13"/>
      <c r="H42" s="41"/>
      <c r="I42" s="41"/>
      <c r="J42" s="14"/>
      <c r="K42" s="14"/>
      <c r="L42" s="15"/>
      <c r="M42" s="16"/>
    </row>
    <row r="43" spans="1:14" s="22" customFormat="1" ht="14.1" customHeight="1" thickBot="1" x14ac:dyDescent="0.3">
      <c r="A43" s="19"/>
      <c r="B43" s="110" t="s">
        <v>107</v>
      </c>
      <c r="C43" s="111"/>
      <c r="D43" s="111"/>
      <c r="E43" s="111"/>
      <c r="F43" s="112"/>
      <c r="G43" s="20"/>
      <c r="H43" s="41"/>
      <c r="I43" s="41"/>
      <c r="J43" s="21"/>
      <c r="K43" s="21"/>
      <c r="L43" s="16"/>
      <c r="M43" s="16"/>
    </row>
    <row r="44" spans="1:14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0</v>
      </c>
      <c r="F44" s="24">
        <v>0</v>
      </c>
      <c r="G44" s="13"/>
      <c r="H44" s="40">
        <f>(E44*$E$96)+(F44*$E$95)</f>
        <v>0</v>
      </c>
      <c r="I44" s="41"/>
      <c r="J44" s="14"/>
      <c r="K44" s="14"/>
      <c r="L44" s="15"/>
      <c r="M44" s="16"/>
    </row>
    <row r="45" spans="1:14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24">
        <v>0</v>
      </c>
      <c r="G45" s="13"/>
      <c r="H45" s="40">
        <f>(E45*$E$96)+(F45*$E$95)</f>
        <v>0</v>
      </c>
      <c r="I45" s="40">
        <f>SUM(H44:H45)</f>
        <v>0</v>
      </c>
      <c r="J45" s="14"/>
      <c r="K45" s="14"/>
      <c r="L45" s="15"/>
      <c r="M45" s="16"/>
    </row>
    <row r="46" spans="1:14" s="17" customFormat="1" ht="14.1" customHeight="1" thickBot="1" x14ac:dyDescent="0.3">
      <c r="A46" s="7"/>
      <c r="B46" s="36"/>
      <c r="C46" s="36"/>
      <c r="D46" s="7"/>
      <c r="E46" s="27"/>
      <c r="F46" s="27"/>
      <c r="G46" s="13"/>
      <c r="H46" s="41"/>
      <c r="I46" s="41"/>
      <c r="J46" s="14"/>
      <c r="K46" s="14"/>
      <c r="L46" s="15"/>
      <c r="M46" s="16"/>
    </row>
    <row r="47" spans="1:14" s="22" customFormat="1" ht="14.1" customHeight="1" thickBot="1" x14ac:dyDescent="0.3">
      <c r="A47" s="19"/>
      <c r="B47" s="110" t="s">
        <v>99</v>
      </c>
      <c r="C47" s="111"/>
      <c r="D47" s="111"/>
      <c r="E47" s="111"/>
      <c r="F47" s="112"/>
      <c r="G47" s="20"/>
      <c r="H47" s="41"/>
      <c r="I47" s="41"/>
      <c r="J47" s="21"/>
      <c r="K47" s="21"/>
      <c r="L47" s="16"/>
      <c r="M47" s="16"/>
    </row>
    <row r="48" spans="1:14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24">
        <v>0</v>
      </c>
      <c r="G48" s="13"/>
      <c r="H48" s="40">
        <f>(E48*$E$96)+(F48*$E$95)</f>
        <v>0</v>
      </c>
      <c r="I48" s="41"/>
      <c r="J48" s="14"/>
      <c r="K48" s="14"/>
      <c r="L48" s="15"/>
      <c r="M48" s="16"/>
    </row>
    <row r="49" spans="1:14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0</v>
      </c>
      <c r="F49" s="24">
        <v>0</v>
      </c>
      <c r="G49" s="13"/>
      <c r="H49" s="40">
        <f>(E49*$E$96)+(F49*$E$95)</f>
        <v>0</v>
      </c>
      <c r="I49" s="41"/>
      <c r="J49" s="14"/>
      <c r="K49" s="14"/>
      <c r="L49" s="15"/>
      <c r="M49" s="16"/>
    </row>
    <row r="50" spans="1:14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0</v>
      </c>
      <c r="F50" s="24">
        <v>0</v>
      </c>
      <c r="G50" s="14"/>
      <c r="H50" s="40">
        <f>(E50*$E$96)+(F50*$E$95)</f>
        <v>0</v>
      </c>
      <c r="I50" s="41"/>
      <c r="J50" s="13"/>
      <c r="K50" s="14"/>
      <c r="L50" s="14"/>
      <c r="M50" s="15"/>
      <c r="N50" s="16"/>
    </row>
    <row r="51" spans="1:14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24">
        <v>0</v>
      </c>
      <c r="G51" s="13"/>
      <c r="H51" s="40">
        <f>(E51*$E$96)+(F51*$E$95)</f>
        <v>0</v>
      </c>
      <c r="I51" s="40">
        <f>SUM(H48:H51)</f>
        <v>0</v>
      </c>
      <c r="J51" s="14"/>
      <c r="K51" s="14"/>
      <c r="L51" s="15"/>
      <c r="M51" s="16"/>
    </row>
    <row r="52" spans="1:14" s="17" customFormat="1" ht="14.1" customHeight="1" thickBot="1" x14ac:dyDescent="0.3">
      <c r="A52" s="7"/>
      <c r="B52" s="36"/>
      <c r="C52" s="36"/>
      <c r="D52" s="7"/>
      <c r="E52" s="27"/>
      <c r="F52" s="27"/>
      <c r="G52" s="13"/>
      <c r="H52" s="41"/>
      <c r="I52" s="42"/>
      <c r="J52" s="14"/>
      <c r="K52" s="14"/>
      <c r="L52" s="15"/>
      <c r="M52" s="16"/>
    </row>
    <row r="53" spans="1:14" s="22" customFormat="1" ht="14.1" customHeight="1" thickBot="1" x14ac:dyDescent="0.3">
      <c r="A53" s="19"/>
      <c r="B53" s="110" t="s">
        <v>100</v>
      </c>
      <c r="C53" s="111"/>
      <c r="D53" s="111"/>
      <c r="E53" s="111"/>
      <c r="F53" s="112"/>
      <c r="G53" s="20"/>
      <c r="H53" s="41"/>
      <c r="I53" s="41"/>
      <c r="J53" s="21"/>
      <c r="K53" s="21"/>
      <c r="L53" s="16"/>
      <c r="M53" s="16"/>
    </row>
    <row r="54" spans="1:14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24">
        <v>0</v>
      </c>
      <c r="G54" s="13"/>
      <c r="H54" s="40">
        <f>(E54*$E$96)+(F54*$E$95)</f>
        <v>0</v>
      </c>
      <c r="I54" s="40">
        <f>SUM(H54)</f>
        <v>0</v>
      </c>
      <c r="J54" s="14"/>
      <c r="K54" s="14"/>
      <c r="L54" s="15"/>
      <c r="M54" s="16"/>
    </row>
    <row r="55" spans="1:14" s="17" customFormat="1" ht="12" customHeight="1" thickBot="1" x14ac:dyDescent="0.3">
      <c r="A55" s="32"/>
      <c r="B55" s="37"/>
      <c r="C55" s="37"/>
      <c r="D55" s="35"/>
      <c r="E55" s="28"/>
      <c r="F55" s="28"/>
      <c r="G55" s="13"/>
      <c r="H55" s="41"/>
      <c r="I55" s="41"/>
      <c r="J55" s="14"/>
      <c r="K55" s="14"/>
      <c r="L55" s="15"/>
      <c r="M55" s="16"/>
    </row>
    <row r="56" spans="1:14" s="22" customFormat="1" ht="14.1" customHeight="1" thickBot="1" x14ac:dyDescent="0.3">
      <c r="A56" s="19"/>
      <c r="B56" s="110" t="s">
        <v>103</v>
      </c>
      <c r="C56" s="111"/>
      <c r="D56" s="111"/>
      <c r="E56" s="111"/>
      <c r="F56" s="112"/>
      <c r="G56" s="20"/>
      <c r="H56" s="41"/>
      <c r="I56" s="41"/>
      <c r="J56" s="21"/>
      <c r="K56" s="21"/>
      <c r="L56" s="16"/>
      <c r="M56" s="16"/>
    </row>
    <row r="57" spans="1:14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1</v>
      </c>
      <c r="F57" s="30">
        <v>0</v>
      </c>
      <c r="G57" s="13"/>
      <c r="H57" s="40">
        <f t="shared" ref="H57:H67" si="2">(E57*$E$96)+(F57*$E$95)</f>
        <v>159.15628989460774</v>
      </c>
      <c r="I57" s="41"/>
      <c r="J57" s="14"/>
      <c r="K57" s="14"/>
      <c r="L57" s="15"/>
      <c r="M57" s="16"/>
    </row>
    <row r="58" spans="1:14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30">
        <v>0</v>
      </c>
      <c r="G58" s="13"/>
      <c r="H58" s="40">
        <f t="shared" si="2"/>
        <v>0</v>
      </c>
      <c r="I58" s="41"/>
      <c r="J58" s="14"/>
      <c r="K58" s="14"/>
      <c r="L58" s="15"/>
      <c r="M58" s="16"/>
    </row>
    <row r="59" spans="1:14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30">
        <v>0</v>
      </c>
      <c r="G59" s="13"/>
      <c r="H59" s="40">
        <f t="shared" si="2"/>
        <v>0</v>
      </c>
      <c r="I59" s="41"/>
      <c r="J59" s="14"/>
      <c r="K59" s="14"/>
      <c r="L59" s="15"/>
      <c r="M59" s="16"/>
    </row>
    <row r="60" spans="1:14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3</v>
      </c>
      <c r="F60" s="30">
        <v>0</v>
      </c>
      <c r="G60" s="13"/>
      <c r="H60" s="40">
        <f t="shared" si="2"/>
        <v>477.46886968382319</v>
      </c>
      <c r="I60" s="41"/>
      <c r="J60" s="14"/>
      <c r="K60" s="14"/>
      <c r="L60" s="15"/>
      <c r="M60" s="16"/>
    </row>
    <row r="61" spans="1:14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1</v>
      </c>
      <c r="F61" s="30">
        <v>0</v>
      </c>
      <c r="G61" s="13"/>
      <c r="H61" s="40">
        <f t="shared" si="2"/>
        <v>159.15628989460774</v>
      </c>
      <c r="I61" s="41"/>
      <c r="J61" s="14"/>
      <c r="K61" s="14"/>
      <c r="L61" s="15"/>
      <c r="M61" s="16"/>
    </row>
    <row r="62" spans="1:14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1</v>
      </c>
      <c r="F62" s="30">
        <v>0</v>
      </c>
      <c r="G62" s="14"/>
      <c r="H62" s="40">
        <f t="shared" si="2"/>
        <v>159.15628989460774</v>
      </c>
      <c r="I62" s="41"/>
      <c r="J62" s="13"/>
      <c r="K62" s="14"/>
      <c r="L62" s="14"/>
      <c r="M62" s="15"/>
      <c r="N62" s="16"/>
    </row>
    <row r="63" spans="1:14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2</v>
      </c>
      <c r="F63" s="30">
        <v>1</v>
      </c>
      <c r="G63" s="14"/>
      <c r="H63" s="40">
        <f t="shared" si="2"/>
        <v>937.88527973608143</v>
      </c>
      <c r="I63" s="41"/>
      <c r="J63" s="13"/>
      <c r="K63" s="14"/>
      <c r="L63" s="14"/>
      <c r="M63" s="15"/>
      <c r="N63" s="16"/>
    </row>
    <row r="64" spans="1:14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30">
        <v>0</v>
      </c>
      <c r="G64" s="13"/>
      <c r="H64" s="40">
        <f t="shared" si="2"/>
        <v>0</v>
      </c>
      <c r="I64" s="41"/>
      <c r="J64" s="14"/>
      <c r="K64" s="14"/>
      <c r="L64" s="15"/>
      <c r="M64" s="16"/>
    </row>
    <row r="65" spans="1:13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30">
        <v>0</v>
      </c>
      <c r="G65" s="13"/>
      <c r="H65" s="40">
        <f t="shared" si="2"/>
        <v>0</v>
      </c>
      <c r="I65" s="41"/>
      <c r="J65" s="14"/>
      <c r="K65" s="14"/>
      <c r="L65" s="15"/>
      <c r="M65" s="16"/>
    </row>
    <row r="66" spans="1:13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30">
        <v>0</v>
      </c>
      <c r="G66" s="13"/>
      <c r="H66" s="40">
        <f t="shared" si="2"/>
        <v>0</v>
      </c>
      <c r="I66" s="41"/>
      <c r="J66" s="14"/>
      <c r="K66" s="14"/>
      <c r="L66" s="15"/>
      <c r="M66" s="16"/>
    </row>
    <row r="67" spans="1:13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30">
        <v>0</v>
      </c>
      <c r="G67" s="13"/>
      <c r="H67" s="40">
        <f t="shared" si="2"/>
        <v>0</v>
      </c>
      <c r="I67" s="40">
        <f>SUM(H57:H67)</f>
        <v>1892.8230191037278</v>
      </c>
      <c r="J67" s="14"/>
      <c r="K67" s="14"/>
      <c r="L67" s="15"/>
      <c r="M67" s="16"/>
    </row>
    <row r="68" spans="1:13" s="17" customFormat="1" ht="12" customHeight="1" thickBot="1" x14ac:dyDescent="0.3">
      <c r="A68" s="32"/>
      <c r="B68" s="37"/>
      <c r="C68" s="37"/>
      <c r="D68" s="35"/>
      <c r="E68" s="23"/>
      <c r="F68" s="23"/>
      <c r="G68" s="13"/>
      <c r="H68" s="41"/>
      <c r="I68" s="41"/>
      <c r="J68" s="14"/>
      <c r="K68" s="14"/>
      <c r="L68" s="15"/>
      <c r="M68" s="16"/>
    </row>
    <row r="69" spans="1:13" s="22" customFormat="1" ht="14.1" customHeight="1" thickBot="1" x14ac:dyDescent="0.3">
      <c r="A69" s="19"/>
      <c r="B69" s="110" t="s">
        <v>104</v>
      </c>
      <c r="C69" s="111"/>
      <c r="D69" s="111"/>
      <c r="E69" s="111"/>
      <c r="F69" s="112"/>
      <c r="G69" s="20"/>
      <c r="H69" s="41"/>
      <c r="I69" s="41"/>
      <c r="J69" s="21"/>
      <c r="K69" s="21"/>
      <c r="L69" s="16"/>
      <c r="M69" s="16"/>
    </row>
    <row r="70" spans="1:13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24">
        <v>0</v>
      </c>
      <c r="F70" s="80">
        <v>2</v>
      </c>
      <c r="G70" s="13"/>
      <c r="H70" s="40">
        <f t="shared" ref="H70:H79" si="3">(E70*$E$96)+(F70*$E$95)</f>
        <v>1239.1453998937318</v>
      </c>
      <c r="I70" s="42"/>
      <c r="J70" s="14"/>
      <c r="K70" s="14"/>
      <c r="L70" s="15"/>
      <c r="M70" s="16"/>
    </row>
    <row r="71" spans="1:13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0</v>
      </c>
      <c r="F71" s="30">
        <v>1</v>
      </c>
      <c r="G71" s="13"/>
      <c r="H71" s="40">
        <f t="shared" si="3"/>
        <v>619.5726999468659</v>
      </c>
      <c r="I71" s="14"/>
      <c r="J71" s="14"/>
      <c r="K71" s="14"/>
      <c r="L71" s="15"/>
      <c r="M71" s="16"/>
    </row>
    <row r="72" spans="1:13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24">
        <v>1</v>
      </c>
      <c r="F72" s="24">
        <v>1</v>
      </c>
      <c r="G72" s="13"/>
      <c r="H72" s="40">
        <f t="shared" si="3"/>
        <v>778.72898984147366</v>
      </c>
      <c r="I72" s="14"/>
      <c r="J72" s="14"/>
      <c r="K72" s="14"/>
      <c r="L72" s="15"/>
      <c r="M72" s="16"/>
    </row>
    <row r="73" spans="1:13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24">
        <v>0</v>
      </c>
      <c r="F73" s="24">
        <v>0</v>
      </c>
      <c r="G73" s="13"/>
      <c r="H73" s="40">
        <f t="shared" si="3"/>
        <v>0</v>
      </c>
      <c r="I73" s="14"/>
      <c r="J73" s="14"/>
      <c r="K73" s="14"/>
      <c r="L73" s="15"/>
      <c r="M73" s="16"/>
    </row>
    <row r="74" spans="1:13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24">
        <v>1</v>
      </c>
      <c r="F74" s="24">
        <v>0</v>
      </c>
      <c r="G74" s="13"/>
      <c r="H74" s="40">
        <f t="shared" si="3"/>
        <v>159.15628989460774</v>
      </c>
      <c r="I74" s="14"/>
      <c r="J74" s="14"/>
      <c r="K74" s="14"/>
      <c r="L74" s="15"/>
      <c r="M74" s="16"/>
    </row>
    <row r="75" spans="1:13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24">
        <v>2</v>
      </c>
      <c r="F75" s="24">
        <v>0</v>
      </c>
      <c r="G75" s="13"/>
      <c r="H75" s="40">
        <f t="shared" si="3"/>
        <v>318.31257978921548</v>
      </c>
      <c r="I75" s="14"/>
      <c r="J75" s="14"/>
      <c r="K75" s="14"/>
      <c r="L75" s="15"/>
      <c r="M75" s="16"/>
    </row>
    <row r="76" spans="1:13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24">
        <v>0</v>
      </c>
      <c r="F76" s="24">
        <v>2</v>
      </c>
      <c r="G76" s="13"/>
      <c r="H76" s="40">
        <f t="shared" si="3"/>
        <v>1239.1453998937318</v>
      </c>
      <c r="I76" s="14"/>
      <c r="J76" s="14"/>
      <c r="K76" s="14"/>
      <c r="L76" s="15"/>
      <c r="M76" s="16"/>
    </row>
    <row r="77" spans="1:13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24">
        <v>2</v>
      </c>
      <c r="F77" s="24">
        <v>3</v>
      </c>
      <c r="G77" s="13"/>
      <c r="H77" s="40">
        <f t="shared" si="3"/>
        <v>2177.0306796298132</v>
      </c>
      <c r="I77" s="14"/>
      <c r="J77" s="14"/>
      <c r="K77" s="14"/>
      <c r="L77" s="15"/>
      <c r="M77" s="16"/>
    </row>
    <row r="78" spans="1:13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24">
        <v>0</v>
      </c>
      <c r="F78" s="24">
        <v>0</v>
      </c>
      <c r="G78" s="13"/>
      <c r="H78" s="40">
        <f t="shared" si="3"/>
        <v>0</v>
      </c>
      <c r="I78" s="14"/>
      <c r="J78" s="14"/>
      <c r="K78" s="14"/>
      <c r="L78" s="15"/>
      <c r="M78" s="16"/>
    </row>
    <row r="79" spans="1:13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24">
        <v>2</v>
      </c>
      <c r="F79" s="24">
        <v>0</v>
      </c>
      <c r="G79" s="13"/>
      <c r="H79" s="40">
        <f t="shared" si="3"/>
        <v>318.31257978921548</v>
      </c>
      <c r="I79" s="43">
        <f>SUM(H70:H79)</f>
        <v>6849.4046186786545</v>
      </c>
      <c r="J79" s="14"/>
      <c r="K79" s="14"/>
      <c r="L79" s="15"/>
      <c r="M79" s="16"/>
    </row>
    <row r="80" spans="1:13" s="17" customFormat="1" ht="12" customHeight="1" thickBot="1" x14ac:dyDescent="0.3">
      <c r="A80" s="7"/>
      <c r="B80" s="18"/>
      <c r="C80" s="18"/>
      <c r="D80" s="7"/>
      <c r="E80" s="27"/>
      <c r="F80" s="27"/>
      <c r="G80" s="13"/>
      <c r="H80" s="41"/>
      <c r="I80" s="44"/>
      <c r="J80" s="14"/>
      <c r="K80" s="14"/>
      <c r="L80" s="15"/>
      <c r="M80" s="16"/>
    </row>
    <row r="81" spans="1:13" s="22" customFormat="1" ht="14.1" customHeight="1" thickBot="1" x14ac:dyDescent="0.3">
      <c r="A81" s="19"/>
      <c r="B81" s="110" t="s">
        <v>105</v>
      </c>
      <c r="C81" s="111"/>
      <c r="D81" s="111"/>
      <c r="E81" s="111"/>
      <c r="F81" s="112"/>
      <c r="G81" s="20"/>
      <c r="H81" s="41"/>
      <c r="I81" s="44"/>
      <c r="J81" s="21"/>
      <c r="K81" s="21"/>
      <c r="L81" s="16"/>
      <c r="M81" s="16"/>
    </row>
    <row r="82" spans="1:13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24">
        <v>0</v>
      </c>
      <c r="F82" s="24">
        <v>0</v>
      </c>
      <c r="G82" s="13"/>
      <c r="H82" s="40">
        <f t="shared" ref="H82" si="4">(E82*$E$96)+(F82*$E$95)</f>
        <v>0</v>
      </c>
      <c r="I82" s="43">
        <f>SUM(H82)</f>
        <v>0</v>
      </c>
      <c r="J82" s="14"/>
      <c r="K82" s="14"/>
      <c r="L82" s="15"/>
      <c r="M82" s="16"/>
    </row>
    <row r="83" spans="1:13" s="17" customFormat="1" ht="14.1" customHeight="1" thickBot="1" x14ac:dyDescent="0.3">
      <c r="A83" s="7"/>
      <c r="B83" s="26"/>
      <c r="C83" s="26"/>
      <c r="D83" s="7"/>
      <c r="E83" s="27"/>
      <c r="F83" s="27"/>
      <c r="G83" s="13"/>
      <c r="H83" s="14"/>
      <c r="I83" s="44"/>
      <c r="J83" s="14"/>
      <c r="K83" s="14"/>
      <c r="L83" s="15"/>
      <c r="M83" s="16"/>
    </row>
    <row r="84" spans="1:13" s="22" customFormat="1" ht="14.1" customHeight="1" thickBot="1" x14ac:dyDescent="0.3">
      <c r="A84" s="19"/>
      <c r="B84" s="110" t="s">
        <v>262</v>
      </c>
      <c r="C84" s="111"/>
      <c r="D84" s="111"/>
      <c r="E84" s="111"/>
      <c r="F84" s="112"/>
      <c r="G84" s="20"/>
      <c r="H84" s="41"/>
      <c r="I84" s="44"/>
      <c r="J84" s="21"/>
      <c r="K84" s="21"/>
      <c r="L84" s="16"/>
      <c r="M84" s="16"/>
    </row>
    <row r="85" spans="1:13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>
        <v>0</v>
      </c>
      <c r="F85" s="24">
        <v>0</v>
      </c>
      <c r="G85" s="13"/>
      <c r="H85" s="40">
        <f>(E85*$E$96)+(F85*$E$95)</f>
        <v>0</v>
      </c>
      <c r="I85" s="43">
        <f>SUM(H85)</f>
        <v>0</v>
      </c>
      <c r="J85" s="14"/>
      <c r="K85" s="14"/>
      <c r="L85" s="15"/>
      <c r="M85" s="16"/>
    </row>
    <row r="86" spans="1:13" s="17" customFormat="1" ht="14.1" customHeight="1" thickBot="1" x14ac:dyDescent="0.3">
      <c r="A86" s="7"/>
      <c r="B86" s="26"/>
      <c r="C86" s="26"/>
      <c r="D86" s="7"/>
      <c r="E86" s="27"/>
      <c r="F86" s="27"/>
      <c r="G86" s="13"/>
      <c r="H86" s="14"/>
      <c r="I86" s="44"/>
      <c r="J86" s="14"/>
      <c r="K86" s="14"/>
      <c r="L86" s="15"/>
      <c r="M86" s="16"/>
    </row>
    <row r="87" spans="1:13" s="22" customFormat="1" ht="14.1" customHeight="1" thickBot="1" x14ac:dyDescent="0.3">
      <c r="A87" s="19"/>
      <c r="B87" s="110" t="s">
        <v>263</v>
      </c>
      <c r="C87" s="111"/>
      <c r="D87" s="111"/>
      <c r="E87" s="111"/>
      <c r="F87" s="112"/>
      <c r="G87" s="20"/>
      <c r="H87" s="41"/>
      <c r="I87" s="44"/>
      <c r="J87" s="21"/>
      <c r="K87" s="21"/>
      <c r="L87" s="16"/>
      <c r="M87" s="16"/>
    </row>
    <row r="88" spans="1:13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4">
        <v>0</v>
      </c>
      <c r="F88" s="24">
        <v>0</v>
      </c>
      <c r="G88" s="20"/>
      <c r="H88" s="40">
        <f>(E88*$E$96)+(F88*$E$95)</f>
        <v>0</v>
      </c>
      <c r="I88" s="44"/>
      <c r="J88" s="21"/>
      <c r="K88" s="21"/>
      <c r="L88" s="16"/>
      <c r="M88" s="16"/>
    </row>
    <row r="89" spans="1:13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24">
        <v>1</v>
      </c>
      <c r="F89" s="24">
        <v>0</v>
      </c>
      <c r="G89" s="13"/>
      <c r="H89" s="40">
        <f>(E89*$E$96)+(F89*$E$95)</f>
        <v>159.15628989460774</v>
      </c>
      <c r="I89" s="43">
        <f>SUM(H88:H89)</f>
        <v>159.15628989460774</v>
      </c>
      <c r="J89" s="14"/>
      <c r="K89" s="14"/>
      <c r="L89" s="15"/>
      <c r="M89" s="16"/>
    </row>
    <row r="90" spans="1:13" s="17" customFormat="1" ht="14.1" customHeight="1" thickBot="1" x14ac:dyDescent="0.3">
      <c r="A90" s="7"/>
      <c r="B90" s="26"/>
      <c r="C90" s="26"/>
      <c r="D90" s="7"/>
      <c r="E90" s="27"/>
      <c r="F90" s="27"/>
      <c r="G90" s="13"/>
      <c r="H90" s="14"/>
      <c r="I90" s="44"/>
      <c r="J90" s="14"/>
      <c r="K90" s="14"/>
      <c r="L90" s="15"/>
      <c r="M90" s="16"/>
    </row>
    <row r="91" spans="1:13" s="17" customFormat="1" ht="14.1" customHeight="1" thickBot="1" x14ac:dyDescent="0.3">
      <c r="A91" s="7"/>
      <c r="B91" s="110" t="s">
        <v>142</v>
      </c>
      <c r="C91" s="111"/>
      <c r="D91" s="112"/>
      <c r="E91" s="11">
        <f>SUM(E6:E90)</f>
        <v>17</v>
      </c>
      <c r="F91" s="9">
        <f>SUM(F6:F90)</f>
        <v>10</v>
      </c>
      <c r="G91" s="13"/>
      <c r="H91" s="14"/>
      <c r="I91" s="45">
        <f>SUM(I6:I90)</f>
        <v>8901.3839276769904</v>
      </c>
      <c r="J91" s="14"/>
      <c r="K91" s="14"/>
      <c r="L91" s="15"/>
      <c r="M91" s="16"/>
    </row>
    <row r="92" spans="1:13" s="4" customFormat="1" ht="12.75" customHeight="1" x14ac:dyDescent="0.25">
      <c r="A92" s="7"/>
      <c r="B92" s="18"/>
      <c r="C92" s="18"/>
      <c r="D92" s="7"/>
      <c r="E92" s="27"/>
      <c r="F92" s="27"/>
      <c r="G92" s="13"/>
      <c r="H92" s="14"/>
      <c r="I92" s="14"/>
      <c r="J92" s="14"/>
      <c r="K92" s="14"/>
      <c r="L92" s="1"/>
      <c r="M92" s="2"/>
    </row>
    <row r="93" spans="1:13" s="4" customFormat="1" ht="12.75" customHeight="1" x14ac:dyDescent="0.25">
      <c r="A93" s="7"/>
      <c r="B93" s="18"/>
      <c r="C93" s="18"/>
      <c r="D93" s="7"/>
      <c r="E93" s="27"/>
      <c r="F93" s="27"/>
      <c r="G93" s="13"/>
      <c r="H93" s="14"/>
      <c r="I93" s="14"/>
      <c r="J93" s="14"/>
      <c r="K93" s="14"/>
      <c r="L93" s="1"/>
      <c r="M93" s="2"/>
    </row>
    <row r="94" spans="1:13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27"/>
      <c r="G94" s="13"/>
      <c r="H94" s="14"/>
      <c r="I94" s="14"/>
      <c r="J94" s="14"/>
      <c r="K94" s="14"/>
      <c r="L94" s="1"/>
      <c r="M94" s="2"/>
    </row>
    <row r="95" spans="1:13" s="4" customFormat="1" ht="15" customHeight="1" x14ac:dyDescent="0.25">
      <c r="A95" s="12" t="s">
        <v>145</v>
      </c>
      <c r="B95" s="127" t="s">
        <v>146</v>
      </c>
      <c r="C95" s="128"/>
      <c r="D95" s="129"/>
      <c r="E95" s="40">
        <v>619.5726999468659</v>
      </c>
      <c r="F95" s="27"/>
      <c r="G95" s="13"/>
      <c r="H95" s="14"/>
      <c r="I95" s="14"/>
      <c r="J95" s="14"/>
      <c r="K95" s="14"/>
      <c r="L95" s="1"/>
      <c r="M95" s="2"/>
    </row>
    <row r="96" spans="1:13" s="4" customFormat="1" ht="15" customHeight="1" x14ac:dyDescent="0.25">
      <c r="A96" s="12" t="s">
        <v>147</v>
      </c>
      <c r="B96" s="127" t="s">
        <v>148</v>
      </c>
      <c r="C96" s="128"/>
      <c r="D96" s="129"/>
      <c r="E96" s="40">
        <v>159.15628989460774</v>
      </c>
      <c r="F96" s="27"/>
      <c r="G96" s="13"/>
      <c r="H96" s="14"/>
      <c r="I96" s="14"/>
      <c r="J96" s="14"/>
      <c r="K96" s="14"/>
      <c r="L96" s="1"/>
      <c r="M96" s="2"/>
    </row>
    <row r="97" spans="1:13" s="4" customFormat="1" ht="12.75" customHeight="1" x14ac:dyDescent="0.25">
      <c r="A97" s="7"/>
      <c r="B97" s="18"/>
      <c r="C97" s="18"/>
      <c r="D97" s="7"/>
      <c r="E97" s="27"/>
      <c r="F97" s="27"/>
      <c r="G97" s="13"/>
      <c r="H97" s="14"/>
      <c r="I97" s="14"/>
      <c r="J97" s="14"/>
      <c r="K97" s="14"/>
      <c r="L97" s="1"/>
      <c r="M97" s="2"/>
    </row>
    <row r="98" spans="1:13" s="4" customFormat="1" ht="12.75" customHeight="1" x14ac:dyDescent="0.25">
      <c r="A98" s="7"/>
      <c r="B98" s="18"/>
      <c r="C98" s="18"/>
      <c r="D98" s="7"/>
      <c r="E98" s="27"/>
      <c r="F98" s="27"/>
      <c r="G98" s="13"/>
      <c r="H98" s="14"/>
      <c r="I98" s="14"/>
      <c r="J98" s="14"/>
      <c r="K98" s="14"/>
      <c r="L98" s="1"/>
      <c r="M98" s="2"/>
    </row>
    <row r="99" spans="1:13" s="4" customFormat="1" ht="12" x14ac:dyDescent="0.25">
      <c r="A99" s="7"/>
      <c r="B99" s="18"/>
      <c r="C99" s="18"/>
      <c r="D99" s="7"/>
      <c r="E99" s="14"/>
      <c r="F99" s="14"/>
      <c r="G99" s="13"/>
      <c r="H99" s="14"/>
      <c r="I99" s="14"/>
      <c r="J99" s="14"/>
      <c r="K99" s="14"/>
      <c r="L99" s="1"/>
      <c r="M99" s="2"/>
    </row>
    <row r="100" spans="1:13" s="4" customFormat="1" ht="12" x14ac:dyDescent="0.25">
      <c r="A100" s="7"/>
      <c r="B100" s="18"/>
      <c r="C100" s="18"/>
      <c r="D100" s="7"/>
      <c r="E100" s="14"/>
      <c r="F100" s="14"/>
      <c r="G100" s="13"/>
      <c r="H100" s="14"/>
      <c r="I100" s="14"/>
      <c r="J100" s="14"/>
      <c r="K100" s="14"/>
      <c r="L100" s="1"/>
      <c r="M100" s="2"/>
    </row>
    <row r="101" spans="1:13" s="4" customFormat="1" ht="12" x14ac:dyDescent="0.25">
      <c r="A101" s="7"/>
      <c r="B101" s="18"/>
      <c r="C101" s="18"/>
      <c r="D101" s="7"/>
      <c r="E101" s="14"/>
      <c r="F101" s="14"/>
      <c r="G101" s="13"/>
      <c r="H101" s="14"/>
      <c r="I101" s="14"/>
      <c r="J101" s="14"/>
      <c r="K101" s="14"/>
      <c r="L101" s="1"/>
      <c r="M101" s="2"/>
    </row>
    <row r="102" spans="1:13" s="4" customFormat="1" ht="12" x14ac:dyDescent="0.25">
      <c r="A102" s="7"/>
      <c r="B102" s="18"/>
      <c r="C102" s="18"/>
      <c r="D102" s="7"/>
      <c r="E102" s="14"/>
      <c r="F102" s="14"/>
      <c r="G102" s="13"/>
      <c r="H102" s="14"/>
      <c r="I102" s="14"/>
      <c r="J102" s="14"/>
      <c r="K102" s="14"/>
      <c r="L102" s="1"/>
      <c r="M102" s="2"/>
    </row>
    <row r="103" spans="1:13" s="4" customFormat="1" ht="12" x14ac:dyDescent="0.25">
      <c r="A103" s="7"/>
      <c r="B103" s="18"/>
      <c r="C103" s="18"/>
      <c r="D103" s="7"/>
      <c r="E103" s="14"/>
      <c r="F103" s="14"/>
      <c r="G103" s="13"/>
      <c r="H103" s="14"/>
      <c r="I103" s="14"/>
      <c r="J103" s="14"/>
      <c r="K103" s="14"/>
      <c r="L103" s="1"/>
      <c r="M103" s="2"/>
    </row>
    <row r="104" spans="1:13" s="4" customFormat="1" ht="12" x14ac:dyDescent="0.25">
      <c r="A104" s="7"/>
      <c r="B104" s="18"/>
      <c r="C104" s="18"/>
      <c r="D104" s="7"/>
      <c r="E104" s="14"/>
      <c r="F104" s="14"/>
      <c r="G104" s="13"/>
      <c r="H104" s="14"/>
      <c r="I104" s="14"/>
      <c r="J104" s="14"/>
      <c r="K104" s="14"/>
      <c r="L104" s="1"/>
      <c r="M104" s="2"/>
    </row>
    <row r="105" spans="1:13" s="4" customFormat="1" ht="12" x14ac:dyDescent="0.25">
      <c r="A105" s="7"/>
      <c r="B105" s="18"/>
      <c r="C105" s="18"/>
      <c r="D105" s="7"/>
      <c r="E105" s="14"/>
      <c r="F105" s="14"/>
      <c r="G105" s="13"/>
      <c r="H105" s="14"/>
      <c r="I105" s="14"/>
      <c r="J105" s="14"/>
      <c r="K105" s="14"/>
      <c r="L105" s="1"/>
      <c r="M105" s="2"/>
    </row>
    <row r="106" spans="1:13" s="4" customFormat="1" ht="12" x14ac:dyDescent="0.25">
      <c r="A106" s="7"/>
      <c r="B106" s="18"/>
      <c r="C106" s="18"/>
      <c r="D106" s="7"/>
      <c r="E106" s="14"/>
      <c r="F106" s="14"/>
      <c r="G106" s="13"/>
      <c r="H106" s="14"/>
      <c r="I106" s="14"/>
      <c r="J106" s="14"/>
      <c r="K106" s="14"/>
      <c r="L106" s="1"/>
      <c r="M106" s="2"/>
    </row>
    <row r="107" spans="1:13" s="4" customFormat="1" ht="12" x14ac:dyDescent="0.25">
      <c r="A107" s="7"/>
      <c r="B107" s="18"/>
      <c r="C107" s="18"/>
      <c r="D107" s="7"/>
      <c r="E107" s="14"/>
      <c r="F107" s="14"/>
      <c r="G107" s="13"/>
      <c r="H107" s="14"/>
      <c r="I107" s="14"/>
      <c r="J107" s="14"/>
      <c r="K107" s="14"/>
      <c r="L107" s="1"/>
      <c r="M107" s="2"/>
    </row>
    <row r="108" spans="1:13" s="4" customFormat="1" ht="12" x14ac:dyDescent="0.25">
      <c r="A108" s="7"/>
      <c r="B108" s="18"/>
      <c r="C108" s="18"/>
      <c r="D108" s="7"/>
      <c r="E108" s="14"/>
      <c r="F108" s="14"/>
      <c r="G108" s="13"/>
      <c r="H108" s="14"/>
      <c r="I108" s="14"/>
      <c r="J108" s="14"/>
      <c r="K108" s="14"/>
      <c r="L108" s="1"/>
      <c r="M108" s="2"/>
    </row>
    <row r="109" spans="1:13" s="4" customFormat="1" ht="12" x14ac:dyDescent="0.25">
      <c r="A109" s="7"/>
      <c r="B109" s="18"/>
      <c r="C109" s="18"/>
      <c r="D109" s="7"/>
      <c r="E109" s="14"/>
      <c r="F109" s="14"/>
      <c r="G109" s="13"/>
      <c r="H109" s="14"/>
      <c r="I109" s="14"/>
      <c r="J109" s="14"/>
      <c r="K109" s="14"/>
      <c r="L109" s="1"/>
      <c r="M109" s="2"/>
    </row>
    <row r="110" spans="1:13" s="4" customFormat="1" ht="12" x14ac:dyDescent="0.25">
      <c r="A110" s="7"/>
      <c r="B110" s="18"/>
      <c r="C110" s="18"/>
      <c r="D110" s="7"/>
      <c r="E110" s="14"/>
      <c r="F110" s="14"/>
      <c r="G110" s="13"/>
      <c r="H110" s="14"/>
      <c r="I110" s="14"/>
      <c r="J110" s="14"/>
      <c r="K110" s="14"/>
      <c r="L110" s="1"/>
      <c r="M110" s="2"/>
    </row>
    <row r="111" spans="1:13" s="4" customFormat="1" ht="12" x14ac:dyDescent="0.25">
      <c r="A111" s="7"/>
      <c r="B111" s="18"/>
      <c r="C111" s="18"/>
      <c r="D111" s="7"/>
      <c r="E111" s="14"/>
      <c r="F111" s="14"/>
      <c r="G111" s="13"/>
      <c r="H111" s="14"/>
      <c r="I111" s="14"/>
      <c r="J111" s="14"/>
      <c r="K111" s="14"/>
      <c r="L111" s="1"/>
      <c r="M111" s="2"/>
    </row>
    <row r="112" spans="1:13" s="4" customFormat="1" ht="12" x14ac:dyDescent="0.25">
      <c r="A112" s="7"/>
      <c r="B112" s="18"/>
      <c r="C112" s="18"/>
      <c r="D112" s="7"/>
      <c r="E112" s="14"/>
      <c r="F112" s="14"/>
      <c r="G112" s="13"/>
      <c r="H112" s="14"/>
      <c r="I112" s="14"/>
      <c r="J112" s="14"/>
      <c r="K112" s="14"/>
      <c r="L112" s="1"/>
      <c r="M112" s="2"/>
    </row>
    <row r="113" spans="1:13" s="4" customFormat="1" ht="12" x14ac:dyDescent="0.25">
      <c r="A113" s="7"/>
      <c r="B113" s="18"/>
      <c r="C113" s="18"/>
      <c r="D113" s="7"/>
      <c r="E113" s="14"/>
      <c r="F113" s="14"/>
      <c r="G113" s="13"/>
      <c r="H113" s="14"/>
      <c r="I113" s="14"/>
      <c r="J113" s="14"/>
      <c r="K113" s="14"/>
      <c r="L113" s="1"/>
      <c r="M113" s="2"/>
    </row>
    <row r="114" spans="1:13" s="4" customFormat="1" ht="12" x14ac:dyDescent="0.25">
      <c r="A114" s="7"/>
      <c r="B114" s="18"/>
      <c r="C114" s="18"/>
      <c r="D114" s="7"/>
      <c r="E114" s="14"/>
      <c r="F114" s="14"/>
      <c r="G114" s="13"/>
      <c r="H114" s="14"/>
      <c r="I114" s="14"/>
      <c r="J114" s="14"/>
      <c r="K114" s="14"/>
      <c r="L114" s="1"/>
      <c r="M114" s="2"/>
    </row>
    <row r="115" spans="1:13" s="4" customFormat="1" ht="12" x14ac:dyDescent="0.25">
      <c r="A115" s="7"/>
      <c r="B115" s="18"/>
      <c r="C115" s="18"/>
      <c r="D115" s="7"/>
      <c r="E115" s="14"/>
      <c r="F115" s="14"/>
      <c r="G115" s="13"/>
      <c r="H115" s="14"/>
      <c r="I115" s="14"/>
      <c r="J115" s="14"/>
      <c r="K115" s="14"/>
      <c r="L115" s="1"/>
      <c r="M115" s="2"/>
    </row>
    <row r="116" spans="1:13" s="4" customFormat="1" ht="12" x14ac:dyDescent="0.25">
      <c r="A116" s="7"/>
      <c r="B116" s="18"/>
      <c r="C116" s="18"/>
      <c r="D116" s="7"/>
      <c r="E116" s="14"/>
      <c r="F116" s="14"/>
      <c r="G116" s="13"/>
      <c r="H116" s="14"/>
      <c r="I116" s="14"/>
      <c r="J116" s="14"/>
      <c r="K116" s="14"/>
      <c r="L116" s="1"/>
      <c r="M116" s="2"/>
    </row>
    <row r="117" spans="1:13" s="4" customFormat="1" ht="12" x14ac:dyDescent="0.25">
      <c r="A117" s="7"/>
      <c r="B117" s="18"/>
      <c r="C117" s="18"/>
      <c r="D117" s="7"/>
      <c r="E117" s="14"/>
      <c r="F117" s="14"/>
      <c r="G117" s="13"/>
      <c r="H117" s="14"/>
      <c r="I117" s="14"/>
      <c r="J117" s="14"/>
      <c r="K117" s="14"/>
      <c r="L117" s="1"/>
      <c r="M117" s="2"/>
    </row>
    <row r="118" spans="1:13" s="4" customFormat="1" ht="12" x14ac:dyDescent="0.25">
      <c r="A118" s="7"/>
      <c r="B118" s="18"/>
      <c r="C118" s="18"/>
      <c r="D118" s="7"/>
      <c r="E118" s="14"/>
      <c r="F118" s="14"/>
      <c r="G118" s="13"/>
      <c r="H118" s="14"/>
      <c r="I118" s="14"/>
      <c r="J118" s="14"/>
      <c r="K118" s="14"/>
      <c r="L118" s="1"/>
      <c r="M118" s="2"/>
    </row>
    <row r="119" spans="1:13" s="4" customFormat="1" ht="12" x14ac:dyDescent="0.25">
      <c r="A119" s="7"/>
      <c r="B119" s="18"/>
      <c r="C119" s="18"/>
      <c r="D119" s="7"/>
      <c r="E119" s="14"/>
      <c r="F119" s="14"/>
      <c r="G119" s="13"/>
      <c r="H119" s="14"/>
      <c r="I119" s="14"/>
      <c r="J119" s="14"/>
      <c r="K119" s="14"/>
      <c r="L119" s="1"/>
      <c r="M119" s="2"/>
    </row>
    <row r="120" spans="1:13" s="4" customFormat="1" ht="12" x14ac:dyDescent="0.25">
      <c r="A120" s="7"/>
      <c r="B120" s="18"/>
      <c r="C120" s="18"/>
      <c r="D120" s="7"/>
      <c r="E120" s="14"/>
      <c r="F120" s="14"/>
      <c r="G120" s="13"/>
      <c r="H120" s="14"/>
      <c r="I120" s="14"/>
      <c r="J120" s="14"/>
      <c r="K120" s="14"/>
      <c r="L120" s="1"/>
      <c r="M120" s="2"/>
    </row>
    <row r="121" spans="1:13" s="4" customFormat="1" ht="12" x14ac:dyDescent="0.25">
      <c r="A121" s="7"/>
      <c r="B121" s="18"/>
      <c r="C121" s="18"/>
      <c r="D121" s="7"/>
      <c r="E121" s="14"/>
      <c r="F121" s="14"/>
      <c r="G121" s="13"/>
      <c r="H121" s="14"/>
      <c r="I121" s="14"/>
      <c r="J121" s="14"/>
      <c r="K121" s="14"/>
      <c r="L121" s="1"/>
      <c r="M121" s="2"/>
    </row>
  </sheetData>
  <mergeCells count="27">
    <mergeCell ref="A2:A3"/>
    <mergeCell ref="B2:B3"/>
    <mergeCell ref="C2:C3"/>
    <mergeCell ref="D2:D3"/>
    <mergeCell ref="E2:E3"/>
    <mergeCell ref="F2:F3"/>
    <mergeCell ref="H2:H3"/>
    <mergeCell ref="I2:I3"/>
    <mergeCell ref="B5:F5"/>
    <mergeCell ref="B16:F16"/>
    <mergeCell ref="B24:F24"/>
    <mergeCell ref="B30:F30"/>
    <mergeCell ref="B34:F34"/>
    <mergeCell ref="B37:F37"/>
    <mergeCell ref="B40:F40"/>
    <mergeCell ref="B43:F43"/>
    <mergeCell ref="B47:F47"/>
    <mergeCell ref="B95:D95"/>
    <mergeCell ref="B96:D96"/>
    <mergeCell ref="B53:F53"/>
    <mergeCell ref="B56:F56"/>
    <mergeCell ref="B69:F69"/>
    <mergeCell ref="B87:F87"/>
    <mergeCell ref="B91:D91"/>
    <mergeCell ref="B94:D94"/>
    <mergeCell ref="B81:F81"/>
    <mergeCell ref="B84:F84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1"/>
  <sheetViews>
    <sheetView zoomScaleNormal="100" workbookViewId="0">
      <selection activeCell="F91" sqref="A2:F91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6" width="15.6640625" style="14" customWidth="1"/>
    <col min="7" max="7" width="10.6640625" style="13" customWidth="1"/>
    <col min="8" max="8" width="13.33203125" style="14" customWidth="1"/>
    <col min="9" max="9" width="14" style="14" customWidth="1"/>
    <col min="10" max="10" width="20.109375" style="14" bestFit="1" customWidth="1"/>
    <col min="11" max="11" width="12.6640625" style="14" customWidth="1"/>
    <col min="12" max="12" width="23.44140625" style="1" customWidth="1"/>
    <col min="13" max="13" width="12.33203125" style="2" customWidth="1"/>
    <col min="14" max="14" width="12.44140625" customWidth="1"/>
    <col min="15" max="15" width="11.88671875" customWidth="1"/>
    <col min="16" max="16" width="8.6640625" customWidth="1"/>
    <col min="17" max="17" width="8.5546875" customWidth="1"/>
    <col min="18" max="18" width="19.33203125" customWidth="1"/>
    <col min="19" max="19" width="8.6640625" customWidth="1"/>
    <col min="20" max="20" width="2.6640625" customWidth="1"/>
    <col min="21" max="21" width="19.6640625" customWidth="1"/>
    <col min="22" max="22" width="8.6640625" customWidth="1"/>
  </cols>
  <sheetData>
    <row r="1" spans="1:14" s="17" customFormat="1" ht="15.75" customHeight="1" x14ac:dyDescent="0.25">
      <c r="A1" s="7"/>
      <c r="B1" s="18"/>
      <c r="C1" s="18"/>
      <c r="D1" s="7"/>
      <c r="E1" s="14"/>
      <c r="F1" s="14"/>
      <c r="G1" s="13"/>
      <c r="H1" s="14"/>
      <c r="I1" s="14"/>
      <c r="J1" s="14"/>
      <c r="K1" s="14"/>
      <c r="L1" s="15"/>
      <c r="M1" s="16"/>
    </row>
    <row r="2" spans="1:14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18" t="s">
        <v>149</v>
      </c>
      <c r="F2" s="125" t="s">
        <v>150</v>
      </c>
      <c r="G2" s="13"/>
      <c r="H2" s="117" t="s">
        <v>123</v>
      </c>
      <c r="I2" s="117" t="s">
        <v>124</v>
      </c>
      <c r="J2" s="14"/>
      <c r="K2" s="14"/>
      <c r="L2" s="15"/>
      <c r="M2" s="16"/>
    </row>
    <row r="3" spans="1:14" s="17" customFormat="1" ht="14.25" customHeight="1" x14ac:dyDescent="0.25">
      <c r="A3" s="107"/>
      <c r="B3" s="113"/>
      <c r="C3" s="113"/>
      <c r="D3" s="113"/>
      <c r="E3" s="119"/>
      <c r="F3" s="126"/>
      <c r="G3" s="13"/>
      <c r="H3" s="117"/>
      <c r="I3" s="117"/>
      <c r="J3" s="14"/>
      <c r="K3" s="14"/>
      <c r="L3" s="15"/>
      <c r="M3" s="16"/>
    </row>
    <row r="4" spans="1:14" s="17" customFormat="1" ht="14.25" customHeight="1" thickBot="1" x14ac:dyDescent="0.3">
      <c r="A4" s="7"/>
      <c r="B4" s="7"/>
      <c r="C4" s="7"/>
      <c r="D4" s="7"/>
      <c r="E4" s="38"/>
      <c r="F4" s="38"/>
      <c r="G4" s="13"/>
      <c r="J4" s="14"/>
      <c r="K4" s="14"/>
      <c r="L4" s="15"/>
      <c r="M4" s="16"/>
    </row>
    <row r="5" spans="1:14" s="22" customFormat="1" ht="14.1" customHeight="1" thickBot="1" x14ac:dyDescent="0.3">
      <c r="A5" s="19"/>
      <c r="B5" s="50" t="s">
        <v>101</v>
      </c>
      <c r="C5" s="51"/>
      <c r="D5" s="51"/>
      <c r="E5" s="51"/>
      <c r="F5" s="52"/>
      <c r="G5" s="20"/>
      <c r="J5" s="21"/>
      <c r="K5" s="21"/>
      <c r="L5" s="16"/>
      <c r="M5" s="16"/>
    </row>
    <row r="6" spans="1:14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0</v>
      </c>
      <c r="F6" s="30">
        <v>0</v>
      </c>
      <c r="G6" s="13"/>
      <c r="H6" s="40">
        <f t="shared" ref="H6:H14" si="0">(E6*$E$96)+(F6*$E$95)</f>
        <v>0</v>
      </c>
      <c r="I6" s="41"/>
      <c r="J6" s="14"/>
      <c r="K6" s="14"/>
      <c r="L6" s="15"/>
      <c r="M6" s="16"/>
    </row>
    <row r="7" spans="1:14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0</v>
      </c>
      <c r="F7" s="24">
        <v>0</v>
      </c>
      <c r="G7" s="13"/>
      <c r="H7" s="40">
        <f t="shared" si="0"/>
        <v>0</v>
      </c>
      <c r="I7" s="41"/>
      <c r="J7" s="14"/>
      <c r="K7" s="14"/>
      <c r="L7" s="15"/>
      <c r="M7" s="16"/>
    </row>
    <row r="8" spans="1:14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24">
        <v>0</v>
      </c>
      <c r="G8" s="13"/>
      <c r="H8" s="40">
        <f t="shared" si="0"/>
        <v>0</v>
      </c>
      <c r="I8" s="41"/>
      <c r="J8" s="14"/>
      <c r="K8" s="14"/>
      <c r="L8" s="15"/>
      <c r="M8" s="16"/>
    </row>
    <row r="9" spans="1:14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0</v>
      </c>
      <c r="F9" s="24">
        <v>0</v>
      </c>
      <c r="G9" s="14"/>
      <c r="H9" s="40">
        <f t="shared" si="0"/>
        <v>0</v>
      </c>
      <c r="I9" s="41"/>
      <c r="J9" s="13"/>
      <c r="K9" s="14"/>
      <c r="L9" s="14"/>
      <c r="M9" s="15"/>
      <c r="N9" s="16"/>
    </row>
    <row r="10" spans="1:14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0</v>
      </c>
      <c r="F10" s="24">
        <v>0</v>
      </c>
      <c r="G10" s="14"/>
      <c r="H10" s="40">
        <f t="shared" si="0"/>
        <v>0</v>
      </c>
      <c r="I10" s="41"/>
      <c r="J10" s="13"/>
      <c r="K10" s="14"/>
      <c r="L10" s="14"/>
      <c r="M10" s="15"/>
      <c r="N10" s="16"/>
    </row>
    <row r="11" spans="1:14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0</v>
      </c>
      <c r="F11" s="24">
        <v>0</v>
      </c>
      <c r="G11" s="13"/>
      <c r="H11" s="40">
        <f t="shared" si="0"/>
        <v>0</v>
      </c>
      <c r="I11" s="41"/>
      <c r="J11" s="14"/>
      <c r="K11" s="14"/>
      <c r="L11" s="15"/>
      <c r="M11" s="16"/>
    </row>
    <row r="12" spans="1:14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0</v>
      </c>
      <c r="F12" s="24">
        <v>0</v>
      </c>
      <c r="G12" s="13"/>
      <c r="H12" s="40">
        <f t="shared" si="0"/>
        <v>0</v>
      </c>
      <c r="I12" s="41"/>
      <c r="J12" s="14"/>
      <c r="K12" s="14"/>
      <c r="L12" s="15"/>
      <c r="M12" s="16"/>
    </row>
    <row r="13" spans="1:14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0</v>
      </c>
      <c r="F13" s="24">
        <v>0</v>
      </c>
      <c r="G13" s="13"/>
      <c r="H13" s="40">
        <f t="shared" si="0"/>
        <v>0</v>
      </c>
      <c r="I13" s="41"/>
      <c r="J13" s="14"/>
      <c r="K13" s="14"/>
      <c r="L13" s="15"/>
      <c r="M13" s="16"/>
    </row>
    <row r="14" spans="1:14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0</v>
      </c>
      <c r="F14" s="24">
        <v>0</v>
      </c>
      <c r="G14" s="14"/>
      <c r="H14" s="40">
        <f t="shared" si="0"/>
        <v>0</v>
      </c>
      <c r="I14" s="40">
        <f>SUM(H6:H14)</f>
        <v>0</v>
      </c>
      <c r="J14" s="13"/>
      <c r="K14" s="14"/>
      <c r="L14" s="14"/>
      <c r="M14" s="15"/>
      <c r="N14" s="16"/>
    </row>
    <row r="15" spans="1:14" s="17" customFormat="1" ht="12" customHeight="1" thickBot="1" x14ac:dyDescent="0.3">
      <c r="A15" s="32"/>
      <c r="B15" s="33"/>
      <c r="C15" s="33"/>
      <c r="D15" s="33"/>
      <c r="E15" s="23"/>
      <c r="F15" s="23"/>
      <c r="G15" s="13"/>
      <c r="H15" s="41"/>
      <c r="J15" s="14"/>
      <c r="K15" s="14"/>
      <c r="L15" s="15"/>
      <c r="M15" s="16"/>
    </row>
    <row r="16" spans="1:14" s="22" customFormat="1" ht="14.1" customHeight="1" thickBot="1" x14ac:dyDescent="0.3">
      <c r="A16" s="34"/>
      <c r="B16" s="50" t="s">
        <v>102</v>
      </c>
      <c r="C16" s="51"/>
      <c r="D16" s="51"/>
      <c r="E16" s="51"/>
      <c r="F16" s="52"/>
      <c r="G16" s="20"/>
      <c r="H16" s="41"/>
      <c r="I16" s="41"/>
      <c r="J16" s="21"/>
      <c r="K16" s="21"/>
      <c r="L16" s="16"/>
      <c r="M16" s="16"/>
    </row>
    <row r="17" spans="1:13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24">
        <v>0</v>
      </c>
      <c r="G17" s="13"/>
      <c r="H17" s="40">
        <f t="shared" ref="H17:H22" si="1">(E17*$E$96)+(F17*$E$95)</f>
        <v>0</v>
      </c>
      <c r="I17" s="41"/>
      <c r="J17" s="14"/>
      <c r="K17" s="14"/>
      <c r="L17" s="15"/>
      <c r="M17" s="16"/>
    </row>
    <row r="18" spans="1:13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0</v>
      </c>
      <c r="F18" s="24">
        <v>0</v>
      </c>
      <c r="G18" s="13"/>
      <c r="H18" s="40">
        <f t="shared" si="1"/>
        <v>0</v>
      </c>
      <c r="I18" s="41"/>
      <c r="J18" s="14"/>
      <c r="K18" s="14"/>
      <c r="L18" s="15"/>
      <c r="M18" s="16"/>
    </row>
    <row r="19" spans="1:13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0</v>
      </c>
      <c r="F19" s="24">
        <v>0</v>
      </c>
      <c r="G19" s="13"/>
      <c r="H19" s="40">
        <f t="shared" si="1"/>
        <v>0</v>
      </c>
      <c r="I19" s="41"/>
      <c r="J19" s="14"/>
      <c r="K19" s="14"/>
      <c r="L19" s="15"/>
      <c r="M19" s="16"/>
    </row>
    <row r="20" spans="1:13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0</v>
      </c>
      <c r="F20" s="25">
        <v>0</v>
      </c>
      <c r="G20" s="13"/>
      <c r="H20" s="40">
        <f t="shared" si="1"/>
        <v>0</v>
      </c>
      <c r="I20" s="41"/>
      <c r="J20" s="14"/>
      <c r="K20" s="14"/>
      <c r="L20" s="15"/>
      <c r="M20" s="16"/>
    </row>
    <row r="21" spans="1:13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0</v>
      </c>
      <c r="F21" s="24">
        <v>0</v>
      </c>
      <c r="G21" s="13"/>
      <c r="H21" s="40">
        <f t="shared" si="1"/>
        <v>0</v>
      </c>
      <c r="I21" s="41"/>
      <c r="J21" s="14"/>
      <c r="K21" s="14"/>
      <c r="L21" s="15"/>
      <c r="M21" s="16"/>
    </row>
    <row r="22" spans="1:13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0</v>
      </c>
      <c r="F22" s="24">
        <v>0</v>
      </c>
      <c r="G22" s="13"/>
      <c r="H22" s="40">
        <f t="shared" si="1"/>
        <v>0</v>
      </c>
      <c r="I22" s="40">
        <f>SUM(H17:H22)</f>
        <v>0</v>
      </c>
      <c r="J22" s="14"/>
      <c r="K22" s="14"/>
      <c r="L22" s="15"/>
      <c r="M22" s="16"/>
    </row>
    <row r="23" spans="1:13" s="17" customFormat="1" ht="14.1" customHeight="1" thickBot="1" x14ac:dyDescent="0.3">
      <c r="A23" s="7"/>
      <c r="B23" s="36"/>
      <c r="C23" s="36"/>
      <c r="D23" s="7"/>
      <c r="E23" s="27"/>
      <c r="F23" s="27"/>
      <c r="G23" s="13"/>
      <c r="H23" s="41"/>
      <c r="I23" s="41"/>
      <c r="J23" s="14"/>
      <c r="K23" s="14"/>
      <c r="L23" s="15"/>
      <c r="M23" s="16"/>
    </row>
    <row r="24" spans="1:13" s="22" customFormat="1" ht="14.1" customHeight="1" thickBot="1" x14ac:dyDescent="0.3">
      <c r="A24" s="34"/>
      <c r="B24" s="50" t="s">
        <v>110</v>
      </c>
      <c r="C24" s="51"/>
      <c r="D24" s="51"/>
      <c r="E24" s="51"/>
      <c r="F24" s="52"/>
      <c r="G24" s="20"/>
      <c r="H24" s="41"/>
      <c r="I24" s="42"/>
      <c r="J24" s="21"/>
      <c r="K24" s="21"/>
      <c r="L24" s="16"/>
      <c r="M24" s="16"/>
    </row>
    <row r="25" spans="1:13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0</v>
      </c>
      <c r="F25" s="24">
        <v>0</v>
      </c>
      <c r="G25" s="13"/>
      <c r="H25" s="40">
        <f>(E25*$E$96)+(F25*$E$95)</f>
        <v>0</v>
      </c>
      <c r="I25" s="41"/>
      <c r="J25" s="14"/>
      <c r="K25" s="14"/>
      <c r="L25" s="15"/>
      <c r="M25" s="16"/>
    </row>
    <row r="26" spans="1:13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0</v>
      </c>
      <c r="F26" s="24">
        <v>0</v>
      </c>
      <c r="G26" s="13"/>
      <c r="H26" s="40">
        <f>(E26*$E$96)+(F26*$E$95)</f>
        <v>0</v>
      </c>
      <c r="I26" s="41"/>
      <c r="J26" s="14"/>
      <c r="K26" s="14"/>
      <c r="L26" s="15"/>
      <c r="M26" s="16"/>
    </row>
    <row r="27" spans="1:13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24">
        <v>0</v>
      </c>
      <c r="G27" s="13"/>
      <c r="H27" s="40">
        <f>(E27*$E$96)+(F27*$E$95)</f>
        <v>0</v>
      </c>
      <c r="I27" s="41"/>
      <c r="J27" s="14"/>
      <c r="K27" s="14"/>
      <c r="L27" s="15"/>
      <c r="M27" s="16"/>
    </row>
    <row r="28" spans="1:13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24">
        <v>0</v>
      </c>
      <c r="G28" s="13"/>
      <c r="H28" s="40">
        <f>(E28*$E$96)+(F28*$E$95)</f>
        <v>0</v>
      </c>
      <c r="I28" s="40">
        <f>SUM(H25:H28)</f>
        <v>0</v>
      </c>
      <c r="J28" s="14"/>
      <c r="K28" s="14"/>
      <c r="L28" s="15"/>
      <c r="M28" s="16"/>
    </row>
    <row r="29" spans="1:13" s="17" customFormat="1" ht="14.1" customHeight="1" thickBot="1" x14ac:dyDescent="0.3">
      <c r="A29" s="7"/>
      <c r="B29" s="36"/>
      <c r="C29" s="36"/>
      <c r="D29" s="7"/>
      <c r="E29" s="27"/>
      <c r="F29" s="27"/>
      <c r="G29" s="13"/>
      <c r="H29" s="41"/>
      <c r="I29" s="41"/>
      <c r="J29" s="14"/>
      <c r="K29" s="14"/>
      <c r="L29" s="15"/>
      <c r="M29" s="16"/>
    </row>
    <row r="30" spans="1:13" s="22" customFormat="1" ht="14.1" customHeight="1" thickBot="1" x14ac:dyDescent="0.3">
      <c r="A30" s="19"/>
      <c r="B30" s="50" t="s">
        <v>98</v>
      </c>
      <c r="C30" s="51"/>
      <c r="D30" s="51"/>
      <c r="E30" s="51"/>
      <c r="F30" s="52"/>
      <c r="G30" s="20"/>
      <c r="H30" s="41"/>
      <c r="I30" s="41"/>
      <c r="J30" s="21"/>
      <c r="K30" s="21"/>
      <c r="L30" s="16"/>
      <c r="M30" s="16"/>
    </row>
    <row r="31" spans="1:13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30">
        <v>0</v>
      </c>
      <c r="G31" s="13"/>
      <c r="H31" s="40">
        <f>(E31*$E$96)+(F31*$E$95)</f>
        <v>0</v>
      </c>
      <c r="I31" s="41"/>
      <c r="J31" s="14"/>
      <c r="K31" s="14"/>
      <c r="L31" s="15"/>
      <c r="M31" s="16"/>
    </row>
    <row r="32" spans="1:13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24">
        <v>0</v>
      </c>
      <c r="G32" s="13"/>
      <c r="H32" s="40">
        <f>(E32*$E$96)+(F32*$E$95)</f>
        <v>0</v>
      </c>
      <c r="I32" s="40">
        <f>SUM(H31:H32)</f>
        <v>0</v>
      </c>
      <c r="J32" s="14"/>
      <c r="K32" s="14"/>
      <c r="L32" s="15"/>
      <c r="M32" s="16"/>
    </row>
    <row r="33" spans="1:14" s="17" customFormat="1" ht="14.1" customHeight="1" thickBot="1" x14ac:dyDescent="0.3">
      <c r="A33" s="7"/>
      <c r="B33" s="36"/>
      <c r="C33" s="36"/>
      <c r="D33" s="7"/>
      <c r="E33" s="27"/>
      <c r="F33" s="27"/>
      <c r="G33" s="13"/>
      <c r="H33" s="41"/>
      <c r="I33" s="41"/>
      <c r="J33" s="14"/>
      <c r="K33" s="14"/>
      <c r="L33" s="15"/>
      <c r="M33" s="16"/>
    </row>
    <row r="34" spans="1:14" s="22" customFormat="1" ht="14.1" customHeight="1" thickBot="1" x14ac:dyDescent="0.3">
      <c r="A34" s="19"/>
      <c r="B34" s="50" t="s">
        <v>109</v>
      </c>
      <c r="C34" s="51"/>
      <c r="D34" s="51"/>
      <c r="E34" s="51"/>
      <c r="F34" s="52"/>
      <c r="G34" s="20"/>
      <c r="H34" s="41"/>
      <c r="I34" s="41"/>
      <c r="J34" s="21"/>
      <c r="K34" s="21"/>
      <c r="L34" s="16"/>
      <c r="M34" s="16"/>
    </row>
    <row r="35" spans="1:14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24">
        <v>0</v>
      </c>
      <c r="G35" s="14"/>
      <c r="H35" s="40">
        <f>(E35*$E$96)+(F35*$E$95)</f>
        <v>0</v>
      </c>
      <c r="I35" s="40">
        <f>SUM(H35)</f>
        <v>0</v>
      </c>
      <c r="J35" s="13"/>
      <c r="K35" s="14"/>
      <c r="L35" s="14"/>
      <c r="M35" s="15"/>
      <c r="N35" s="16"/>
    </row>
    <row r="36" spans="1:14" s="17" customFormat="1" ht="14.1" customHeight="1" thickBot="1" x14ac:dyDescent="0.3">
      <c r="A36" s="7"/>
      <c r="B36" s="36"/>
      <c r="C36" s="36"/>
      <c r="D36" s="7"/>
      <c r="E36" s="27"/>
      <c r="F36" s="27"/>
      <c r="G36" s="13"/>
      <c r="H36" s="41"/>
      <c r="I36" s="41"/>
      <c r="J36" s="14"/>
      <c r="K36" s="14"/>
      <c r="L36" s="15"/>
      <c r="M36" s="16"/>
    </row>
    <row r="37" spans="1:14" s="22" customFormat="1" ht="14.1" customHeight="1" thickBot="1" x14ac:dyDescent="0.3">
      <c r="A37" s="19"/>
      <c r="B37" s="50" t="s">
        <v>108</v>
      </c>
      <c r="C37" s="51"/>
      <c r="D37" s="51"/>
      <c r="E37" s="51"/>
      <c r="F37" s="52"/>
      <c r="G37" s="20"/>
      <c r="H37" s="41"/>
      <c r="I37" s="41"/>
      <c r="J37" s="21"/>
      <c r="K37" s="21"/>
      <c r="L37" s="16"/>
      <c r="M37" s="16"/>
    </row>
    <row r="38" spans="1:14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0</v>
      </c>
      <c r="F38" s="24">
        <v>0</v>
      </c>
      <c r="G38" s="13"/>
      <c r="H38" s="40">
        <f>(E38*$E$96)+(F38*$E$95)</f>
        <v>0</v>
      </c>
      <c r="I38" s="40">
        <f>SUM(H38)</f>
        <v>0</v>
      </c>
      <c r="J38" s="14"/>
      <c r="K38" s="14"/>
      <c r="L38" s="15"/>
      <c r="M38" s="16"/>
    </row>
    <row r="39" spans="1:14" s="17" customFormat="1" ht="14.1" customHeight="1" thickBot="1" x14ac:dyDescent="0.3">
      <c r="A39" s="7"/>
      <c r="B39" s="36"/>
      <c r="C39" s="36"/>
      <c r="D39" s="7"/>
      <c r="E39" s="27"/>
      <c r="F39" s="27"/>
      <c r="G39" s="13"/>
      <c r="H39" s="41"/>
      <c r="I39" s="42"/>
      <c r="J39" s="14"/>
      <c r="K39" s="14"/>
      <c r="L39" s="15"/>
      <c r="M39" s="16"/>
    </row>
    <row r="40" spans="1:14" s="22" customFormat="1" ht="14.1" customHeight="1" thickBot="1" x14ac:dyDescent="0.3">
      <c r="A40" s="19"/>
      <c r="B40" s="50" t="s">
        <v>106</v>
      </c>
      <c r="C40" s="51"/>
      <c r="D40" s="51"/>
      <c r="E40" s="51"/>
      <c r="F40" s="52"/>
      <c r="G40" s="20"/>
      <c r="H40" s="41"/>
      <c r="I40" s="41"/>
      <c r="J40" s="21"/>
      <c r="K40" s="21"/>
      <c r="L40" s="16"/>
      <c r="M40" s="16"/>
    </row>
    <row r="41" spans="1:14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0</v>
      </c>
      <c r="F41" s="24">
        <v>0</v>
      </c>
      <c r="G41" s="13"/>
      <c r="H41" s="40">
        <f>(E41*$E$96)+(F41*$E$95)</f>
        <v>0</v>
      </c>
      <c r="I41" s="40">
        <f>SUM(H41)</f>
        <v>0</v>
      </c>
      <c r="J41" s="14"/>
      <c r="K41" s="14"/>
      <c r="L41" s="15"/>
      <c r="M41" s="16"/>
    </row>
    <row r="42" spans="1:14" s="17" customFormat="1" ht="14.1" customHeight="1" thickBot="1" x14ac:dyDescent="0.3">
      <c r="A42" s="7"/>
      <c r="B42" s="36"/>
      <c r="C42" s="36"/>
      <c r="D42" s="7"/>
      <c r="E42" s="27"/>
      <c r="F42" s="27"/>
      <c r="G42" s="13"/>
      <c r="H42" s="41"/>
      <c r="I42" s="41"/>
      <c r="J42" s="14"/>
      <c r="K42" s="14"/>
      <c r="L42" s="15"/>
      <c r="M42" s="16"/>
    </row>
    <row r="43" spans="1:14" s="22" customFormat="1" ht="14.1" customHeight="1" thickBot="1" x14ac:dyDescent="0.3">
      <c r="A43" s="19"/>
      <c r="B43" s="50" t="s">
        <v>107</v>
      </c>
      <c r="C43" s="51"/>
      <c r="D43" s="51"/>
      <c r="E43" s="51"/>
      <c r="F43" s="52"/>
      <c r="G43" s="20"/>
      <c r="H43" s="41"/>
      <c r="I43" s="41"/>
      <c r="J43" s="21"/>
      <c r="K43" s="21"/>
      <c r="L43" s="16"/>
      <c r="M43" s="16"/>
    </row>
    <row r="44" spans="1:14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0</v>
      </c>
      <c r="F44" s="24">
        <v>0</v>
      </c>
      <c r="G44" s="13"/>
      <c r="H44" s="40">
        <f>(E44*$E$96)+(F44*$E$95)</f>
        <v>0</v>
      </c>
      <c r="I44" s="41"/>
      <c r="J44" s="14"/>
      <c r="K44" s="14"/>
      <c r="L44" s="15"/>
      <c r="M44" s="16"/>
    </row>
    <row r="45" spans="1:14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24">
        <v>0</v>
      </c>
      <c r="G45" s="13"/>
      <c r="H45" s="40">
        <f>(E45*$E$96)+(F45*$E$95)</f>
        <v>0</v>
      </c>
      <c r="I45" s="40">
        <f>SUM(H44:H45)</f>
        <v>0</v>
      </c>
      <c r="J45" s="14"/>
      <c r="K45" s="14"/>
      <c r="L45" s="15"/>
      <c r="M45" s="16"/>
    </row>
    <row r="46" spans="1:14" s="17" customFormat="1" ht="14.1" customHeight="1" thickBot="1" x14ac:dyDescent="0.3">
      <c r="A46" s="7"/>
      <c r="B46" s="36"/>
      <c r="C46" s="36"/>
      <c r="D46" s="7"/>
      <c r="E46" s="27"/>
      <c r="F46" s="27"/>
      <c r="G46" s="13"/>
      <c r="H46" s="41"/>
      <c r="I46" s="41"/>
      <c r="J46" s="14"/>
      <c r="K46" s="14"/>
      <c r="L46" s="15"/>
      <c r="M46" s="16"/>
    </row>
    <row r="47" spans="1:14" s="22" customFormat="1" ht="14.1" customHeight="1" thickBot="1" x14ac:dyDescent="0.3">
      <c r="A47" s="19"/>
      <c r="B47" s="50" t="s">
        <v>99</v>
      </c>
      <c r="C47" s="51"/>
      <c r="D47" s="51"/>
      <c r="E47" s="51"/>
      <c r="F47" s="52"/>
      <c r="G47" s="20"/>
      <c r="H47" s="41"/>
      <c r="I47" s="41"/>
      <c r="J47" s="21"/>
      <c r="K47" s="21"/>
      <c r="L47" s="16"/>
      <c r="M47" s="16"/>
    </row>
    <row r="48" spans="1:14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24">
        <v>0</v>
      </c>
      <c r="G48" s="13"/>
      <c r="H48" s="40">
        <f>(E48*$E$96)+(F48*$E$95)</f>
        <v>0</v>
      </c>
      <c r="I48" s="41"/>
      <c r="J48" s="14"/>
      <c r="K48" s="14"/>
      <c r="L48" s="15"/>
      <c r="M48" s="16"/>
    </row>
    <row r="49" spans="1:14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0</v>
      </c>
      <c r="F49" s="24">
        <v>0</v>
      </c>
      <c r="G49" s="13"/>
      <c r="H49" s="40">
        <f>(E49*$E$96)+(F49*$E$95)</f>
        <v>0</v>
      </c>
      <c r="I49" s="41"/>
      <c r="J49" s="14"/>
      <c r="K49" s="14"/>
      <c r="L49" s="15"/>
      <c r="M49" s="16"/>
    </row>
    <row r="50" spans="1:14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0</v>
      </c>
      <c r="F50" s="24">
        <v>0</v>
      </c>
      <c r="G50" s="14"/>
      <c r="H50" s="40">
        <f>(E50*$E$96)+(F50*$E$95)</f>
        <v>0</v>
      </c>
      <c r="I50" s="41"/>
      <c r="J50" s="13"/>
      <c r="K50" s="14"/>
      <c r="L50" s="14"/>
      <c r="M50" s="15"/>
      <c r="N50" s="16"/>
    </row>
    <row r="51" spans="1:14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24">
        <v>0</v>
      </c>
      <c r="G51" s="13"/>
      <c r="H51" s="40">
        <f>(E51*$E$96)+(F51*$E$95)</f>
        <v>0</v>
      </c>
      <c r="I51" s="40">
        <f>SUM(H48:H51)</f>
        <v>0</v>
      </c>
      <c r="J51" s="14"/>
      <c r="K51" s="14"/>
      <c r="L51" s="15"/>
      <c r="M51" s="16"/>
    </row>
    <row r="52" spans="1:14" s="17" customFormat="1" ht="14.1" customHeight="1" thickBot="1" x14ac:dyDescent="0.3">
      <c r="A52" s="7"/>
      <c r="B52" s="36"/>
      <c r="C52" s="36"/>
      <c r="D52" s="7"/>
      <c r="E52" s="27"/>
      <c r="F52" s="27"/>
      <c r="G52" s="13"/>
      <c r="H52" s="41"/>
      <c r="I52" s="42"/>
      <c r="J52" s="14"/>
      <c r="K52" s="14"/>
      <c r="L52" s="15"/>
      <c r="M52" s="16"/>
    </row>
    <row r="53" spans="1:14" s="22" customFormat="1" ht="14.1" customHeight="1" thickBot="1" x14ac:dyDescent="0.3">
      <c r="A53" s="19"/>
      <c r="B53" s="50" t="s">
        <v>100</v>
      </c>
      <c r="C53" s="51"/>
      <c r="D53" s="51"/>
      <c r="E53" s="51"/>
      <c r="F53" s="52"/>
      <c r="G53" s="20"/>
      <c r="H53" s="41"/>
      <c r="I53" s="41"/>
      <c r="J53" s="21"/>
      <c r="K53" s="21"/>
      <c r="L53" s="16"/>
      <c r="M53" s="16"/>
    </row>
    <row r="54" spans="1:14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24">
        <v>0</v>
      </c>
      <c r="G54" s="13"/>
      <c r="H54" s="40">
        <f>(E54*$E$96)+(F54*$E$95)</f>
        <v>0</v>
      </c>
      <c r="I54" s="40">
        <f>SUM(H54)</f>
        <v>0</v>
      </c>
      <c r="J54" s="14"/>
      <c r="K54" s="14"/>
      <c r="L54" s="15"/>
      <c r="M54" s="16"/>
    </row>
    <row r="55" spans="1:14" s="17" customFormat="1" ht="12" customHeight="1" thickBot="1" x14ac:dyDescent="0.3">
      <c r="A55" s="32"/>
      <c r="B55" s="37"/>
      <c r="C55" s="37"/>
      <c r="D55" s="35"/>
      <c r="E55" s="28"/>
      <c r="F55" s="28"/>
      <c r="G55" s="13"/>
      <c r="H55" s="41"/>
      <c r="I55" s="41"/>
      <c r="J55" s="14"/>
      <c r="K55" s="14"/>
      <c r="L55" s="15"/>
      <c r="M55" s="16"/>
    </row>
    <row r="56" spans="1:14" s="22" customFormat="1" ht="14.1" customHeight="1" thickBot="1" x14ac:dyDescent="0.3">
      <c r="A56" s="19"/>
      <c r="B56" s="50" t="s">
        <v>103</v>
      </c>
      <c r="C56" s="51"/>
      <c r="D56" s="51"/>
      <c r="E56" s="51"/>
      <c r="F56" s="52"/>
      <c r="G56" s="20"/>
      <c r="H56" s="41"/>
      <c r="I56" s="41"/>
      <c r="J56" s="21"/>
      <c r="K56" s="21"/>
      <c r="L56" s="16"/>
      <c r="M56" s="16"/>
    </row>
    <row r="57" spans="1:14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30">
        <v>1</v>
      </c>
      <c r="G57" s="13"/>
      <c r="H57" s="40">
        <f t="shared" ref="H57:H67" si="2">(E57*$E$96)+(F57*$E$95)</f>
        <v>653.67761920999612</v>
      </c>
      <c r="I57" s="41"/>
      <c r="J57" s="14"/>
      <c r="K57" s="14"/>
      <c r="L57" s="15"/>
      <c r="M57" s="16"/>
    </row>
    <row r="58" spans="1:14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30">
        <v>0</v>
      </c>
      <c r="G58" s="13"/>
      <c r="H58" s="40">
        <f t="shared" si="2"/>
        <v>0</v>
      </c>
      <c r="I58" s="41"/>
      <c r="J58" s="14"/>
      <c r="K58" s="14"/>
      <c r="L58" s="15"/>
      <c r="M58" s="16"/>
    </row>
    <row r="59" spans="1:14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30">
        <v>0</v>
      </c>
      <c r="G59" s="13"/>
      <c r="H59" s="40">
        <f t="shared" si="2"/>
        <v>0</v>
      </c>
      <c r="I59" s="41"/>
      <c r="J59" s="14"/>
      <c r="K59" s="14"/>
      <c r="L59" s="15"/>
      <c r="M59" s="16"/>
    </row>
    <row r="60" spans="1:14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0</v>
      </c>
      <c r="F60" s="30">
        <v>1</v>
      </c>
      <c r="G60" s="13"/>
      <c r="H60" s="40">
        <f t="shared" si="2"/>
        <v>653.67761920999612</v>
      </c>
      <c r="I60" s="41"/>
      <c r="J60" s="14"/>
      <c r="K60" s="14"/>
      <c r="L60" s="15"/>
      <c r="M60" s="16"/>
    </row>
    <row r="61" spans="1:14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0</v>
      </c>
      <c r="F61" s="30">
        <v>0</v>
      </c>
      <c r="G61" s="13"/>
      <c r="H61" s="40">
        <f t="shared" si="2"/>
        <v>0</v>
      </c>
      <c r="I61" s="41"/>
      <c r="J61" s="14"/>
      <c r="K61" s="14"/>
      <c r="L61" s="15"/>
      <c r="M61" s="16"/>
    </row>
    <row r="62" spans="1:14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30">
        <v>1</v>
      </c>
      <c r="G62" s="14"/>
      <c r="H62" s="40">
        <f t="shared" si="2"/>
        <v>653.67761920999612</v>
      </c>
      <c r="I62" s="41"/>
      <c r="J62" s="13"/>
      <c r="K62" s="14"/>
      <c r="L62" s="14"/>
      <c r="M62" s="15"/>
      <c r="N62" s="16"/>
    </row>
    <row r="63" spans="1:14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30">
        <v>1</v>
      </c>
      <c r="G63" s="14"/>
      <c r="H63" s="40">
        <f t="shared" si="2"/>
        <v>653.67761920999612</v>
      </c>
      <c r="I63" s="41"/>
      <c r="J63" s="13"/>
      <c r="K63" s="14"/>
      <c r="L63" s="14"/>
      <c r="M63" s="15"/>
      <c r="N63" s="16"/>
    </row>
    <row r="64" spans="1:14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30">
        <v>0</v>
      </c>
      <c r="G64" s="13"/>
      <c r="H64" s="40">
        <f t="shared" si="2"/>
        <v>0</v>
      </c>
      <c r="I64" s="41"/>
      <c r="J64" s="14"/>
      <c r="K64" s="14"/>
      <c r="L64" s="15"/>
      <c r="M64" s="16"/>
    </row>
    <row r="65" spans="1:18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30">
        <v>0</v>
      </c>
      <c r="G65" s="13"/>
      <c r="H65" s="40">
        <f t="shared" si="2"/>
        <v>0</v>
      </c>
      <c r="I65" s="41"/>
      <c r="J65" s="14"/>
      <c r="K65" s="14"/>
      <c r="L65" s="15"/>
      <c r="M65" s="16"/>
    </row>
    <row r="66" spans="1:18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30">
        <v>0</v>
      </c>
      <c r="G66" s="13"/>
      <c r="H66" s="40">
        <f t="shared" si="2"/>
        <v>0</v>
      </c>
      <c r="I66" s="41"/>
      <c r="J66" s="14"/>
      <c r="K66" s="14"/>
      <c r="L66" s="15"/>
      <c r="M66" s="16"/>
    </row>
    <row r="67" spans="1:18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30">
        <v>0</v>
      </c>
      <c r="G67" s="13"/>
      <c r="H67" s="40">
        <f t="shared" si="2"/>
        <v>0</v>
      </c>
      <c r="I67" s="40">
        <f>SUM(H57:H67)</f>
        <v>2614.7104768399845</v>
      </c>
      <c r="J67" s="14"/>
      <c r="K67" s="14"/>
      <c r="L67" s="15"/>
      <c r="M67" s="16"/>
    </row>
    <row r="68" spans="1:18" s="17" customFormat="1" ht="12" customHeight="1" thickBot="1" x14ac:dyDescent="0.3">
      <c r="A68" s="32"/>
      <c r="B68" s="37"/>
      <c r="C68" s="37"/>
      <c r="D68" s="35"/>
      <c r="E68" s="23"/>
      <c r="F68" s="23"/>
      <c r="G68" s="13"/>
      <c r="H68" s="41"/>
      <c r="I68" s="41"/>
      <c r="J68" s="14"/>
      <c r="K68" s="14"/>
      <c r="L68" s="15"/>
      <c r="M68" s="16"/>
    </row>
    <row r="69" spans="1:18" s="22" customFormat="1" ht="14.1" customHeight="1" thickBot="1" x14ac:dyDescent="0.3">
      <c r="A69" s="19"/>
      <c r="B69" s="50" t="s">
        <v>104</v>
      </c>
      <c r="C69" s="51"/>
      <c r="D69" s="51"/>
      <c r="E69" s="51"/>
      <c r="F69" s="52"/>
      <c r="G69" s="20"/>
      <c r="H69" s="41"/>
      <c r="I69" s="41"/>
      <c r="J69" s="21"/>
      <c r="K69" s="21"/>
      <c r="L69" s="16"/>
      <c r="M69" s="16"/>
    </row>
    <row r="70" spans="1:18" s="17" customFormat="1" ht="14.1" customHeight="1" thickBot="1" x14ac:dyDescent="0.3">
      <c r="A70" s="12">
        <v>43</v>
      </c>
      <c r="B70" s="29" t="s">
        <v>15</v>
      </c>
      <c r="C70" s="29" t="s">
        <v>32</v>
      </c>
      <c r="D70" s="31" t="s">
        <v>8</v>
      </c>
      <c r="E70" s="24">
        <v>0</v>
      </c>
      <c r="F70" s="24">
        <v>1</v>
      </c>
      <c r="G70" s="13"/>
      <c r="H70" s="40">
        <f t="shared" ref="H70:H79" si="3">(E70*$E$96)+(F70*$E$95)</f>
        <v>653.67761920999612</v>
      </c>
      <c r="I70" s="42"/>
      <c r="J70" s="14"/>
      <c r="K70" s="53"/>
      <c r="L70" s="54" t="s">
        <v>172</v>
      </c>
      <c r="M70" s="54" t="s">
        <v>7</v>
      </c>
      <c r="N70" s="54" t="s">
        <v>173</v>
      </c>
      <c r="O70" s="54" t="s">
        <v>174</v>
      </c>
      <c r="P70" s="54" t="s">
        <v>175</v>
      </c>
      <c r="Q70" s="54" t="s">
        <v>176</v>
      </c>
      <c r="R70" s="54" t="s">
        <v>177</v>
      </c>
    </row>
    <row r="71" spans="1:18" s="17" customFormat="1" ht="14.1" customHeight="1" thickBot="1" x14ac:dyDescent="0.3">
      <c r="A71" s="12">
        <v>44</v>
      </c>
      <c r="B71" s="29" t="s">
        <v>53</v>
      </c>
      <c r="C71" s="29" t="s">
        <v>33</v>
      </c>
      <c r="D71" s="31" t="s">
        <v>8</v>
      </c>
      <c r="E71" s="30">
        <v>0</v>
      </c>
      <c r="F71" s="30">
        <v>1</v>
      </c>
      <c r="G71" s="13"/>
      <c r="H71" s="40">
        <f t="shared" si="3"/>
        <v>653.67761920999612</v>
      </c>
      <c r="I71" s="14"/>
      <c r="J71" s="14" t="s">
        <v>194</v>
      </c>
      <c r="K71" s="59">
        <v>1</v>
      </c>
      <c r="L71" s="56" t="s">
        <v>178</v>
      </c>
      <c r="M71" s="57" t="s">
        <v>8</v>
      </c>
      <c r="N71" s="58">
        <v>121.6</v>
      </c>
      <c r="O71" s="58">
        <v>100</v>
      </c>
      <c r="P71" s="58" t="s">
        <v>179</v>
      </c>
      <c r="Q71" s="58">
        <v>304</v>
      </c>
      <c r="R71" s="57" t="s">
        <v>180</v>
      </c>
    </row>
    <row r="72" spans="1:18" s="17" customFormat="1" ht="14.1" customHeight="1" thickBot="1" x14ac:dyDescent="0.3">
      <c r="A72" s="12">
        <v>45</v>
      </c>
      <c r="B72" s="29" t="s">
        <v>16</v>
      </c>
      <c r="C72" s="29" t="s">
        <v>38</v>
      </c>
      <c r="D72" s="31" t="s">
        <v>8</v>
      </c>
      <c r="E72" s="24">
        <v>0</v>
      </c>
      <c r="F72" s="24">
        <v>0</v>
      </c>
      <c r="G72" s="13"/>
      <c r="H72" s="40">
        <f t="shared" si="3"/>
        <v>0</v>
      </c>
      <c r="I72" s="14"/>
      <c r="J72" s="14"/>
      <c r="K72" s="55">
        <v>2</v>
      </c>
      <c r="L72" s="56" t="s">
        <v>261</v>
      </c>
      <c r="M72" s="57" t="s">
        <v>181</v>
      </c>
      <c r="N72" s="58">
        <v>70.5</v>
      </c>
      <c r="O72" s="58">
        <v>66</v>
      </c>
      <c r="P72" s="58" t="s">
        <v>179</v>
      </c>
      <c r="Q72" s="58">
        <v>141</v>
      </c>
      <c r="R72" s="57" t="s">
        <v>182</v>
      </c>
    </row>
    <row r="73" spans="1:18" s="17" customFormat="1" ht="14.1" customHeight="1" thickBot="1" x14ac:dyDescent="0.3">
      <c r="A73" s="12">
        <v>46</v>
      </c>
      <c r="B73" s="29" t="s">
        <v>17</v>
      </c>
      <c r="C73" s="29" t="s">
        <v>34</v>
      </c>
      <c r="D73" s="31" t="s">
        <v>8</v>
      </c>
      <c r="E73" s="24">
        <v>0</v>
      </c>
      <c r="F73" s="24">
        <v>0</v>
      </c>
      <c r="G73" s="13"/>
      <c r="H73" s="40">
        <f t="shared" si="3"/>
        <v>0</v>
      </c>
      <c r="I73" s="14"/>
      <c r="J73" s="14"/>
      <c r="K73" s="59">
        <v>3</v>
      </c>
      <c r="L73" s="56" t="s">
        <v>16</v>
      </c>
      <c r="M73" s="57" t="s">
        <v>8</v>
      </c>
      <c r="N73" s="58">
        <v>46.08</v>
      </c>
      <c r="O73" s="58" t="s">
        <v>183</v>
      </c>
      <c r="P73" s="58" t="s">
        <v>184</v>
      </c>
      <c r="Q73" s="58">
        <v>96</v>
      </c>
      <c r="R73" s="57" t="s">
        <v>185</v>
      </c>
    </row>
    <row r="74" spans="1:18" s="17" customFormat="1" ht="14.1" customHeight="1" thickBot="1" x14ac:dyDescent="0.3">
      <c r="A74" s="12">
        <v>47</v>
      </c>
      <c r="B74" s="29" t="s">
        <v>57</v>
      </c>
      <c r="C74" s="29" t="s">
        <v>58</v>
      </c>
      <c r="D74" s="31" t="s">
        <v>8</v>
      </c>
      <c r="E74" s="24">
        <v>0</v>
      </c>
      <c r="F74" s="24">
        <v>0</v>
      </c>
      <c r="G74" s="13"/>
      <c r="H74" s="40">
        <f t="shared" si="3"/>
        <v>0</v>
      </c>
      <c r="I74" s="14"/>
      <c r="J74" s="14"/>
      <c r="K74" s="55">
        <v>4</v>
      </c>
      <c r="L74" s="56" t="s">
        <v>186</v>
      </c>
      <c r="M74" s="57" t="s">
        <v>8</v>
      </c>
      <c r="N74" s="58">
        <v>110.4</v>
      </c>
      <c r="O74" s="58">
        <v>100</v>
      </c>
      <c r="P74" s="58" t="s">
        <v>179</v>
      </c>
      <c r="Q74" s="58">
        <v>230</v>
      </c>
      <c r="R74" s="57" t="s">
        <v>185</v>
      </c>
    </row>
    <row r="75" spans="1:18" s="17" customFormat="1" ht="14.1" customHeight="1" thickBot="1" x14ac:dyDescent="0.3">
      <c r="A75" s="12">
        <v>48</v>
      </c>
      <c r="B75" s="29" t="s">
        <v>59</v>
      </c>
      <c r="C75" s="36" t="s">
        <v>60</v>
      </c>
      <c r="D75" s="31" t="s">
        <v>8</v>
      </c>
      <c r="E75" s="24">
        <v>1</v>
      </c>
      <c r="F75" s="24">
        <v>0</v>
      </c>
      <c r="G75" s="13"/>
      <c r="H75" s="40">
        <f t="shared" si="3"/>
        <v>295.56959864070762</v>
      </c>
      <c r="I75" s="14"/>
      <c r="J75" s="14"/>
      <c r="K75" s="55">
        <v>5</v>
      </c>
      <c r="L75" s="56" t="s">
        <v>19</v>
      </c>
      <c r="M75" s="57" t="s">
        <v>181</v>
      </c>
      <c r="N75" s="58">
        <v>46.08</v>
      </c>
      <c r="O75" s="58" t="s">
        <v>187</v>
      </c>
      <c r="P75" s="58" t="s">
        <v>184</v>
      </c>
      <c r="Q75" s="58">
        <v>113</v>
      </c>
      <c r="R75" s="57" t="s">
        <v>185</v>
      </c>
    </row>
    <row r="76" spans="1:18" s="17" customFormat="1" ht="14.1" customHeight="1" thickBot="1" x14ac:dyDescent="0.3">
      <c r="A76" s="12">
        <v>49</v>
      </c>
      <c r="B76" s="29" t="s">
        <v>19</v>
      </c>
      <c r="C76" s="29" t="s">
        <v>36</v>
      </c>
      <c r="D76" s="12" t="s">
        <v>9</v>
      </c>
      <c r="E76" s="24">
        <v>0</v>
      </c>
      <c r="F76" s="24">
        <v>0</v>
      </c>
      <c r="G76" s="13"/>
      <c r="H76" s="40">
        <f t="shared" si="3"/>
        <v>0</v>
      </c>
      <c r="I76" s="14"/>
      <c r="J76" s="14"/>
      <c r="K76" s="55">
        <v>6</v>
      </c>
      <c r="L76" s="56" t="s">
        <v>18</v>
      </c>
      <c r="M76" s="57" t="s">
        <v>181</v>
      </c>
      <c r="N76" s="58">
        <v>38.64</v>
      </c>
      <c r="O76" s="58">
        <v>40</v>
      </c>
      <c r="P76" s="58" t="s">
        <v>179</v>
      </c>
      <c r="Q76" s="58">
        <v>84</v>
      </c>
      <c r="R76" s="57" t="s">
        <v>188</v>
      </c>
    </row>
    <row r="77" spans="1:18" s="17" customFormat="1" ht="14.1" customHeight="1" thickBot="1" x14ac:dyDescent="0.3">
      <c r="A77" s="12">
        <v>50</v>
      </c>
      <c r="B77" s="29" t="s">
        <v>20</v>
      </c>
      <c r="C77" s="29" t="s">
        <v>31</v>
      </c>
      <c r="D77" s="12" t="s">
        <v>9</v>
      </c>
      <c r="E77" s="24">
        <v>0</v>
      </c>
      <c r="F77" s="24">
        <v>1</v>
      </c>
      <c r="G77" s="13"/>
      <c r="H77" s="40">
        <f t="shared" si="3"/>
        <v>653.67761920999612</v>
      </c>
      <c r="I77" s="14"/>
      <c r="J77" s="14"/>
      <c r="K77" s="59">
        <v>7</v>
      </c>
      <c r="L77" s="56" t="s">
        <v>189</v>
      </c>
      <c r="M77" s="57" t="s">
        <v>181</v>
      </c>
      <c r="N77" s="58">
        <v>41.28</v>
      </c>
      <c r="O77" s="58">
        <v>40</v>
      </c>
      <c r="P77" s="58" t="s">
        <v>179</v>
      </c>
      <c r="Q77" s="58">
        <v>86</v>
      </c>
      <c r="R77" s="57" t="s">
        <v>185</v>
      </c>
    </row>
    <row r="78" spans="1:18" s="17" customFormat="1" ht="14.1" customHeight="1" thickBot="1" x14ac:dyDescent="0.3">
      <c r="A78" s="12">
        <v>51</v>
      </c>
      <c r="B78" s="29" t="s">
        <v>21</v>
      </c>
      <c r="C78" s="29" t="s">
        <v>35</v>
      </c>
      <c r="D78" s="12" t="s">
        <v>9</v>
      </c>
      <c r="E78" s="24">
        <v>0</v>
      </c>
      <c r="F78" s="24">
        <v>0</v>
      </c>
      <c r="G78" s="13"/>
      <c r="H78" s="40">
        <f t="shared" si="3"/>
        <v>0</v>
      </c>
      <c r="I78" s="14"/>
      <c r="J78" s="14"/>
      <c r="K78" s="55">
        <v>8</v>
      </c>
      <c r="L78" s="56" t="s">
        <v>190</v>
      </c>
      <c r="M78" s="57" t="s">
        <v>8</v>
      </c>
      <c r="N78" s="58">
        <v>23.2</v>
      </c>
      <c r="O78" s="58">
        <v>25</v>
      </c>
      <c r="P78" s="58" t="s">
        <v>179</v>
      </c>
      <c r="Q78" s="58">
        <v>40</v>
      </c>
      <c r="R78" s="57" t="s">
        <v>191</v>
      </c>
    </row>
    <row r="79" spans="1:18" s="17" customFormat="1" ht="14.1" customHeight="1" thickBot="1" x14ac:dyDescent="0.3">
      <c r="A79" s="12">
        <v>52</v>
      </c>
      <c r="B79" s="29" t="s">
        <v>61</v>
      </c>
      <c r="C79" s="36" t="s">
        <v>62</v>
      </c>
      <c r="D79" s="12" t="s">
        <v>9</v>
      </c>
      <c r="E79" s="24">
        <v>1</v>
      </c>
      <c r="F79" s="24">
        <v>0</v>
      </c>
      <c r="G79" s="13"/>
      <c r="H79" s="40">
        <f t="shared" si="3"/>
        <v>295.56959864070762</v>
      </c>
      <c r="I79" s="43">
        <f>SUM(H70:H79)</f>
        <v>2552.1720549114038</v>
      </c>
      <c r="J79" s="14"/>
      <c r="K79" s="55">
        <v>9</v>
      </c>
      <c r="L79" s="56" t="s">
        <v>192</v>
      </c>
      <c r="M79" s="57" t="s">
        <v>8</v>
      </c>
      <c r="N79" s="58">
        <v>21.6</v>
      </c>
      <c r="O79" s="58">
        <v>20</v>
      </c>
      <c r="P79" s="58" t="s">
        <v>184</v>
      </c>
      <c r="Q79" s="58">
        <v>40</v>
      </c>
      <c r="R79" s="57" t="s">
        <v>193</v>
      </c>
    </row>
    <row r="80" spans="1:18" s="17" customFormat="1" ht="12" customHeight="1" thickBot="1" x14ac:dyDescent="0.3">
      <c r="A80" s="7"/>
      <c r="B80" s="18"/>
      <c r="C80" s="18"/>
      <c r="D80" s="7"/>
      <c r="E80" s="27"/>
      <c r="F80" s="27"/>
      <c r="G80" s="13"/>
      <c r="H80" s="41"/>
      <c r="I80" s="44"/>
      <c r="J80" s="14"/>
      <c r="K80" s="14"/>
      <c r="L80" s="15"/>
      <c r="M80" s="16"/>
    </row>
    <row r="81" spans="1:13" s="22" customFormat="1" ht="14.1" customHeight="1" thickBot="1" x14ac:dyDescent="0.3">
      <c r="A81" s="19"/>
      <c r="B81" s="50" t="s">
        <v>105</v>
      </c>
      <c r="C81" s="51"/>
      <c r="D81" s="51"/>
      <c r="E81" s="51"/>
      <c r="F81" s="52"/>
      <c r="G81" s="20"/>
      <c r="H81" s="41"/>
      <c r="I81" s="44"/>
      <c r="J81" s="21"/>
      <c r="K81" s="21"/>
      <c r="L81" s="16"/>
      <c r="M81" s="16"/>
    </row>
    <row r="82" spans="1:13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24">
        <v>0</v>
      </c>
      <c r="F82" s="24">
        <v>0</v>
      </c>
      <c r="G82" s="13"/>
      <c r="H82" s="40">
        <f t="shared" ref="H82" si="4">(E82*$E$96)+(F82*$E$95)</f>
        <v>0</v>
      </c>
      <c r="I82" s="43">
        <f>SUM(H82)</f>
        <v>0</v>
      </c>
      <c r="J82" s="14"/>
      <c r="K82" s="14"/>
      <c r="L82" s="15"/>
      <c r="M82" s="16"/>
    </row>
    <row r="83" spans="1:13" s="17" customFormat="1" ht="14.1" customHeight="1" thickBot="1" x14ac:dyDescent="0.3">
      <c r="A83" s="7"/>
      <c r="B83" s="26"/>
      <c r="C83" s="26"/>
      <c r="D83" s="7"/>
      <c r="E83" s="27"/>
      <c r="F83" s="27"/>
      <c r="G83" s="13"/>
      <c r="H83" s="14"/>
      <c r="I83" s="44"/>
      <c r="J83" s="14"/>
      <c r="K83" s="14"/>
      <c r="L83" s="15"/>
      <c r="M83" s="16"/>
    </row>
    <row r="84" spans="1:13" s="22" customFormat="1" ht="14.1" customHeight="1" thickBot="1" x14ac:dyDescent="0.3">
      <c r="A84" s="19"/>
      <c r="B84" s="50" t="s">
        <v>262</v>
      </c>
      <c r="C84" s="51"/>
      <c r="D84" s="51"/>
      <c r="E84" s="51"/>
      <c r="F84" s="52"/>
      <c r="G84" s="20"/>
      <c r="H84" s="41"/>
      <c r="I84" s="44"/>
      <c r="J84" s="21"/>
      <c r="K84" s="21"/>
      <c r="L84" s="16"/>
      <c r="M84" s="16"/>
    </row>
    <row r="85" spans="1:13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>
        <v>0</v>
      </c>
      <c r="F85" s="24">
        <v>0</v>
      </c>
      <c r="G85" s="13"/>
      <c r="H85" s="40">
        <f>(E85*$E$96)+(F85*$E$95)</f>
        <v>0</v>
      </c>
      <c r="I85" s="43">
        <f>SUM(H85)</f>
        <v>0</v>
      </c>
      <c r="J85" s="14"/>
      <c r="K85" s="14"/>
      <c r="L85" s="15"/>
      <c r="M85" s="16"/>
    </row>
    <row r="86" spans="1:13" s="17" customFormat="1" ht="14.1" customHeight="1" thickBot="1" x14ac:dyDescent="0.3">
      <c r="A86" s="7"/>
      <c r="B86" s="26"/>
      <c r="C86" s="26"/>
      <c r="D86" s="7"/>
      <c r="E86" s="27"/>
      <c r="F86" s="27"/>
      <c r="G86" s="13"/>
      <c r="H86" s="14"/>
      <c r="I86" s="44"/>
      <c r="J86" s="14"/>
      <c r="K86" s="14"/>
      <c r="L86" s="15"/>
      <c r="M86" s="16"/>
    </row>
    <row r="87" spans="1:13" s="22" customFormat="1" ht="14.1" customHeight="1" thickBot="1" x14ac:dyDescent="0.3">
      <c r="A87" s="19"/>
      <c r="B87" s="50" t="s">
        <v>263</v>
      </c>
      <c r="C87" s="51"/>
      <c r="D87" s="51"/>
      <c r="E87" s="51"/>
      <c r="F87" s="52"/>
      <c r="G87" s="20"/>
      <c r="H87" s="41"/>
      <c r="I87" s="44"/>
      <c r="J87" s="21"/>
      <c r="K87" s="21"/>
      <c r="L87" s="16"/>
      <c r="M87" s="16"/>
    </row>
    <row r="88" spans="1:13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4">
        <v>0</v>
      </c>
      <c r="F88" s="24">
        <v>0</v>
      </c>
      <c r="G88" s="20"/>
      <c r="H88" s="40">
        <f>(E88*$E$96)+(F88*$E$95)</f>
        <v>0</v>
      </c>
      <c r="I88" s="44"/>
      <c r="J88" s="21"/>
      <c r="K88" s="21"/>
      <c r="L88" s="16"/>
      <c r="M88" s="16"/>
    </row>
    <row r="89" spans="1:13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24">
        <v>0</v>
      </c>
      <c r="F89" s="24">
        <v>0</v>
      </c>
      <c r="G89" s="13"/>
      <c r="H89" s="40">
        <f>(E89*$E$96)+(F89*$E$95)</f>
        <v>0</v>
      </c>
      <c r="I89" s="43">
        <f>SUM(H88:H89)</f>
        <v>0</v>
      </c>
      <c r="J89" s="14"/>
      <c r="K89" s="14"/>
      <c r="L89" s="15"/>
      <c r="M89" s="16"/>
    </row>
    <row r="90" spans="1:13" s="17" customFormat="1" ht="14.1" customHeight="1" thickBot="1" x14ac:dyDescent="0.3">
      <c r="A90" s="7"/>
      <c r="B90" s="26"/>
      <c r="C90" s="26"/>
      <c r="D90" s="7"/>
      <c r="E90" s="27"/>
      <c r="F90" s="27"/>
      <c r="G90" s="13"/>
      <c r="H90" s="14"/>
      <c r="I90" s="44"/>
      <c r="J90" s="14"/>
      <c r="K90" s="14"/>
      <c r="L90" s="15"/>
      <c r="M90" s="16"/>
    </row>
    <row r="91" spans="1:13" s="17" customFormat="1" ht="14.1" customHeight="1" thickBot="1" x14ac:dyDescent="0.3">
      <c r="A91" s="7"/>
      <c r="B91" s="110" t="s">
        <v>151</v>
      </c>
      <c r="C91" s="111"/>
      <c r="D91" s="112"/>
      <c r="E91" s="11">
        <f>SUM(E6:E90)</f>
        <v>2</v>
      </c>
      <c r="F91" s="9">
        <f>SUM(F6:F90)</f>
        <v>7</v>
      </c>
      <c r="G91" s="13"/>
      <c r="H91" s="14"/>
      <c r="I91" s="45">
        <f>SUM(I6:I90)</f>
        <v>5166.8825317513883</v>
      </c>
      <c r="J91" s="14"/>
      <c r="K91" s="14"/>
      <c r="L91" s="15"/>
      <c r="M91" s="16"/>
    </row>
    <row r="92" spans="1:13" s="4" customFormat="1" ht="12.75" customHeight="1" x14ac:dyDescent="0.25">
      <c r="A92" s="7"/>
      <c r="B92" s="18"/>
      <c r="C92" s="18"/>
      <c r="D92" s="7"/>
      <c r="E92" s="27"/>
      <c r="F92" s="27"/>
      <c r="G92" s="13"/>
      <c r="H92" s="14"/>
      <c r="I92" s="14"/>
      <c r="J92" s="14"/>
      <c r="K92" s="14"/>
      <c r="L92" s="1"/>
      <c r="M92" s="2"/>
    </row>
    <row r="93" spans="1:13" s="4" customFormat="1" ht="12.75" customHeight="1" x14ac:dyDescent="0.25">
      <c r="A93" s="7"/>
      <c r="B93" s="18"/>
      <c r="C93" s="18"/>
      <c r="D93" s="7"/>
      <c r="E93" s="27"/>
      <c r="F93" s="27"/>
      <c r="G93" s="13"/>
      <c r="H93" s="14"/>
      <c r="I93" s="14"/>
      <c r="J93" s="14"/>
      <c r="K93" s="14"/>
      <c r="L93" s="1"/>
      <c r="M93" s="2"/>
    </row>
    <row r="94" spans="1:13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27"/>
      <c r="G94" s="13"/>
      <c r="H94" s="14"/>
      <c r="I94" s="14"/>
      <c r="J94" s="14"/>
      <c r="K94" s="14"/>
      <c r="L94" s="1"/>
      <c r="M94" s="2"/>
    </row>
    <row r="95" spans="1:13" s="4" customFormat="1" ht="15" customHeight="1" x14ac:dyDescent="0.25">
      <c r="A95" s="12" t="s">
        <v>152</v>
      </c>
      <c r="B95" s="127" t="s">
        <v>153</v>
      </c>
      <c r="C95" s="128"/>
      <c r="D95" s="129"/>
      <c r="E95" s="40">
        <v>653.67761920999612</v>
      </c>
      <c r="F95" s="27"/>
      <c r="G95" s="13"/>
      <c r="H95" s="14"/>
      <c r="I95" s="14"/>
      <c r="J95" s="14"/>
      <c r="K95" s="14"/>
      <c r="L95" s="1"/>
      <c r="M95" s="2"/>
    </row>
    <row r="96" spans="1:13" s="4" customFormat="1" ht="15" customHeight="1" x14ac:dyDescent="0.25">
      <c r="A96" s="12" t="s">
        <v>154</v>
      </c>
      <c r="B96" s="127" t="s">
        <v>155</v>
      </c>
      <c r="C96" s="128"/>
      <c r="D96" s="129"/>
      <c r="E96" s="40">
        <v>295.56959864070762</v>
      </c>
      <c r="F96" s="27"/>
      <c r="G96" s="13"/>
      <c r="H96" s="14"/>
      <c r="I96" s="14"/>
      <c r="J96" s="14"/>
      <c r="K96" s="14"/>
      <c r="L96" s="1"/>
      <c r="M96" s="2"/>
    </row>
    <row r="97" spans="1:13" s="4" customFormat="1" ht="12.75" customHeight="1" x14ac:dyDescent="0.25">
      <c r="A97" s="7"/>
      <c r="B97" s="18"/>
      <c r="C97" s="18"/>
      <c r="D97" s="7"/>
      <c r="E97" s="27"/>
      <c r="F97" s="27"/>
      <c r="G97" s="13"/>
      <c r="H97" s="14"/>
      <c r="I97" s="14"/>
      <c r="J97" s="14"/>
      <c r="K97" s="14"/>
      <c r="L97" s="1"/>
      <c r="M97" s="2"/>
    </row>
    <row r="98" spans="1:13" s="4" customFormat="1" ht="12.75" customHeight="1" x14ac:dyDescent="0.25">
      <c r="A98" s="7"/>
      <c r="B98" s="18"/>
      <c r="C98" s="18"/>
      <c r="D98" s="7"/>
      <c r="E98" s="27"/>
      <c r="F98" s="27"/>
      <c r="G98" s="13"/>
      <c r="H98" s="14"/>
      <c r="I98" s="14"/>
      <c r="J98" s="14"/>
      <c r="K98" s="14"/>
      <c r="L98" s="1"/>
      <c r="M98" s="2"/>
    </row>
    <row r="99" spans="1:13" s="4" customFormat="1" ht="12" x14ac:dyDescent="0.25">
      <c r="A99" s="7"/>
      <c r="B99" s="18"/>
      <c r="C99" s="18"/>
      <c r="D99" s="7"/>
      <c r="E99" s="14"/>
      <c r="F99" s="14"/>
      <c r="G99" s="13"/>
      <c r="H99" s="14"/>
      <c r="I99" s="14"/>
      <c r="J99" s="14"/>
      <c r="K99" s="14"/>
      <c r="L99" s="1"/>
      <c r="M99" s="2"/>
    </row>
    <row r="100" spans="1:13" s="4" customFormat="1" ht="12" x14ac:dyDescent="0.25">
      <c r="A100" s="7"/>
      <c r="B100" s="18"/>
      <c r="C100" s="18"/>
      <c r="D100" s="7"/>
      <c r="E100" s="14"/>
      <c r="F100" s="14"/>
      <c r="G100" s="13"/>
      <c r="H100" s="14"/>
      <c r="I100" s="14"/>
      <c r="J100" s="14"/>
      <c r="K100" s="14"/>
      <c r="L100" s="1"/>
      <c r="M100" s="2"/>
    </row>
    <row r="101" spans="1:13" s="4" customFormat="1" ht="12" x14ac:dyDescent="0.25">
      <c r="A101" s="7"/>
      <c r="B101" s="18"/>
      <c r="C101" s="18"/>
      <c r="D101" s="7"/>
      <c r="E101" s="14"/>
      <c r="F101" s="14"/>
      <c r="G101" s="13"/>
      <c r="H101" s="14"/>
      <c r="I101" s="14"/>
      <c r="J101" s="14"/>
      <c r="K101" s="14"/>
      <c r="L101" s="1"/>
      <c r="M101" s="2"/>
    </row>
    <row r="102" spans="1:13" s="4" customFormat="1" ht="12" x14ac:dyDescent="0.25">
      <c r="A102" s="7"/>
      <c r="B102" s="18"/>
      <c r="C102" s="18"/>
      <c r="D102" s="7"/>
      <c r="E102" s="14"/>
      <c r="F102" s="14"/>
      <c r="G102" s="13"/>
      <c r="H102" s="14"/>
      <c r="I102" s="14"/>
      <c r="J102" s="14"/>
      <c r="K102" s="14"/>
      <c r="L102" s="1"/>
      <c r="M102" s="2"/>
    </row>
    <row r="103" spans="1:13" s="4" customFormat="1" ht="12" x14ac:dyDescent="0.25">
      <c r="A103" s="7"/>
      <c r="B103" s="18"/>
      <c r="C103" s="18"/>
      <c r="D103" s="7"/>
      <c r="E103" s="14"/>
      <c r="F103" s="14"/>
      <c r="G103" s="13"/>
      <c r="H103" s="14"/>
      <c r="I103" s="14"/>
      <c r="J103" s="14"/>
      <c r="K103" s="14"/>
      <c r="L103" s="1"/>
      <c r="M103" s="2"/>
    </row>
    <row r="104" spans="1:13" s="4" customFormat="1" ht="12" x14ac:dyDescent="0.25">
      <c r="A104" s="7"/>
      <c r="B104" s="18"/>
      <c r="C104" s="18"/>
      <c r="D104" s="7"/>
      <c r="E104" s="14"/>
      <c r="F104" s="14"/>
      <c r="G104" s="13"/>
      <c r="H104" s="14"/>
      <c r="I104" s="14"/>
      <c r="J104" s="14"/>
      <c r="K104" s="14"/>
      <c r="L104" s="1"/>
      <c r="M104" s="2"/>
    </row>
    <row r="105" spans="1:13" s="4" customFormat="1" ht="12" x14ac:dyDescent="0.25">
      <c r="A105" s="7"/>
      <c r="B105" s="18"/>
      <c r="C105" s="18"/>
      <c r="D105" s="7"/>
      <c r="E105" s="14"/>
      <c r="F105" s="14"/>
      <c r="G105" s="13"/>
      <c r="H105" s="14"/>
      <c r="I105" s="14"/>
      <c r="J105" s="14"/>
      <c r="K105" s="14"/>
      <c r="L105" s="1"/>
      <c r="M105" s="2"/>
    </row>
    <row r="106" spans="1:13" s="4" customFormat="1" ht="12" x14ac:dyDescent="0.25">
      <c r="A106" s="7"/>
      <c r="B106" s="18"/>
      <c r="C106" s="18"/>
      <c r="D106" s="7"/>
      <c r="E106" s="14"/>
      <c r="F106" s="14"/>
      <c r="G106" s="13"/>
      <c r="H106" s="14"/>
      <c r="I106" s="14"/>
      <c r="J106" s="14"/>
      <c r="K106" s="14"/>
      <c r="L106" s="1"/>
      <c r="M106" s="2"/>
    </row>
    <row r="107" spans="1:13" s="4" customFormat="1" ht="12" x14ac:dyDescent="0.25">
      <c r="A107" s="7"/>
      <c r="B107" s="18"/>
      <c r="C107" s="18"/>
      <c r="D107" s="7"/>
      <c r="E107" s="14"/>
      <c r="F107" s="14"/>
      <c r="G107" s="13"/>
      <c r="H107" s="14"/>
      <c r="I107" s="14"/>
      <c r="J107" s="14"/>
      <c r="K107" s="14"/>
      <c r="L107" s="1"/>
      <c r="M107" s="2"/>
    </row>
    <row r="108" spans="1:13" s="4" customFormat="1" ht="12" x14ac:dyDescent="0.25">
      <c r="A108" s="7"/>
      <c r="B108" s="18"/>
      <c r="C108" s="18"/>
      <c r="D108" s="7"/>
      <c r="E108" s="14"/>
      <c r="F108" s="14"/>
      <c r="G108" s="13"/>
      <c r="H108" s="14"/>
      <c r="I108" s="14"/>
      <c r="J108" s="14"/>
      <c r="K108" s="14"/>
      <c r="L108" s="1"/>
      <c r="M108" s="2"/>
    </row>
    <row r="109" spans="1:13" s="4" customFormat="1" ht="12" x14ac:dyDescent="0.25">
      <c r="A109" s="7"/>
      <c r="B109" s="18"/>
      <c r="C109" s="18"/>
      <c r="D109" s="7"/>
      <c r="E109" s="14"/>
      <c r="F109" s="14"/>
      <c r="G109" s="13"/>
      <c r="H109" s="14"/>
      <c r="I109" s="14"/>
      <c r="J109" s="14"/>
      <c r="K109" s="14"/>
      <c r="L109" s="1"/>
      <c r="M109" s="2"/>
    </row>
    <row r="110" spans="1:13" s="4" customFormat="1" ht="12" x14ac:dyDescent="0.25">
      <c r="A110" s="7"/>
      <c r="B110" s="18"/>
      <c r="C110" s="18"/>
      <c r="D110" s="7"/>
      <c r="E110" s="14"/>
      <c r="F110" s="14"/>
      <c r="G110" s="13"/>
      <c r="H110" s="14"/>
      <c r="I110" s="14"/>
      <c r="J110" s="14"/>
      <c r="K110" s="14"/>
      <c r="L110" s="1"/>
      <c r="M110" s="2"/>
    </row>
    <row r="111" spans="1:13" s="4" customFormat="1" ht="12" x14ac:dyDescent="0.25">
      <c r="A111" s="7"/>
      <c r="B111" s="18"/>
      <c r="C111" s="18"/>
      <c r="D111" s="7"/>
      <c r="E111" s="14"/>
      <c r="F111" s="14"/>
      <c r="G111" s="13"/>
      <c r="H111" s="14"/>
      <c r="I111" s="14"/>
      <c r="J111" s="14"/>
      <c r="K111" s="14"/>
      <c r="L111" s="1"/>
      <c r="M111" s="2"/>
    </row>
    <row r="112" spans="1:13" s="4" customFormat="1" ht="12" x14ac:dyDescent="0.25">
      <c r="A112" s="7"/>
      <c r="B112" s="18"/>
      <c r="C112" s="18"/>
      <c r="D112" s="7"/>
      <c r="E112" s="14"/>
      <c r="F112" s="14"/>
      <c r="G112" s="13"/>
      <c r="H112" s="14"/>
      <c r="I112" s="14"/>
      <c r="J112" s="14"/>
      <c r="K112" s="14"/>
      <c r="L112" s="1"/>
      <c r="M112" s="2"/>
    </row>
    <row r="113" spans="1:13" s="4" customFormat="1" ht="12" x14ac:dyDescent="0.25">
      <c r="A113" s="7"/>
      <c r="B113" s="18"/>
      <c r="C113" s="18"/>
      <c r="D113" s="7"/>
      <c r="E113" s="14"/>
      <c r="F113" s="14"/>
      <c r="G113" s="13"/>
      <c r="H113" s="14"/>
      <c r="I113" s="14"/>
      <c r="J113" s="14"/>
      <c r="K113" s="14"/>
      <c r="L113" s="1"/>
      <c r="M113" s="2"/>
    </row>
    <row r="114" spans="1:13" s="4" customFormat="1" ht="12" x14ac:dyDescent="0.25">
      <c r="A114" s="7"/>
      <c r="B114" s="18"/>
      <c r="C114" s="18"/>
      <c r="D114" s="7"/>
      <c r="E114" s="14"/>
      <c r="F114" s="14"/>
      <c r="G114" s="13"/>
      <c r="H114" s="14"/>
      <c r="I114" s="14"/>
      <c r="J114" s="14"/>
      <c r="K114" s="14"/>
      <c r="L114" s="1"/>
      <c r="M114" s="2"/>
    </row>
    <row r="115" spans="1:13" s="4" customFormat="1" ht="12" x14ac:dyDescent="0.25">
      <c r="A115" s="7"/>
      <c r="B115" s="18"/>
      <c r="C115" s="18"/>
      <c r="D115" s="7"/>
      <c r="E115" s="14"/>
      <c r="F115" s="14"/>
      <c r="G115" s="13"/>
      <c r="H115" s="14"/>
      <c r="I115" s="14"/>
      <c r="J115" s="14"/>
      <c r="K115" s="14"/>
      <c r="L115" s="1"/>
      <c r="M115" s="2"/>
    </row>
    <row r="116" spans="1:13" s="4" customFormat="1" ht="12" x14ac:dyDescent="0.25">
      <c r="A116" s="7"/>
      <c r="B116" s="18"/>
      <c r="C116" s="18"/>
      <c r="D116" s="7"/>
      <c r="E116" s="14"/>
      <c r="F116" s="14"/>
      <c r="G116" s="13"/>
      <c r="H116" s="14"/>
      <c r="I116" s="14"/>
      <c r="J116" s="14"/>
      <c r="K116" s="14"/>
      <c r="L116" s="1"/>
      <c r="M116" s="2"/>
    </row>
    <row r="117" spans="1:13" s="4" customFormat="1" ht="12" x14ac:dyDescent="0.25">
      <c r="A117" s="7"/>
      <c r="B117" s="18"/>
      <c r="C117" s="18"/>
      <c r="D117" s="7"/>
      <c r="E117" s="14"/>
      <c r="F117" s="14"/>
      <c r="G117" s="13"/>
      <c r="H117" s="14"/>
      <c r="I117" s="14"/>
      <c r="J117" s="14"/>
      <c r="K117" s="14"/>
      <c r="L117" s="1"/>
      <c r="M117" s="2"/>
    </row>
    <row r="118" spans="1:13" s="4" customFormat="1" ht="12" x14ac:dyDescent="0.25">
      <c r="A118" s="7"/>
      <c r="B118" s="18"/>
      <c r="C118" s="18"/>
      <c r="D118" s="7"/>
      <c r="E118" s="14"/>
      <c r="F118" s="14"/>
      <c r="G118" s="13"/>
      <c r="H118" s="14"/>
      <c r="I118" s="14"/>
      <c r="J118" s="14"/>
      <c r="K118" s="14"/>
      <c r="L118" s="1"/>
      <c r="M118" s="2"/>
    </row>
    <row r="119" spans="1:13" s="4" customFormat="1" ht="12" x14ac:dyDescent="0.25">
      <c r="A119" s="7"/>
      <c r="B119" s="18"/>
      <c r="C119" s="18"/>
      <c r="D119" s="7"/>
      <c r="E119" s="14"/>
      <c r="F119" s="14"/>
      <c r="G119" s="13"/>
      <c r="H119" s="14"/>
      <c r="I119" s="14"/>
      <c r="J119" s="14"/>
      <c r="K119" s="14"/>
      <c r="L119" s="1"/>
      <c r="M119" s="2"/>
    </row>
    <row r="120" spans="1:13" s="4" customFormat="1" ht="12" x14ac:dyDescent="0.25">
      <c r="A120" s="7"/>
      <c r="B120" s="18"/>
      <c r="C120" s="18"/>
      <c r="D120" s="7"/>
      <c r="E120" s="14"/>
      <c r="F120" s="14"/>
      <c r="G120" s="13"/>
      <c r="H120" s="14"/>
      <c r="I120" s="14"/>
      <c r="J120" s="14"/>
      <c r="K120" s="14"/>
      <c r="L120" s="1"/>
      <c r="M120" s="2"/>
    </row>
    <row r="121" spans="1:13" s="4" customFormat="1" ht="12" x14ac:dyDescent="0.25">
      <c r="A121" s="7"/>
      <c r="B121" s="18"/>
      <c r="C121" s="18"/>
      <c r="D121" s="7"/>
      <c r="E121" s="14"/>
      <c r="F121" s="14"/>
      <c r="G121" s="13"/>
      <c r="H121" s="14"/>
      <c r="I121" s="14"/>
      <c r="J121" s="14"/>
      <c r="K121" s="14"/>
      <c r="L121" s="1"/>
      <c r="M121" s="2"/>
    </row>
  </sheetData>
  <autoFilter ref="A5:N5"/>
  <mergeCells count="12">
    <mergeCell ref="A2:A3"/>
    <mergeCell ref="B2:B3"/>
    <mergeCell ref="C2:C3"/>
    <mergeCell ref="D2:D3"/>
    <mergeCell ref="E2:E3"/>
    <mergeCell ref="F2:F3"/>
    <mergeCell ref="H2:H3"/>
    <mergeCell ref="I2:I3"/>
    <mergeCell ref="B96:D96"/>
    <mergeCell ref="B91:D91"/>
    <mergeCell ref="B94:D94"/>
    <mergeCell ref="B95:D95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abSelected="1" zoomScaleNormal="100" workbookViewId="0">
      <selection activeCell="E91" sqref="A1:E91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5" width="15.6640625" style="14" customWidth="1"/>
    <col min="6" max="6" width="10.6640625" style="13" customWidth="1"/>
    <col min="7" max="7" width="13.33203125" style="14" customWidth="1"/>
    <col min="8" max="8" width="14" style="14" customWidth="1"/>
    <col min="9" max="9" width="12.5546875" style="14" customWidth="1"/>
    <col min="10" max="10" width="12.6640625" style="14" customWidth="1"/>
    <col min="11" max="11" width="12.88671875" style="1" customWidth="1"/>
    <col min="12" max="12" width="12.33203125" style="2" customWidth="1"/>
    <col min="13" max="13" width="12.44140625" customWidth="1"/>
    <col min="14" max="14" width="11.88671875" customWidth="1"/>
    <col min="15" max="15" width="8.6640625" customWidth="1"/>
    <col min="16" max="16" width="8.5546875" customWidth="1"/>
    <col min="17" max="17" width="19.33203125" customWidth="1"/>
    <col min="18" max="18" width="8.6640625" customWidth="1"/>
    <col min="19" max="19" width="2.6640625" customWidth="1"/>
    <col min="20" max="20" width="19.6640625" customWidth="1"/>
    <col min="21" max="21" width="8.6640625" customWidth="1"/>
  </cols>
  <sheetData>
    <row r="1" spans="1:13" s="17" customFormat="1" ht="15.75" customHeight="1" x14ac:dyDescent="0.25">
      <c r="A1" s="7"/>
      <c r="B1" s="18"/>
      <c r="C1" s="18"/>
      <c r="D1" s="7"/>
      <c r="E1" s="14"/>
      <c r="F1" s="13"/>
      <c r="G1" s="14"/>
      <c r="H1" s="14"/>
      <c r="I1" s="14"/>
      <c r="J1" s="14"/>
      <c r="K1" s="15"/>
      <c r="L1" s="16"/>
    </row>
    <row r="2" spans="1:13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14" t="s">
        <v>257</v>
      </c>
      <c r="F2" s="13"/>
      <c r="G2" s="117" t="s">
        <v>123</v>
      </c>
      <c r="H2" s="117" t="s">
        <v>124</v>
      </c>
      <c r="I2" s="14"/>
      <c r="J2" s="14"/>
      <c r="K2" s="15"/>
      <c r="L2" s="16"/>
    </row>
    <row r="3" spans="1:13" s="17" customFormat="1" ht="14.25" customHeight="1" x14ac:dyDescent="0.25">
      <c r="A3" s="107"/>
      <c r="B3" s="113"/>
      <c r="C3" s="113"/>
      <c r="D3" s="113"/>
      <c r="E3" s="115" t="s">
        <v>113</v>
      </c>
      <c r="F3" s="13"/>
      <c r="G3" s="117"/>
      <c r="H3" s="117"/>
      <c r="I3" s="14"/>
      <c r="J3" s="14"/>
      <c r="K3" s="15"/>
      <c r="L3" s="16"/>
    </row>
    <row r="4" spans="1:13" s="17" customFormat="1" ht="14.25" customHeight="1" thickBot="1" x14ac:dyDescent="0.3">
      <c r="A4" s="7"/>
      <c r="B4" s="7"/>
      <c r="C4" s="7"/>
      <c r="D4" s="7"/>
      <c r="E4" s="38"/>
      <c r="F4" s="13"/>
      <c r="I4" s="14"/>
      <c r="J4" s="14"/>
      <c r="K4" s="15"/>
      <c r="L4" s="16"/>
    </row>
    <row r="5" spans="1:13" s="22" customFormat="1" ht="14.1" customHeight="1" thickBot="1" x14ac:dyDescent="0.3">
      <c r="A5" s="19"/>
      <c r="B5" s="110" t="s">
        <v>101</v>
      </c>
      <c r="C5" s="111"/>
      <c r="D5" s="111"/>
      <c r="E5" s="112"/>
      <c r="F5" s="20"/>
      <c r="I5" s="21"/>
      <c r="J5" s="21"/>
      <c r="K5" s="16"/>
      <c r="L5" s="16"/>
    </row>
    <row r="6" spans="1:13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0</v>
      </c>
      <c r="F6" s="13"/>
      <c r="G6" s="40">
        <f t="shared" ref="G6:G14" si="0">(E6*$E$95)</f>
        <v>0</v>
      </c>
      <c r="H6" s="41"/>
      <c r="I6" s="14"/>
      <c r="J6" s="14"/>
      <c r="K6" s="15"/>
      <c r="L6" s="16"/>
    </row>
    <row r="7" spans="1:13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0</v>
      </c>
      <c r="F7" s="13"/>
      <c r="G7" s="40">
        <f t="shared" si="0"/>
        <v>0</v>
      </c>
      <c r="H7" s="41"/>
      <c r="I7" s="14"/>
      <c r="J7" s="14"/>
      <c r="K7" s="15"/>
      <c r="L7" s="16"/>
    </row>
    <row r="8" spans="1:13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13"/>
      <c r="G8" s="40">
        <f t="shared" si="0"/>
        <v>0</v>
      </c>
      <c r="H8" s="41"/>
      <c r="I8" s="14"/>
      <c r="J8" s="14"/>
      <c r="K8" s="15"/>
      <c r="L8" s="16"/>
    </row>
    <row r="9" spans="1:13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0</v>
      </c>
      <c r="F9" s="14"/>
      <c r="G9" s="40">
        <f t="shared" si="0"/>
        <v>0</v>
      </c>
      <c r="H9" s="41"/>
      <c r="I9" s="13"/>
      <c r="J9" s="14"/>
      <c r="K9" s="14"/>
      <c r="L9" s="15"/>
      <c r="M9" s="16"/>
    </row>
    <row r="10" spans="1:13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0</v>
      </c>
      <c r="F10" s="14"/>
      <c r="G10" s="40">
        <f t="shared" si="0"/>
        <v>0</v>
      </c>
      <c r="H10" s="41"/>
      <c r="I10" s="13"/>
      <c r="J10" s="14"/>
      <c r="K10" s="14"/>
      <c r="L10" s="15"/>
      <c r="M10" s="16"/>
    </row>
    <row r="11" spans="1:13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0</v>
      </c>
      <c r="F11" s="13"/>
      <c r="G11" s="40">
        <f t="shared" si="0"/>
        <v>0</v>
      </c>
      <c r="H11" s="41"/>
      <c r="I11" s="14"/>
      <c r="J11" s="14"/>
      <c r="K11" s="15"/>
      <c r="L11" s="16"/>
    </row>
    <row r="12" spans="1:13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0</v>
      </c>
      <c r="F12" s="13"/>
      <c r="G12" s="40">
        <f t="shared" si="0"/>
        <v>0</v>
      </c>
      <c r="H12" s="41"/>
      <c r="I12" s="14"/>
      <c r="J12" s="14"/>
      <c r="K12" s="15"/>
      <c r="L12" s="16"/>
    </row>
    <row r="13" spans="1:13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0</v>
      </c>
      <c r="F13" s="13"/>
      <c r="G13" s="40">
        <f t="shared" si="0"/>
        <v>0</v>
      </c>
      <c r="H13" s="41"/>
      <c r="I13" s="14"/>
      <c r="J13" s="14"/>
      <c r="K13" s="15"/>
      <c r="L13" s="16"/>
    </row>
    <row r="14" spans="1:13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0</v>
      </c>
      <c r="F14" s="14"/>
      <c r="G14" s="40">
        <f t="shared" si="0"/>
        <v>0</v>
      </c>
      <c r="H14" s="40">
        <f>SUM(G6:G14)</f>
        <v>0</v>
      </c>
      <c r="I14" s="13"/>
      <c r="J14" s="14"/>
      <c r="K14" s="14"/>
      <c r="L14" s="15"/>
      <c r="M14" s="16"/>
    </row>
    <row r="15" spans="1:13" s="17" customFormat="1" ht="12" customHeight="1" thickBot="1" x14ac:dyDescent="0.3">
      <c r="A15" s="32"/>
      <c r="B15" s="33"/>
      <c r="C15" s="33"/>
      <c r="D15" s="33"/>
      <c r="E15" s="23"/>
      <c r="F15" s="13"/>
      <c r="G15" s="41"/>
      <c r="I15" s="14"/>
      <c r="J15" s="14"/>
      <c r="K15" s="15"/>
      <c r="L15" s="16"/>
    </row>
    <row r="16" spans="1:13" s="22" customFormat="1" ht="14.1" customHeight="1" thickBot="1" x14ac:dyDescent="0.3">
      <c r="A16" s="34"/>
      <c r="B16" s="110" t="s">
        <v>102</v>
      </c>
      <c r="C16" s="111"/>
      <c r="D16" s="111"/>
      <c r="E16" s="112"/>
      <c r="F16" s="20"/>
      <c r="G16" s="41"/>
      <c r="H16" s="41"/>
      <c r="I16" s="21"/>
      <c r="J16" s="21"/>
      <c r="K16" s="16"/>
      <c r="L16" s="16"/>
    </row>
    <row r="17" spans="1:12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13"/>
      <c r="G17" s="40">
        <f t="shared" ref="G17:G22" si="1">(E17*$E$95)</f>
        <v>0</v>
      </c>
      <c r="H17" s="41"/>
      <c r="I17" s="14"/>
      <c r="J17" s="14"/>
      <c r="K17" s="15"/>
      <c r="L17" s="16"/>
    </row>
    <row r="18" spans="1:12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0</v>
      </c>
      <c r="F18" s="13"/>
      <c r="G18" s="40">
        <f t="shared" si="1"/>
        <v>0</v>
      </c>
      <c r="H18" s="41"/>
      <c r="I18" s="14"/>
      <c r="J18" s="14"/>
      <c r="K18" s="15"/>
      <c r="L18" s="16"/>
    </row>
    <row r="19" spans="1:12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0</v>
      </c>
      <c r="F19" s="13"/>
      <c r="G19" s="40">
        <f t="shared" si="1"/>
        <v>0</v>
      </c>
      <c r="H19" s="41"/>
      <c r="I19" s="14"/>
      <c r="J19" s="14"/>
      <c r="K19" s="15"/>
      <c r="L19" s="16"/>
    </row>
    <row r="20" spans="1:12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0</v>
      </c>
      <c r="F20" s="13"/>
      <c r="G20" s="40">
        <f t="shared" si="1"/>
        <v>0</v>
      </c>
      <c r="H20" s="41"/>
      <c r="I20" s="14"/>
      <c r="J20" s="14"/>
      <c r="K20" s="15"/>
      <c r="L20" s="16"/>
    </row>
    <row r="21" spans="1:12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0</v>
      </c>
      <c r="F21" s="13"/>
      <c r="G21" s="40">
        <f t="shared" si="1"/>
        <v>0</v>
      </c>
      <c r="H21" s="41"/>
      <c r="I21" s="14"/>
      <c r="J21" s="14"/>
      <c r="K21" s="15"/>
      <c r="L21" s="16"/>
    </row>
    <row r="22" spans="1:12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0</v>
      </c>
      <c r="F22" s="13"/>
      <c r="G22" s="40">
        <f t="shared" si="1"/>
        <v>0</v>
      </c>
      <c r="H22" s="40">
        <f>SUM(G17:G22)</f>
        <v>0</v>
      </c>
      <c r="I22" s="14"/>
      <c r="J22" s="14"/>
      <c r="K22" s="15"/>
      <c r="L22" s="16"/>
    </row>
    <row r="23" spans="1:12" s="17" customFormat="1" ht="14.1" customHeight="1" thickBot="1" x14ac:dyDescent="0.3">
      <c r="A23" s="7"/>
      <c r="B23" s="36"/>
      <c r="C23" s="36"/>
      <c r="D23" s="7"/>
      <c r="E23" s="27"/>
      <c r="F23" s="13"/>
      <c r="G23" s="41"/>
      <c r="H23" s="41"/>
      <c r="I23" s="14"/>
      <c r="J23" s="14"/>
      <c r="K23" s="15"/>
      <c r="L23" s="16"/>
    </row>
    <row r="24" spans="1:12" s="22" customFormat="1" ht="14.1" customHeight="1" thickBot="1" x14ac:dyDescent="0.3">
      <c r="A24" s="34"/>
      <c r="B24" s="110" t="s">
        <v>110</v>
      </c>
      <c r="C24" s="111"/>
      <c r="D24" s="111"/>
      <c r="E24" s="112"/>
      <c r="F24" s="20"/>
      <c r="G24" s="41"/>
      <c r="H24" s="42"/>
      <c r="I24" s="21"/>
      <c r="J24" s="21"/>
      <c r="K24" s="16"/>
      <c r="L24" s="16"/>
    </row>
    <row r="25" spans="1:12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0</v>
      </c>
      <c r="F25" s="13"/>
      <c r="G25" s="40">
        <f>(E25*$E$95)</f>
        <v>0</v>
      </c>
      <c r="H25" s="41"/>
      <c r="I25" s="14"/>
      <c r="J25" s="14"/>
      <c r="K25" s="15"/>
      <c r="L25" s="16"/>
    </row>
    <row r="26" spans="1:12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0</v>
      </c>
      <c r="F26" s="13"/>
      <c r="G26" s="40">
        <f>(E26*$E$95)</f>
        <v>0</v>
      </c>
      <c r="H26" s="41"/>
      <c r="I26" s="14"/>
      <c r="J26" s="14"/>
      <c r="K26" s="15"/>
      <c r="L26" s="16"/>
    </row>
    <row r="27" spans="1:12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f>30+60</f>
        <v>90</v>
      </c>
      <c r="F27" s="13"/>
      <c r="G27" s="40">
        <f>(E27*$E$95)</f>
        <v>2878.23502473093</v>
      </c>
      <c r="H27" s="41"/>
      <c r="I27" s="14"/>
      <c r="J27" s="14"/>
      <c r="K27" s="15"/>
      <c r="L27" s="16"/>
    </row>
    <row r="28" spans="1:12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13"/>
      <c r="G28" s="40">
        <f>(E28*$E$95)</f>
        <v>0</v>
      </c>
      <c r="H28" s="40">
        <f>SUM(G25:G28)</f>
        <v>2878.23502473093</v>
      </c>
      <c r="I28" s="14"/>
      <c r="J28" s="14"/>
      <c r="K28" s="15"/>
      <c r="L28" s="16"/>
    </row>
    <row r="29" spans="1:12" s="17" customFormat="1" ht="14.1" customHeight="1" thickBot="1" x14ac:dyDescent="0.3">
      <c r="A29" s="7"/>
      <c r="B29" s="36"/>
      <c r="C29" s="36"/>
      <c r="D29" s="7"/>
      <c r="E29" s="27"/>
      <c r="F29" s="13"/>
      <c r="G29" s="41"/>
      <c r="H29" s="41"/>
      <c r="I29" s="14"/>
      <c r="J29" s="14"/>
      <c r="K29" s="15"/>
      <c r="L29" s="16"/>
    </row>
    <row r="30" spans="1:12" s="22" customFormat="1" ht="14.1" customHeight="1" thickBot="1" x14ac:dyDescent="0.3">
      <c r="A30" s="19"/>
      <c r="B30" s="110" t="s">
        <v>98</v>
      </c>
      <c r="C30" s="111"/>
      <c r="D30" s="111"/>
      <c r="E30" s="112"/>
      <c r="F30" s="20"/>
      <c r="G30" s="41"/>
      <c r="H30" s="41"/>
      <c r="I30" s="21"/>
      <c r="J30" s="21"/>
      <c r="K30" s="16"/>
      <c r="L30" s="16"/>
    </row>
    <row r="31" spans="1:12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13"/>
      <c r="G31" s="40">
        <f>(E31*$E$95)</f>
        <v>0</v>
      </c>
      <c r="H31" s="41"/>
      <c r="I31" s="14"/>
      <c r="J31" s="14"/>
      <c r="K31" s="15"/>
      <c r="L31" s="16"/>
    </row>
    <row r="32" spans="1:12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13"/>
      <c r="G32" s="40">
        <f>(E32*$E$95)</f>
        <v>0</v>
      </c>
      <c r="H32" s="40">
        <f>SUM(G31:G32)</f>
        <v>0</v>
      </c>
      <c r="I32" s="14"/>
      <c r="J32" s="14"/>
      <c r="K32" s="15"/>
      <c r="L32" s="16"/>
    </row>
    <row r="33" spans="1:13" s="17" customFormat="1" ht="14.1" customHeight="1" thickBot="1" x14ac:dyDescent="0.3">
      <c r="A33" s="7"/>
      <c r="B33" s="36"/>
      <c r="C33" s="36"/>
      <c r="D33" s="7"/>
      <c r="E33" s="27"/>
      <c r="F33" s="13"/>
      <c r="G33" s="41"/>
      <c r="H33" s="41"/>
      <c r="I33" s="14"/>
      <c r="J33" s="14"/>
      <c r="K33" s="15"/>
      <c r="L33" s="16"/>
    </row>
    <row r="34" spans="1:13" s="22" customFormat="1" ht="14.1" customHeight="1" thickBot="1" x14ac:dyDescent="0.3">
      <c r="A34" s="19"/>
      <c r="B34" s="110" t="s">
        <v>109</v>
      </c>
      <c r="C34" s="111"/>
      <c r="D34" s="111"/>
      <c r="E34" s="112"/>
      <c r="F34" s="20"/>
      <c r="G34" s="41"/>
      <c r="H34" s="41"/>
      <c r="I34" s="21"/>
      <c r="J34" s="21"/>
      <c r="K34" s="16"/>
      <c r="L34" s="16"/>
    </row>
    <row r="35" spans="1:13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14"/>
      <c r="G35" s="40">
        <f>(E35*$E$95)</f>
        <v>0</v>
      </c>
      <c r="H35" s="40">
        <f>SUM(G35)</f>
        <v>0</v>
      </c>
      <c r="I35" s="13"/>
      <c r="J35" s="14"/>
      <c r="K35" s="14"/>
      <c r="L35" s="15"/>
      <c r="M35" s="16"/>
    </row>
    <row r="36" spans="1:13" s="17" customFormat="1" ht="14.1" customHeight="1" thickBot="1" x14ac:dyDescent="0.3">
      <c r="A36" s="7"/>
      <c r="B36" s="36"/>
      <c r="C36" s="36"/>
      <c r="D36" s="7"/>
      <c r="E36" s="27"/>
      <c r="F36" s="13"/>
      <c r="G36" s="40">
        <f>(E36*$E$95)</f>
        <v>0</v>
      </c>
      <c r="H36" s="41"/>
      <c r="I36" s="14"/>
      <c r="J36" s="14"/>
      <c r="K36" s="15"/>
      <c r="L36" s="16"/>
    </row>
    <row r="37" spans="1:13" s="22" customFormat="1" ht="14.1" customHeight="1" thickBot="1" x14ac:dyDescent="0.3">
      <c r="A37" s="19"/>
      <c r="B37" s="110" t="s">
        <v>108</v>
      </c>
      <c r="C37" s="111"/>
      <c r="D37" s="111"/>
      <c r="E37" s="112"/>
      <c r="F37" s="20"/>
      <c r="G37" s="40">
        <f>(E37*$E$95)</f>
        <v>0</v>
      </c>
      <c r="H37" s="41"/>
      <c r="I37" s="21"/>
      <c r="J37" s="21"/>
      <c r="K37" s="16"/>
      <c r="L37" s="16"/>
    </row>
    <row r="38" spans="1:13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0</v>
      </c>
      <c r="F38" s="13"/>
      <c r="G38" s="40">
        <f>(E38*$E$95)</f>
        <v>0</v>
      </c>
      <c r="H38" s="40">
        <f>SUM(G38)</f>
        <v>0</v>
      </c>
      <c r="I38" s="14"/>
      <c r="J38" s="14"/>
      <c r="K38" s="15"/>
      <c r="L38" s="16"/>
    </row>
    <row r="39" spans="1:13" s="17" customFormat="1" ht="14.1" customHeight="1" thickBot="1" x14ac:dyDescent="0.3">
      <c r="A39" s="7"/>
      <c r="B39" s="36"/>
      <c r="C39" s="36"/>
      <c r="D39" s="7"/>
      <c r="E39" s="27"/>
      <c r="F39" s="13"/>
      <c r="G39" s="41"/>
      <c r="H39" s="42"/>
      <c r="I39" s="14"/>
      <c r="J39" s="14"/>
      <c r="K39" s="15"/>
      <c r="L39" s="16"/>
    </row>
    <row r="40" spans="1:13" s="22" customFormat="1" ht="14.1" customHeight="1" thickBot="1" x14ac:dyDescent="0.3">
      <c r="A40" s="19"/>
      <c r="B40" s="110" t="s">
        <v>106</v>
      </c>
      <c r="C40" s="111"/>
      <c r="D40" s="111"/>
      <c r="E40" s="112"/>
      <c r="F40" s="20"/>
      <c r="G40" s="41"/>
      <c r="H40" s="41"/>
      <c r="I40" s="21"/>
      <c r="J40" s="21"/>
      <c r="K40" s="16"/>
      <c r="L40" s="16"/>
    </row>
    <row r="41" spans="1:13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0</v>
      </c>
      <c r="F41" s="13"/>
      <c r="G41" s="40">
        <f>(E41*$E$95)</f>
        <v>0</v>
      </c>
      <c r="H41" s="40">
        <f>SUM(G41)</f>
        <v>0</v>
      </c>
      <c r="I41" s="14"/>
      <c r="J41" s="14"/>
      <c r="K41" s="15"/>
      <c r="L41" s="16"/>
    </row>
    <row r="42" spans="1:13" s="17" customFormat="1" ht="14.1" customHeight="1" thickBot="1" x14ac:dyDescent="0.3">
      <c r="A42" s="7"/>
      <c r="B42" s="36"/>
      <c r="C42" s="36"/>
      <c r="D42" s="7"/>
      <c r="E42" s="27"/>
      <c r="F42" s="13"/>
      <c r="G42" s="41"/>
      <c r="H42" s="41"/>
      <c r="I42" s="14"/>
      <c r="J42" s="14"/>
      <c r="K42" s="15"/>
      <c r="L42" s="16"/>
    </row>
    <row r="43" spans="1:13" s="22" customFormat="1" ht="14.1" customHeight="1" thickBot="1" x14ac:dyDescent="0.3">
      <c r="A43" s="19"/>
      <c r="B43" s="110" t="s">
        <v>107</v>
      </c>
      <c r="C43" s="111"/>
      <c r="D43" s="111"/>
      <c r="E43" s="112"/>
      <c r="F43" s="20"/>
      <c r="G43" s="41"/>
      <c r="H43" s="41"/>
      <c r="I43" s="21"/>
      <c r="J43" s="21"/>
      <c r="K43" s="16"/>
      <c r="L43" s="16"/>
    </row>
    <row r="44" spans="1:13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0</v>
      </c>
      <c r="F44" s="13"/>
      <c r="G44" s="40">
        <f>(E44*$E$95)</f>
        <v>0</v>
      </c>
      <c r="H44" s="41"/>
      <c r="I44" s="14"/>
      <c r="J44" s="14"/>
      <c r="K44" s="15"/>
      <c r="L44" s="16"/>
    </row>
    <row r="45" spans="1:13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13"/>
      <c r="G45" s="40">
        <f>(E45*$E$95)</f>
        <v>0</v>
      </c>
      <c r="H45" s="40">
        <f>SUM(G44:G45)</f>
        <v>0</v>
      </c>
      <c r="I45" s="14"/>
      <c r="J45" s="14"/>
      <c r="K45" s="15"/>
      <c r="L45" s="16"/>
    </row>
    <row r="46" spans="1:13" s="17" customFormat="1" ht="14.1" customHeight="1" thickBot="1" x14ac:dyDescent="0.3">
      <c r="A46" s="7"/>
      <c r="B46" s="36"/>
      <c r="C46" s="36"/>
      <c r="D46" s="7"/>
      <c r="E46" s="27"/>
      <c r="F46" s="13"/>
      <c r="G46" s="41"/>
      <c r="H46" s="41"/>
      <c r="I46" s="14"/>
      <c r="J46" s="14"/>
      <c r="K46" s="15"/>
      <c r="L46" s="16"/>
    </row>
    <row r="47" spans="1:13" s="22" customFormat="1" ht="14.1" customHeight="1" thickBot="1" x14ac:dyDescent="0.3">
      <c r="A47" s="19"/>
      <c r="B47" s="110" t="s">
        <v>99</v>
      </c>
      <c r="C47" s="111"/>
      <c r="D47" s="111"/>
      <c r="E47" s="112"/>
      <c r="F47" s="20"/>
      <c r="G47" s="41"/>
      <c r="H47" s="41"/>
      <c r="I47" s="21"/>
      <c r="J47" s="21"/>
      <c r="K47" s="16"/>
      <c r="L47" s="16"/>
    </row>
    <row r="48" spans="1:13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13"/>
      <c r="G48" s="40">
        <f>(E48*$E$95)</f>
        <v>0</v>
      </c>
      <c r="H48" s="41"/>
      <c r="I48" s="14"/>
      <c r="J48" s="14"/>
      <c r="K48" s="15"/>
      <c r="L48" s="16"/>
    </row>
    <row r="49" spans="1:13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0</v>
      </c>
      <c r="F49" s="13"/>
      <c r="G49" s="40">
        <f>(E49*$E$95)</f>
        <v>0</v>
      </c>
      <c r="H49" s="41"/>
      <c r="I49" s="14"/>
      <c r="J49" s="14"/>
      <c r="K49" s="15"/>
      <c r="L49" s="16"/>
    </row>
    <row r="50" spans="1:13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0</v>
      </c>
      <c r="F50" s="14"/>
      <c r="G50" s="40">
        <f>(E50*$E$95)</f>
        <v>0</v>
      </c>
      <c r="H50" s="41"/>
      <c r="I50" s="13"/>
      <c r="J50" s="14"/>
      <c r="K50" s="14"/>
      <c r="L50" s="15"/>
      <c r="M50" s="16"/>
    </row>
    <row r="51" spans="1:13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13"/>
      <c r="G51" s="40">
        <f>(E51*$E$95)</f>
        <v>0</v>
      </c>
      <c r="H51" s="40">
        <f>SUM(G48:G51)</f>
        <v>0</v>
      </c>
      <c r="I51" s="14"/>
      <c r="J51" s="14"/>
      <c r="K51" s="15"/>
      <c r="L51" s="16"/>
    </row>
    <row r="52" spans="1:13" s="17" customFormat="1" ht="14.1" customHeight="1" thickBot="1" x14ac:dyDescent="0.3">
      <c r="A52" s="7"/>
      <c r="B52" s="36"/>
      <c r="C52" s="36"/>
      <c r="D52" s="7"/>
      <c r="E52" s="27"/>
      <c r="F52" s="13"/>
      <c r="G52" s="41"/>
      <c r="H52" s="42"/>
      <c r="I52" s="14"/>
      <c r="J52" s="14"/>
      <c r="K52" s="15"/>
      <c r="L52" s="16"/>
    </row>
    <row r="53" spans="1:13" s="22" customFormat="1" ht="14.1" customHeight="1" thickBot="1" x14ac:dyDescent="0.3">
      <c r="A53" s="19"/>
      <c r="B53" s="110" t="s">
        <v>100</v>
      </c>
      <c r="C53" s="111"/>
      <c r="D53" s="111"/>
      <c r="E53" s="112"/>
      <c r="F53" s="20"/>
      <c r="G53" s="41"/>
      <c r="H53" s="41"/>
      <c r="I53" s="21"/>
      <c r="J53" s="21"/>
      <c r="K53" s="16"/>
      <c r="L53" s="16"/>
    </row>
    <row r="54" spans="1:13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13"/>
      <c r="G54" s="40">
        <f>(E54*$E$95)</f>
        <v>0</v>
      </c>
      <c r="H54" s="40">
        <f>SUM(G54)</f>
        <v>0</v>
      </c>
      <c r="I54" s="14"/>
      <c r="J54" s="14"/>
      <c r="K54" s="15"/>
      <c r="L54" s="16"/>
    </row>
    <row r="55" spans="1:13" s="17" customFormat="1" ht="12" customHeight="1" thickBot="1" x14ac:dyDescent="0.3">
      <c r="A55" s="32"/>
      <c r="B55" s="37"/>
      <c r="C55" s="37"/>
      <c r="D55" s="35"/>
      <c r="E55" s="28"/>
      <c r="F55" s="13"/>
      <c r="G55" s="41"/>
      <c r="H55" s="41"/>
      <c r="I55" s="14"/>
      <c r="J55" s="14"/>
      <c r="K55" s="15"/>
      <c r="L55" s="16"/>
    </row>
    <row r="56" spans="1:13" s="22" customFormat="1" ht="14.1" customHeight="1" thickBot="1" x14ac:dyDescent="0.3">
      <c r="A56" s="19"/>
      <c r="B56" s="110" t="s">
        <v>103</v>
      </c>
      <c r="C56" s="111"/>
      <c r="D56" s="111"/>
      <c r="E56" s="112"/>
      <c r="F56" s="20"/>
      <c r="G56" s="41"/>
      <c r="H56" s="41"/>
      <c r="I56" s="21"/>
      <c r="J56" s="21"/>
      <c r="K56" s="16"/>
      <c r="L56" s="16"/>
    </row>
    <row r="57" spans="1:13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13"/>
      <c r="G57" s="40">
        <f t="shared" ref="G57:G67" si="2">(E57*$E$95)</f>
        <v>0</v>
      </c>
      <c r="H57" s="41"/>
      <c r="I57" s="14"/>
      <c r="J57" s="14"/>
      <c r="K57" s="15"/>
      <c r="L57" s="16"/>
    </row>
    <row r="58" spans="1:13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13"/>
      <c r="G58" s="40">
        <f t="shared" si="2"/>
        <v>0</v>
      </c>
      <c r="H58" s="41"/>
      <c r="I58" s="14"/>
      <c r="J58" s="14"/>
      <c r="K58" s="15"/>
      <c r="L58" s="16"/>
    </row>
    <row r="59" spans="1:13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13"/>
      <c r="G59" s="40">
        <f t="shared" si="2"/>
        <v>0</v>
      </c>
      <c r="H59" s="41"/>
      <c r="I59" s="14"/>
      <c r="J59" s="14"/>
      <c r="K59" s="15"/>
      <c r="L59" s="16"/>
    </row>
    <row r="60" spans="1:13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100</v>
      </c>
      <c r="F60" s="13"/>
      <c r="G60" s="40">
        <f t="shared" si="2"/>
        <v>3198.0389163677</v>
      </c>
      <c r="H60" s="41"/>
      <c r="I60" s="14"/>
      <c r="J60" s="14"/>
      <c r="K60" s="15"/>
      <c r="L60" s="16"/>
    </row>
    <row r="61" spans="1:13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30</v>
      </c>
      <c r="F61" s="13"/>
      <c r="G61" s="40">
        <f t="shared" si="2"/>
        <v>959.41167491031001</v>
      </c>
      <c r="H61" s="41"/>
      <c r="I61" s="14"/>
      <c r="J61" s="14"/>
      <c r="K61" s="15"/>
      <c r="L61" s="16"/>
    </row>
    <row r="62" spans="1:13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14"/>
      <c r="G62" s="40">
        <f t="shared" si="2"/>
        <v>0</v>
      </c>
      <c r="H62" s="41"/>
      <c r="I62" s="13"/>
      <c r="J62" s="14"/>
      <c r="K62" s="14"/>
      <c r="L62" s="15"/>
      <c r="M62" s="16"/>
    </row>
    <row r="63" spans="1:13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14"/>
      <c r="G63" s="40">
        <f t="shared" si="2"/>
        <v>0</v>
      </c>
      <c r="H63" s="41"/>
      <c r="I63" s="13"/>
      <c r="J63" s="14"/>
      <c r="K63" s="14"/>
      <c r="L63" s="15"/>
      <c r="M63" s="16"/>
    </row>
    <row r="64" spans="1:13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13"/>
      <c r="G64" s="40">
        <f t="shared" si="2"/>
        <v>0</v>
      </c>
      <c r="H64" s="41"/>
      <c r="I64" s="14"/>
      <c r="J64" s="14"/>
      <c r="K64" s="15"/>
      <c r="L64" s="16"/>
    </row>
    <row r="65" spans="1:12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13"/>
      <c r="G65" s="40">
        <f t="shared" si="2"/>
        <v>0</v>
      </c>
      <c r="H65" s="41"/>
      <c r="I65" s="14"/>
      <c r="J65" s="14"/>
      <c r="K65" s="15"/>
      <c r="L65" s="16"/>
    </row>
    <row r="66" spans="1:12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100</v>
      </c>
      <c r="F66" s="13"/>
      <c r="G66" s="40">
        <f t="shared" si="2"/>
        <v>3198.0389163677</v>
      </c>
      <c r="H66" s="41"/>
      <c r="I66" s="14"/>
      <c r="J66" s="14"/>
      <c r="K66" s="15"/>
      <c r="L66" s="16"/>
    </row>
    <row r="67" spans="1:12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13"/>
      <c r="G67" s="40">
        <f t="shared" si="2"/>
        <v>0</v>
      </c>
      <c r="H67" s="40">
        <f>SUM(G57:G67)</f>
        <v>7355.4895076457096</v>
      </c>
      <c r="I67" s="14"/>
      <c r="J67" s="14"/>
      <c r="K67" s="15"/>
      <c r="L67" s="16"/>
    </row>
    <row r="68" spans="1:12" s="17" customFormat="1" ht="12" customHeight="1" thickBot="1" x14ac:dyDescent="0.3">
      <c r="A68" s="32"/>
      <c r="B68" s="37"/>
      <c r="C68" s="37"/>
      <c r="D68" s="35"/>
      <c r="E68" s="23"/>
      <c r="F68" s="13"/>
      <c r="G68" s="41"/>
      <c r="H68" s="41"/>
      <c r="I68" s="14"/>
      <c r="J68" s="14"/>
      <c r="K68" s="15"/>
      <c r="L68" s="16"/>
    </row>
    <row r="69" spans="1:12" s="22" customFormat="1" ht="14.1" customHeight="1" thickBot="1" x14ac:dyDescent="0.3">
      <c r="A69" s="19"/>
      <c r="B69" s="110" t="s">
        <v>104</v>
      </c>
      <c r="C69" s="111"/>
      <c r="D69" s="111"/>
      <c r="E69" s="112"/>
      <c r="F69" s="20"/>
      <c r="G69" s="41"/>
      <c r="H69" s="41"/>
      <c r="I69" s="21"/>
      <c r="J69" s="21"/>
      <c r="K69" s="16"/>
      <c r="L69" s="16"/>
    </row>
    <row r="70" spans="1:12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24">
        <v>0</v>
      </c>
      <c r="F70" s="13"/>
      <c r="G70" s="40">
        <f t="shared" ref="G70:G79" si="3">(E70*$E$95)</f>
        <v>0</v>
      </c>
      <c r="H70" s="42"/>
      <c r="I70" s="14"/>
      <c r="J70" s="14"/>
      <c r="K70" s="15"/>
      <c r="L70" s="16"/>
    </row>
    <row r="71" spans="1:12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0</v>
      </c>
      <c r="F71" s="13"/>
      <c r="G71" s="40">
        <f t="shared" si="3"/>
        <v>0</v>
      </c>
      <c r="H71" s="14"/>
      <c r="I71" s="14"/>
      <c r="J71" s="14"/>
      <c r="K71" s="15"/>
      <c r="L71" s="16"/>
    </row>
    <row r="72" spans="1:12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24">
        <v>40</v>
      </c>
      <c r="F72" s="13"/>
      <c r="G72" s="40">
        <f t="shared" si="3"/>
        <v>1279.21556654708</v>
      </c>
      <c r="H72" s="14"/>
      <c r="I72" s="14"/>
      <c r="J72" s="14"/>
      <c r="K72" s="15"/>
      <c r="L72" s="16"/>
    </row>
    <row r="73" spans="1:12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24">
        <v>0</v>
      </c>
      <c r="F73" s="13"/>
      <c r="G73" s="40">
        <f t="shared" si="3"/>
        <v>0</v>
      </c>
      <c r="H73" s="14"/>
      <c r="I73" s="14"/>
      <c r="J73" s="14"/>
      <c r="K73" s="15"/>
      <c r="L73" s="16"/>
    </row>
    <row r="74" spans="1:12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24">
        <v>0</v>
      </c>
      <c r="F74" s="13"/>
      <c r="G74" s="40">
        <f t="shared" si="3"/>
        <v>0</v>
      </c>
      <c r="H74" s="14"/>
      <c r="I74" s="14"/>
      <c r="J74" s="14"/>
      <c r="K74" s="15"/>
      <c r="L74" s="16"/>
    </row>
    <row r="75" spans="1:12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24">
        <v>0</v>
      </c>
      <c r="F75" s="13"/>
      <c r="G75" s="40">
        <f t="shared" si="3"/>
        <v>0</v>
      </c>
      <c r="H75" s="14"/>
      <c r="I75" s="14"/>
      <c r="J75" s="14"/>
      <c r="K75" s="15"/>
      <c r="L75" s="16"/>
    </row>
    <row r="76" spans="1:12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24">
        <v>45</v>
      </c>
      <c r="F76" s="13"/>
      <c r="G76" s="40">
        <f t="shared" si="3"/>
        <v>1439.117512365465</v>
      </c>
      <c r="H76" s="14"/>
      <c r="I76" s="14"/>
      <c r="J76" s="14"/>
      <c r="K76" s="15"/>
      <c r="L76" s="16"/>
    </row>
    <row r="77" spans="1:12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24">
        <v>0</v>
      </c>
      <c r="F77" s="13"/>
      <c r="G77" s="40">
        <f t="shared" si="3"/>
        <v>0</v>
      </c>
      <c r="H77" s="14"/>
      <c r="I77" s="14"/>
      <c r="J77" s="14"/>
      <c r="K77" s="15"/>
      <c r="L77" s="16"/>
    </row>
    <row r="78" spans="1:12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24">
        <v>0</v>
      </c>
      <c r="F78" s="13"/>
      <c r="G78" s="40">
        <f t="shared" si="3"/>
        <v>0</v>
      </c>
      <c r="H78" s="14"/>
      <c r="I78" s="14"/>
      <c r="J78" s="14"/>
      <c r="K78" s="15"/>
      <c r="L78" s="16"/>
    </row>
    <row r="79" spans="1:12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24">
        <v>40</v>
      </c>
      <c r="F79" s="13"/>
      <c r="G79" s="40">
        <f t="shared" si="3"/>
        <v>1279.21556654708</v>
      </c>
      <c r="H79" s="43">
        <f>SUM(G70:G79)</f>
        <v>3997.5486454596248</v>
      </c>
      <c r="I79" s="14"/>
      <c r="J79" s="14"/>
      <c r="K79" s="15"/>
      <c r="L79" s="16"/>
    </row>
    <row r="80" spans="1:12" s="17" customFormat="1" ht="12" customHeight="1" thickBot="1" x14ac:dyDescent="0.3">
      <c r="A80" s="7"/>
      <c r="B80" s="18"/>
      <c r="C80" s="18"/>
      <c r="D80" s="7"/>
      <c r="E80" s="27"/>
      <c r="F80" s="13"/>
      <c r="G80" s="41"/>
      <c r="H80" s="44"/>
      <c r="I80" s="14"/>
      <c r="J80" s="14"/>
      <c r="K80" s="15"/>
      <c r="L80" s="16"/>
    </row>
    <row r="81" spans="1:14" s="22" customFormat="1" ht="14.1" customHeight="1" thickBot="1" x14ac:dyDescent="0.3">
      <c r="A81" s="19"/>
      <c r="B81" s="110" t="s">
        <v>105</v>
      </c>
      <c r="C81" s="111"/>
      <c r="D81" s="111"/>
      <c r="E81" s="112"/>
      <c r="F81" s="20"/>
      <c r="G81" s="41"/>
      <c r="H81" s="44"/>
      <c r="I81" s="21"/>
      <c r="J81" s="21"/>
      <c r="K81" s="16"/>
      <c r="L81" s="16"/>
    </row>
    <row r="82" spans="1:14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62">
        <v>0</v>
      </c>
      <c r="F82" s="13"/>
      <c r="G82" s="40">
        <f t="shared" ref="G82" si="4">(E82*$E$95)</f>
        <v>0</v>
      </c>
      <c r="H82" s="43">
        <f>SUM(G82)</f>
        <v>0</v>
      </c>
      <c r="I82" s="14"/>
      <c r="J82" s="14"/>
      <c r="K82" s="15"/>
      <c r="L82" s="16"/>
    </row>
    <row r="83" spans="1:14" s="17" customFormat="1" ht="14.1" customHeight="1" thickBot="1" x14ac:dyDescent="0.3">
      <c r="A83" s="7"/>
      <c r="B83" s="26"/>
      <c r="C83" s="26"/>
      <c r="D83" s="7"/>
      <c r="E83" s="27"/>
      <c r="F83" s="13"/>
      <c r="G83" s="14"/>
      <c r="H83" s="44"/>
      <c r="I83" s="14"/>
      <c r="J83" s="14"/>
      <c r="K83" s="15"/>
      <c r="L83" s="16"/>
    </row>
    <row r="84" spans="1:14" s="22" customFormat="1" ht="14.1" customHeight="1" thickBot="1" x14ac:dyDescent="0.3">
      <c r="A84" s="19"/>
      <c r="B84" s="110" t="s">
        <v>262</v>
      </c>
      <c r="C84" s="111"/>
      <c r="D84" s="111"/>
      <c r="E84" s="112"/>
      <c r="F84" s="20"/>
      <c r="G84" s="41"/>
      <c r="H84" s="44"/>
      <c r="I84" s="21"/>
      <c r="J84" s="21"/>
      <c r="K84" s="16"/>
      <c r="L84" s="16"/>
    </row>
    <row r="85" spans="1:14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>
        <v>0</v>
      </c>
      <c r="F85" s="13"/>
      <c r="G85" s="40">
        <f>(E85*$E$95)</f>
        <v>0</v>
      </c>
      <c r="H85" s="43">
        <f>SUM(G85)</f>
        <v>0</v>
      </c>
      <c r="I85" s="14"/>
      <c r="J85" s="14"/>
      <c r="K85" s="15"/>
      <c r="L85" s="16"/>
    </row>
    <row r="86" spans="1:14" s="17" customFormat="1" ht="14.1" customHeight="1" thickBot="1" x14ac:dyDescent="0.3">
      <c r="A86" s="7"/>
      <c r="B86" s="26"/>
      <c r="C86" s="26"/>
      <c r="D86" s="7"/>
      <c r="E86" s="27"/>
      <c r="F86" s="13"/>
      <c r="G86" s="14"/>
      <c r="H86" s="44"/>
      <c r="I86" s="14"/>
      <c r="J86" s="14"/>
      <c r="K86" s="15"/>
      <c r="L86" s="16"/>
    </row>
    <row r="87" spans="1:14" s="22" customFormat="1" ht="14.1" customHeight="1" thickBot="1" x14ac:dyDescent="0.3">
      <c r="A87" s="19"/>
      <c r="B87" s="110" t="s">
        <v>263</v>
      </c>
      <c r="C87" s="111"/>
      <c r="D87" s="111"/>
      <c r="E87" s="112"/>
      <c r="F87" s="20"/>
      <c r="G87" s="41"/>
      <c r="H87" s="44"/>
      <c r="I87" s="21"/>
      <c r="J87" s="21"/>
      <c r="K87" s="16"/>
      <c r="L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4">
        <v>0</v>
      </c>
      <c r="F88" s="20"/>
      <c r="G88" s="40">
        <f>(E88*$E$95)</f>
        <v>0</v>
      </c>
      <c r="H88" s="44"/>
      <c r="I88" s="21"/>
      <c r="J88" s="21"/>
      <c r="K88" s="16"/>
      <c r="L88" s="16"/>
    </row>
    <row r="89" spans="1:14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24">
        <v>40</v>
      </c>
      <c r="F89" s="13"/>
      <c r="G89" s="40">
        <f>(E89*$E$95)</f>
        <v>1279.21556654708</v>
      </c>
      <c r="H89" s="43">
        <f>SUM(G88:G89)</f>
        <v>1279.21556654708</v>
      </c>
      <c r="I89" s="14"/>
      <c r="J89" s="14"/>
      <c r="K89" s="15"/>
      <c r="L89" s="16"/>
    </row>
    <row r="90" spans="1:14" s="17" customFormat="1" ht="14.1" customHeight="1" thickBot="1" x14ac:dyDescent="0.3">
      <c r="A90" s="7"/>
      <c r="B90" s="26"/>
      <c r="C90" s="26"/>
      <c r="D90" s="7"/>
      <c r="E90" s="27"/>
      <c r="F90" s="13"/>
      <c r="G90" s="14"/>
      <c r="H90" s="44"/>
      <c r="I90" s="14"/>
      <c r="J90" s="14"/>
      <c r="K90" s="15"/>
      <c r="L90" s="16"/>
    </row>
    <row r="91" spans="1:14" s="17" customFormat="1" ht="14.1" customHeight="1" thickBot="1" x14ac:dyDescent="0.3">
      <c r="A91" s="7"/>
      <c r="B91" s="110" t="s">
        <v>204</v>
      </c>
      <c r="C91" s="111"/>
      <c r="D91" s="112"/>
      <c r="E91" s="8">
        <f>SUM(E6:E90)</f>
        <v>485</v>
      </c>
      <c r="F91" s="13"/>
      <c r="G91" s="14"/>
      <c r="H91" s="45">
        <f>SUM(H6:H90)</f>
        <v>15510.488744383345</v>
      </c>
      <c r="I91" s="14"/>
      <c r="J91" s="14"/>
      <c r="K91" s="15"/>
      <c r="L91" s="16"/>
    </row>
    <row r="92" spans="1:14" s="4" customFormat="1" ht="12.75" customHeight="1" x14ac:dyDescent="0.25">
      <c r="A92" s="7"/>
      <c r="B92" s="18"/>
      <c r="C92" s="18"/>
      <c r="D92" s="7"/>
      <c r="E92" s="27"/>
      <c r="F92" s="13"/>
      <c r="G92" s="14"/>
      <c r="H92" s="14"/>
      <c r="I92" s="14"/>
      <c r="J92" s="14"/>
      <c r="K92" s="1"/>
      <c r="L92" s="2"/>
    </row>
    <row r="93" spans="1:14" s="4" customFormat="1" ht="12.75" customHeight="1" x14ac:dyDescent="0.25">
      <c r="A93" s="7"/>
      <c r="B93" s="18"/>
      <c r="C93" s="18"/>
      <c r="D93" s="7"/>
      <c r="E93" s="27"/>
      <c r="F93" s="13"/>
      <c r="G93" s="14"/>
      <c r="H93" s="14"/>
      <c r="I93" s="14"/>
      <c r="J93" s="14"/>
      <c r="K93" s="1"/>
      <c r="L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6"/>
      <c r="G94" s="3"/>
      <c r="H94" s="3"/>
      <c r="I94" s="6"/>
      <c r="J94" s="5"/>
      <c r="K94" s="3"/>
      <c r="L94" s="3"/>
      <c r="M94" s="1"/>
      <c r="N94" s="2"/>
    </row>
    <row r="95" spans="1:14" s="4" customFormat="1" ht="15" customHeight="1" x14ac:dyDescent="0.25">
      <c r="A95" s="12" t="s">
        <v>202</v>
      </c>
      <c r="B95" s="116" t="s">
        <v>205</v>
      </c>
      <c r="C95" s="116"/>
      <c r="D95" s="116"/>
      <c r="E95" s="40">
        <v>31.980389163677</v>
      </c>
      <c r="F95" s="6"/>
      <c r="G95" s="3"/>
      <c r="H95" s="3"/>
      <c r="I95" s="6"/>
      <c r="J95" s="5"/>
      <c r="K95" s="3"/>
      <c r="L95" s="3"/>
      <c r="M95" s="1"/>
      <c r="N95" s="2"/>
    </row>
    <row r="96" spans="1:14" s="4" customFormat="1" ht="12.75" customHeight="1" x14ac:dyDescent="0.25">
      <c r="A96" s="7"/>
      <c r="B96" s="18"/>
      <c r="C96" s="18"/>
      <c r="D96" s="7"/>
      <c r="E96" s="27"/>
      <c r="F96" s="13"/>
      <c r="G96" s="14"/>
      <c r="H96" s="14"/>
      <c r="I96" s="14"/>
      <c r="J96" s="14"/>
      <c r="K96" s="1"/>
      <c r="L96" s="2"/>
    </row>
    <row r="97" spans="1:12" s="4" customFormat="1" ht="12.75" customHeight="1" x14ac:dyDescent="0.25">
      <c r="A97" s="7"/>
      <c r="B97" s="18"/>
      <c r="C97" s="18"/>
      <c r="D97" s="7"/>
      <c r="E97" s="27"/>
      <c r="F97" s="13"/>
      <c r="G97" s="14"/>
      <c r="H97" s="14"/>
      <c r="I97" s="14"/>
      <c r="J97" s="14"/>
      <c r="K97" s="1"/>
      <c r="L97" s="2"/>
    </row>
    <row r="98" spans="1:12" s="4" customFormat="1" ht="12" x14ac:dyDescent="0.25">
      <c r="A98" s="7"/>
      <c r="B98" s="18"/>
      <c r="C98" s="18"/>
      <c r="D98" s="7"/>
      <c r="F98" s="105"/>
      <c r="G98" s="14"/>
      <c r="H98" s="14"/>
      <c r="I98" s="14"/>
      <c r="J98" s="14"/>
      <c r="K98" s="1"/>
      <c r="L98" s="2"/>
    </row>
    <row r="99" spans="1:12" s="4" customFormat="1" ht="12" x14ac:dyDescent="0.25">
      <c r="A99" s="7"/>
      <c r="B99" s="18"/>
      <c r="C99" s="18"/>
      <c r="D99" s="7"/>
      <c r="E99" s="14"/>
      <c r="F99" s="13"/>
      <c r="G99" s="14"/>
      <c r="H99" s="14"/>
      <c r="I99" s="14"/>
      <c r="J99" s="14"/>
      <c r="K99" s="1"/>
      <c r="L99" s="2"/>
    </row>
    <row r="100" spans="1:12" s="4" customFormat="1" ht="14.4" x14ac:dyDescent="0.25">
      <c r="A100" s="7"/>
      <c r="B100" s="79"/>
      <c r="C100" s="79"/>
      <c r="D100" s="79"/>
      <c r="E100" s="79"/>
      <c r="F100" s="13"/>
      <c r="G100" s="14"/>
      <c r="H100" s="14"/>
      <c r="I100" s="14"/>
      <c r="J100" s="14"/>
      <c r="K100" s="1"/>
      <c r="L100" s="2"/>
    </row>
    <row r="101" spans="1:12" s="4" customFormat="1" x14ac:dyDescent="0.25">
      <c r="A101" s="7"/>
      <c r="B101"/>
      <c r="C101" s="76"/>
      <c r="D101" s="76"/>
      <c r="E101" s="76"/>
      <c r="F101" s="13"/>
      <c r="G101" s="14"/>
      <c r="H101" s="14"/>
      <c r="I101" s="14"/>
      <c r="J101" s="14"/>
      <c r="K101" s="1"/>
      <c r="L101" s="2"/>
    </row>
    <row r="102" spans="1:12" s="4" customFormat="1" x14ac:dyDescent="0.25">
      <c r="A102" s="7"/>
      <c r="B102"/>
      <c r="C102" s="76"/>
      <c r="D102" s="76"/>
      <c r="E102" s="76"/>
      <c r="F102" s="13"/>
      <c r="G102" s="14"/>
      <c r="H102" s="14"/>
      <c r="I102" s="14"/>
      <c r="J102" s="14"/>
      <c r="K102" s="1"/>
      <c r="L102" s="2"/>
    </row>
    <row r="103" spans="1:12" s="4" customFormat="1" x14ac:dyDescent="0.25">
      <c r="A103" s="7"/>
      <c r="B103"/>
      <c r="C103" s="76"/>
      <c r="D103" s="76"/>
      <c r="E103" s="76"/>
      <c r="F103" s="13"/>
      <c r="G103" s="14"/>
      <c r="H103" s="14"/>
      <c r="I103" s="14"/>
      <c r="J103" s="14"/>
      <c r="K103" s="1"/>
      <c r="L103" s="2"/>
    </row>
    <row r="104" spans="1:12" s="4" customFormat="1" x14ac:dyDescent="0.25">
      <c r="A104" s="7"/>
      <c r="B104"/>
      <c r="C104" s="76"/>
      <c r="D104" s="76"/>
      <c r="E104" s="76"/>
      <c r="F104" s="13"/>
      <c r="G104" s="14"/>
      <c r="H104" s="14"/>
      <c r="I104" s="14"/>
      <c r="J104" s="14"/>
      <c r="K104" s="1"/>
      <c r="L104" s="2"/>
    </row>
    <row r="105" spans="1:12" s="4" customFormat="1" x14ac:dyDescent="0.25">
      <c r="A105" s="7"/>
      <c r="B105"/>
      <c r="C105" s="76"/>
      <c r="D105" s="76"/>
      <c r="E105" s="76"/>
      <c r="F105" s="13"/>
      <c r="G105" s="14"/>
      <c r="H105" s="14"/>
      <c r="I105" s="14"/>
      <c r="J105" s="14"/>
      <c r="K105" s="1"/>
      <c r="L105" s="2"/>
    </row>
    <row r="106" spans="1:12" s="4" customFormat="1" x14ac:dyDescent="0.25">
      <c r="A106" s="7"/>
      <c r="B106"/>
      <c r="C106" s="76"/>
      <c r="D106" s="76"/>
      <c r="E106" s="76"/>
      <c r="F106" s="13"/>
      <c r="G106" s="14"/>
      <c r="H106" s="14"/>
      <c r="I106" s="14"/>
      <c r="J106" s="14"/>
      <c r="K106" s="1"/>
      <c r="L106" s="2"/>
    </row>
    <row r="107" spans="1:12" s="4" customFormat="1" x14ac:dyDescent="0.25">
      <c r="A107" s="7"/>
      <c r="B107"/>
      <c r="C107" s="76"/>
      <c r="D107" s="76"/>
      <c r="E107" s="76"/>
      <c r="F107" s="13"/>
      <c r="G107" s="14"/>
      <c r="H107" s="14"/>
      <c r="I107" s="14"/>
      <c r="J107" s="14"/>
      <c r="K107" s="1"/>
      <c r="L107" s="2"/>
    </row>
    <row r="108" spans="1:12" s="4" customFormat="1" x14ac:dyDescent="0.25">
      <c r="A108" s="7"/>
      <c r="B108"/>
      <c r="C108" s="76"/>
      <c r="D108" s="76"/>
      <c r="E108" s="76"/>
      <c r="F108" s="13"/>
      <c r="G108" s="14"/>
      <c r="H108" s="14"/>
      <c r="I108" s="14"/>
      <c r="J108" s="14"/>
      <c r="K108" s="1"/>
      <c r="L108" s="2"/>
    </row>
    <row r="109" spans="1:12" s="4" customFormat="1" x14ac:dyDescent="0.25">
      <c r="A109" s="7"/>
      <c r="B109"/>
      <c r="C109" s="76"/>
      <c r="D109" s="76"/>
      <c r="E109" s="76"/>
      <c r="F109" s="13"/>
      <c r="G109" s="14"/>
      <c r="H109" s="14"/>
      <c r="I109" s="14"/>
      <c r="J109" s="14"/>
      <c r="K109" s="1"/>
      <c r="L109" s="2"/>
    </row>
    <row r="110" spans="1:12" s="4" customFormat="1" ht="12" x14ac:dyDescent="0.25">
      <c r="A110" s="7"/>
      <c r="B110" s="18"/>
      <c r="C110" s="18"/>
      <c r="D110" s="7"/>
      <c r="E110" s="14"/>
      <c r="F110" s="13"/>
      <c r="G110" s="14"/>
      <c r="H110" s="14"/>
      <c r="I110" s="14"/>
      <c r="J110" s="14"/>
      <c r="K110" s="1"/>
      <c r="L110" s="2"/>
    </row>
    <row r="111" spans="1:12" s="4" customFormat="1" ht="12" x14ac:dyDescent="0.25">
      <c r="A111" s="7"/>
      <c r="B111" s="18"/>
      <c r="C111" s="18"/>
      <c r="D111" s="7"/>
      <c r="E111" s="14"/>
      <c r="F111" s="13"/>
      <c r="G111" s="14"/>
      <c r="H111" s="14"/>
      <c r="I111" s="14"/>
      <c r="J111" s="14"/>
      <c r="K111" s="1"/>
      <c r="L111" s="2"/>
    </row>
    <row r="112" spans="1:12" s="4" customFormat="1" ht="12" x14ac:dyDescent="0.25">
      <c r="A112" s="7"/>
      <c r="B112" s="18"/>
      <c r="C112" s="18"/>
      <c r="D112" s="7"/>
      <c r="E112" s="14"/>
      <c r="F112" s="13"/>
      <c r="G112" s="14"/>
      <c r="H112" s="14"/>
      <c r="I112" s="14"/>
      <c r="J112" s="14"/>
      <c r="K112" s="1"/>
      <c r="L112" s="2"/>
    </row>
    <row r="113" spans="1:12" s="4" customFormat="1" ht="12" x14ac:dyDescent="0.25">
      <c r="A113" s="7"/>
      <c r="B113" s="18"/>
      <c r="C113" s="18"/>
      <c r="D113" s="7"/>
      <c r="E113" s="14"/>
      <c r="F113" s="13"/>
      <c r="G113" s="14"/>
      <c r="H113" s="14"/>
      <c r="I113" s="14"/>
      <c r="J113" s="14"/>
      <c r="K113" s="1"/>
      <c r="L113" s="2"/>
    </row>
    <row r="114" spans="1:12" s="4" customFormat="1" ht="12" x14ac:dyDescent="0.25">
      <c r="A114" s="7"/>
      <c r="B114" s="18"/>
      <c r="C114" s="18"/>
      <c r="D114" s="7"/>
      <c r="E114" s="14"/>
      <c r="F114" s="13"/>
      <c r="G114" s="14"/>
      <c r="H114" s="14"/>
      <c r="I114" s="14"/>
      <c r="J114" s="14"/>
      <c r="K114" s="1"/>
      <c r="L114" s="2"/>
    </row>
    <row r="115" spans="1:12" s="4" customFormat="1" ht="12" x14ac:dyDescent="0.25">
      <c r="A115" s="7"/>
      <c r="B115" s="18"/>
      <c r="C115" s="18"/>
      <c r="D115" s="7"/>
      <c r="E115" s="14"/>
      <c r="F115" s="13"/>
      <c r="G115" s="14"/>
      <c r="H115" s="14"/>
      <c r="I115" s="14"/>
      <c r="J115" s="14"/>
      <c r="K115" s="1"/>
      <c r="L115" s="2"/>
    </row>
    <row r="116" spans="1:12" s="4" customFormat="1" ht="12" x14ac:dyDescent="0.25">
      <c r="A116" s="7"/>
      <c r="B116" s="18"/>
      <c r="C116" s="18"/>
      <c r="D116" s="7"/>
      <c r="E116" s="14"/>
      <c r="F116" s="13"/>
      <c r="G116" s="14"/>
      <c r="H116" s="14"/>
      <c r="I116" s="14"/>
      <c r="J116" s="14"/>
      <c r="K116" s="1"/>
      <c r="L116" s="2"/>
    </row>
    <row r="117" spans="1:12" s="4" customFormat="1" ht="12" x14ac:dyDescent="0.25">
      <c r="A117" s="7"/>
      <c r="B117" s="18"/>
      <c r="C117" s="18"/>
      <c r="D117" s="7"/>
      <c r="E117" s="14"/>
      <c r="F117" s="13"/>
      <c r="G117" s="14"/>
      <c r="H117" s="14"/>
      <c r="I117" s="14"/>
      <c r="J117" s="14"/>
      <c r="K117" s="1"/>
      <c r="L117" s="2"/>
    </row>
    <row r="118" spans="1:12" s="4" customFormat="1" ht="12" x14ac:dyDescent="0.25">
      <c r="A118" s="7"/>
      <c r="B118" s="18"/>
      <c r="C118" s="18"/>
      <c r="D118" s="7"/>
      <c r="E118" s="14"/>
      <c r="F118" s="13"/>
      <c r="G118" s="14"/>
      <c r="H118" s="14"/>
      <c r="I118" s="14"/>
      <c r="J118" s="14"/>
      <c r="K118" s="1"/>
      <c r="L118" s="2"/>
    </row>
    <row r="119" spans="1:12" s="4" customFormat="1" ht="12" x14ac:dyDescent="0.25">
      <c r="A119" s="7"/>
      <c r="B119" s="18"/>
      <c r="C119" s="18"/>
      <c r="D119" s="7"/>
      <c r="E119" s="14"/>
      <c r="F119" s="13"/>
      <c r="G119" s="14"/>
      <c r="H119" s="14"/>
      <c r="I119" s="14"/>
      <c r="J119" s="14"/>
      <c r="K119" s="1"/>
      <c r="L119" s="2"/>
    </row>
    <row r="120" spans="1:12" s="4" customFormat="1" ht="12" x14ac:dyDescent="0.25">
      <c r="A120" s="7"/>
      <c r="B120" s="18"/>
      <c r="C120" s="18"/>
      <c r="D120" s="7"/>
      <c r="E120" s="14"/>
      <c r="F120" s="13"/>
      <c r="G120" s="14"/>
      <c r="H120" s="14"/>
      <c r="I120" s="14"/>
      <c r="J120" s="14"/>
      <c r="K120" s="1"/>
      <c r="L120" s="2"/>
    </row>
  </sheetData>
  <mergeCells count="25">
    <mergeCell ref="A2:A3"/>
    <mergeCell ref="B2:B3"/>
    <mergeCell ref="C2:C3"/>
    <mergeCell ref="D2:D3"/>
    <mergeCell ref="E2:E3"/>
    <mergeCell ref="G2:G3"/>
    <mergeCell ref="B56:E56"/>
    <mergeCell ref="H2:H3"/>
    <mergeCell ref="B5:E5"/>
    <mergeCell ref="B16:E16"/>
    <mergeCell ref="B24:E24"/>
    <mergeCell ref="B30:E30"/>
    <mergeCell ref="B34:E34"/>
    <mergeCell ref="B37:E37"/>
    <mergeCell ref="B40:E40"/>
    <mergeCell ref="B43:E43"/>
    <mergeCell ref="B47:E47"/>
    <mergeCell ref="B53:E53"/>
    <mergeCell ref="B69:E69"/>
    <mergeCell ref="B87:E87"/>
    <mergeCell ref="B91:D91"/>
    <mergeCell ref="B94:D94"/>
    <mergeCell ref="B95:D95"/>
    <mergeCell ref="B81:E81"/>
    <mergeCell ref="B84:E84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opLeftCell="A63" zoomScaleNormal="100" workbookViewId="0">
      <selection activeCell="A6" sqref="A6:A89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7" width="15.6640625" style="14" customWidth="1"/>
    <col min="8" max="8" width="10.6640625" style="13" customWidth="1"/>
    <col min="9" max="9" width="13.33203125" style="14" customWidth="1"/>
    <col min="10" max="10" width="14" style="14" customWidth="1"/>
    <col min="11" max="11" width="12.5546875" style="14" customWidth="1"/>
    <col min="12" max="12" width="12.6640625" style="14" customWidth="1"/>
    <col min="13" max="13" width="12.88671875" style="1" customWidth="1"/>
    <col min="14" max="14" width="12.33203125" style="2" customWidth="1"/>
    <col min="15" max="15" width="12.44140625" customWidth="1"/>
    <col min="16" max="16" width="11.88671875" customWidth="1"/>
    <col min="17" max="17" width="8.6640625" customWidth="1"/>
    <col min="18" max="18" width="8.5546875" customWidth="1"/>
    <col min="19" max="19" width="19.33203125" customWidth="1"/>
    <col min="20" max="20" width="8.6640625" customWidth="1"/>
    <col min="21" max="21" width="2.6640625" customWidth="1"/>
    <col min="22" max="22" width="19.6640625" customWidth="1"/>
    <col min="23" max="23" width="8.6640625" customWidth="1"/>
  </cols>
  <sheetData>
    <row r="1" spans="1:15" s="17" customFormat="1" ht="15.75" customHeight="1" x14ac:dyDescent="0.25">
      <c r="A1" s="7"/>
      <c r="B1" s="18"/>
      <c r="C1" s="18"/>
      <c r="D1" s="7"/>
      <c r="E1" s="14"/>
      <c r="F1" s="14"/>
      <c r="G1" s="14"/>
      <c r="H1" s="13"/>
      <c r="I1" s="14"/>
      <c r="J1" s="14"/>
      <c r="K1" s="14"/>
      <c r="L1" s="14"/>
      <c r="M1" s="15"/>
      <c r="N1" s="16"/>
    </row>
    <row r="2" spans="1:15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14" t="s">
        <v>156</v>
      </c>
      <c r="F2" s="125" t="s">
        <v>157</v>
      </c>
      <c r="G2" s="118" t="s">
        <v>158</v>
      </c>
      <c r="H2" s="13"/>
      <c r="I2" s="117" t="s">
        <v>123</v>
      </c>
      <c r="J2" s="117" t="s">
        <v>124</v>
      </c>
      <c r="K2" s="14"/>
      <c r="L2" s="14"/>
      <c r="M2" s="15"/>
      <c r="N2" s="16"/>
    </row>
    <row r="3" spans="1:15" s="17" customFormat="1" ht="14.25" customHeight="1" x14ac:dyDescent="0.25">
      <c r="A3" s="107"/>
      <c r="B3" s="113"/>
      <c r="C3" s="113"/>
      <c r="D3" s="113"/>
      <c r="E3" s="115"/>
      <c r="F3" s="126"/>
      <c r="G3" s="119"/>
      <c r="H3" s="13"/>
      <c r="I3" s="117"/>
      <c r="J3" s="117"/>
      <c r="K3" s="14"/>
      <c r="L3" s="14"/>
      <c r="M3" s="15"/>
      <c r="N3" s="16"/>
    </row>
    <row r="4" spans="1:15" s="17" customFormat="1" ht="14.25" customHeight="1" thickBot="1" x14ac:dyDescent="0.3">
      <c r="A4" s="7"/>
      <c r="B4" s="7"/>
      <c r="C4" s="7"/>
      <c r="D4" s="7"/>
      <c r="E4" s="38"/>
      <c r="F4" s="38"/>
      <c r="G4" s="38"/>
      <c r="H4" s="13"/>
      <c r="K4" s="14"/>
      <c r="L4" s="14"/>
      <c r="M4" s="15"/>
      <c r="N4" s="16"/>
    </row>
    <row r="5" spans="1:15" s="22" customFormat="1" ht="14.1" customHeight="1" thickBot="1" x14ac:dyDescent="0.3">
      <c r="A5" s="19"/>
      <c r="B5" s="110" t="s">
        <v>101</v>
      </c>
      <c r="C5" s="111"/>
      <c r="D5" s="111"/>
      <c r="E5" s="111"/>
      <c r="F5" s="111"/>
      <c r="G5" s="112"/>
      <c r="H5" s="20"/>
      <c r="K5" s="21"/>
      <c r="L5" s="21"/>
      <c r="M5" s="16"/>
      <c r="N5" s="16"/>
    </row>
    <row r="6" spans="1:15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0</v>
      </c>
      <c r="F6" s="30">
        <v>1</v>
      </c>
      <c r="G6" s="30">
        <v>0</v>
      </c>
      <c r="H6" s="13"/>
      <c r="I6" s="40">
        <f t="shared" ref="I6:I14" si="0">(E6*$E$95)+(F6*$E$96)+(G6*$E$97)</f>
        <v>85.262298157825583</v>
      </c>
      <c r="J6" s="41"/>
      <c r="K6" s="14"/>
      <c r="L6" s="14"/>
      <c r="M6" s="15"/>
      <c r="N6" s="16"/>
    </row>
    <row r="7" spans="1:15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1</v>
      </c>
      <c r="F7" s="24">
        <v>0</v>
      </c>
      <c r="G7" s="24">
        <v>0</v>
      </c>
      <c r="H7" s="13"/>
      <c r="I7" s="40">
        <f t="shared" si="0"/>
        <v>170.52459631565117</v>
      </c>
      <c r="J7" s="41"/>
      <c r="K7" s="14"/>
      <c r="L7" s="14"/>
      <c r="M7" s="15"/>
      <c r="N7" s="16"/>
    </row>
    <row r="8" spans="1:15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24">
        <v>1</v>
      </c>
      <c r="G8" s="24">
        <v>0</v>
      </c>
      <c r="H8" s="13"/>
      <c r="I8" s="40">
        <f t="shared" si="0"/>
        <v>85.262298157825583</v>
      </c>
      <c r="J8" s="41"/>
      <c r="K8" s="14"/>
      <c r="L8" s="14"/>
      <c r="M8" s="15"/>
      <c r="N8" s="16"/>
    </row>
    <row r="9" spans="1:15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0</v>
      </c>
      <c r="F9" s="24">
        <v>0</v>
      </c>
      <c r="G9" s="24">
        <v>1</v>
      </c>
      <c r="H9" s="14"/>
      <c r="I9" s="40">
        <f t="shared" si="0"/>
        <v>56.841532105217055</v>
      </c>
      <c r="J9" s="41"/>
      <c r="K9" s="13"/>
      <c r="L9" s="14"/>
      <c r="M9" s="14"/>
      <c r="N9" s="15"/>
      <c r="O9" s="16"/>
    </row>
    <row r="10" spans="1:15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0</v>
      </c>
      <c r="F10" s="24">
        <v>0</v>
      </c>
      <c r="G10" s="24">
        <v>0</v>
      </c>
      <c r="H10" s="14"/>
      <c r="I10" s="40">
        <f t="shared" si="0"/>
        <v>0</v>
      </c>
      <c r="J10" s="41"/>
      <c r="K10" s="13"/>
      <c r="L10" s="14"/>
      <c r="M10" s="14"/>
      <c r="N10" s="15"/>
      <c r="O10" s="16"/>
    </row>
    <row r="11" spans="1:15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1</v>
      </c>
      <c r="F11" s="24">
        <v>0</v>
      </c>
      <c r="G11" s="24">
        <v>0</v>
      </c>
      <c r="H11" s="13"/>
      <c r="I11" s="40">
        <f t="shared" si="0"/>
        <v>170.52459631565117</v>
      </c>
      <c r="J11" s="41"/>
      <c r="K11" s="14"/>
      <c r="L11" s="14"/>
      <c r="M11" s="15"/>
      <c r="N11" s="16"/>
    </row>
    <row r="12" spans="1:15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0</v>
      </c>
      <c r="F12" s="24">
        <v>0</v>
      </c>
      <c r="G12" s="24">
        <v>1</v>
      </c>
      <c r="H12" s="13"/>
      <c r="I12" s="40">
        <f t="shared" si="0"/>
        <v>56.841532105217055</v>
      </c>
      <c r="J12" s="41"/>
      <c r="K12" s="14"/>
      <c r="L12" s="14"/>
      <c r="M12" s="15"/>
      <c r="N12" s="16"/>
    </row>
    <row r="13" spans="1:15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0</v>
      </c>
      <c r="F13" s="24">
        <v>1</v>
      </c>
      <c r="G13" s="24">
        <v>0</v>
      </c>
      <c r="H13" s="13"/>
      <c r="I13" s="40">
        <f t="shared" si="0"/>
        <v>85.262298157825583</v>
      </c>
      <c r="J13" s="41"/>
      <c r="K13" s="14"/>
      <c r="L13" s="14"/>
      <c r="M13" s="15"/>
      <c r="N13" s="16"/>
    </row>
    <row r="14" spans="1:15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0</v>
      </c>
      <c r="F14" s="24">
        <v>0</v>
      </c>
      <c r="G14" s="24">
        <v>1</v>
      </c>
      <c r="H14" s="14"/>
      <c r="I14" s="40">
        <f t="shared" si="0"/>
        <v>56.841532105217055</v>
      </c>
      <c r="J14" s="40">
        <f>SUM(I6:I14)</f>
        <v>767.36068342043029</v>
      </c>
      <c r="K14" s="13"/>
      <c r="L14" s="14"/>
      <c r="M14" s="14"/>
      <c r="N14" s="15"/>
      <c r="O14" s="16"/>
    </row>
    <row r="15" spans="1:15" s="17" customFormat="1" ht="12" customHeight="1" thickBot="1" x14ac:dyDescent="0.3">
      <c r="A15" s="32"/>
      <c r="B15" s="33"/>
      <c r="C15" s="33"/>
      <c r="D15" s="33"/>
      <c r="E15" s="23"/>
      <c r="F15" s="23"/>
      <c r="G15" s="23"/>
      <c r="H15" s="13"/>
      <c r="I15" s="41"/>
      <c r="K15" s="14"/>
      <c r="L15" s="14"/>
      <c r="M15" s="15"/>
      <c r="N15" s="16"/>
    </row>
    <row r="16" spans="1:15" s="22" customFormat="1" ht="14.1" customHeight="1" thickBot="1" x14ac:dyDescent="0.3">
      <c r="A16" s="34"/>
      <c r="B16" s="110" t="s">
        <v>102</v>
      </c>
      <c r="C16" s="111"/>
      <c r="D16" s="111"/>
      <c r="E16" s="111"/>
      <c r="F16" s="111"/>
      <c r="G16" s="112"/>
      <c r="H16" s="20"/>
      <c r="I16" s="41"/>
      <c r="J16" s="41"/>
      <c r="K16" s="21"/>
      <c r="L16" s="21"/>
      <c r="M16" s="16"/>
      <c r="N16" s="16"/>
    </row>
    <row r="17" spans="1:14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24">
        <v>1</v>
      </c>
      <c r="G17" s="24">
        <v>0</v>
      </c>
      <c r="H17" s="13"/>
      <c r="I17" s="40">
        <f t="shared" ref="I17:I22" si="1">(E17*$E$95)+(F17*$E$96)+(G17*$E$97)</f>
        <v>85.262298157825583</v>
      </c>
      <c r="J17" s="41"/>
      <c r="K17" s="14"/>
      <c r="L17" s="14"/>
      <c r="M17" s="15"/>
      <c r="N17" s="16"/>
    </row>
    <row r="18" spans="1:14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1</v>
      </c>
      <c r="F18" s="24">
        <v>0</v>
      </c>
      <c r="G18" s="24">
        <v>0</v>
      </c>
      <c r="H18" s="13"/>
      <c r="I18" s="40">
        <f t="shared" si="1"/>
        <v>170.52459631565117</v>
      </c>
      <c r="J18" s="41"/>
      <c r="K18" s="14"/>
      <c r="L18" s="14"/>
      <c r="M18" s="15"/>
      <c r="N18" s="16"/>
    </row>
    <row r="19" spans="1:14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1</v>
      </c>
      <c r="F19" s="24">
        <v>0</v>
      </c>
      <c r="G19" s="24">
        <v>0</v>
      </c>
      <c r="H19" s="13"/>
      <c r="I19" s="40">
        <f t="shared" si="1"/>
        <v>170.52459631565117</v>
      </c>
      <c r="J19" s="41"/>
      <c r="K19" s="14"/>
      <c r="L19" s="14"/>
      <c r="M19" s="15"/>
      <c r="N19" s="16"/>
    </row>
    <row r="20" spans="1:14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0</v>
      </c>
      <c r="F20" s="25">
        <v>1</v>
      </c>
      <c r="G20" s="25">
        <v>0</v>
      </c>
      <c r="H20" s="13"/>
      <c r="I20" s="40">
        <f t="shared" si="1"/>
        <v>85.262298157825583</v>
      </c>
      <c r="J20" s="41"/>
      <c r="K20" s="14"/>
      <c r="L20" s="14"/>
      <c r="M20" s="15"/>
      <c r="N20" s="16"/>
    </row>
    <row r="21" spans="1:14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0</v>
      </c>
      <c r="F21" s="24">
        <v>1</v>
      </c>
      <c r="G21" s="24">
        <v>0</v>
      </c>
      <c r="H21" s="13"/>
      <c r="I21" s="40">
        <f t="shared" si="1"/>
        <v>85.262298157825583</v>
      </c>
      <c r="J21" s="41"/>
      <c r="K21" s="14"/>
      <c r="L21" s="14"/>
      <c r="M21" s="15"/>
      <c r="N21" s="16"/>
    </row>
    <row r="22" spans="1:14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0</v>
      </c>
      <c r="F22" s="24">
        <v>0</v>
      </c>
      <c r="G22" s="24">
        <v>1</v>
      </c>
      <c r="H22" s="13"/>
      <c r="I22" s="40">
        <f t="shared" si="1"/>
        <v>56.841532105217055</v>
      </c>
      <c r="J22" s="40">
        <f>SUM(I17:I22)</f>
        <v>653.67761920999612</v>
      </c>
      <c r="K22" s="14"/>
      <c r="L22" s="14"/>
      <c r="M22" s="15"/>
      <c r="N22" s="16"/>
    </row>
    <row r="23" spans="1:14" s="17" customFormat="1" ht="14.1" customHeight="1" thickBot="1" x14ac:dyDescent="0.3">
      <c r="A23" s="7"/>
      <c r="B23" s="36"/>
      <c r="C23" s="36"/>
      <c r="D23" s="7"/>
      <c r="E23" s="27"/>
      <c r="F23" s="27"/>
      <c r="G23" s="27"/>
      <c r="H23" s="13"/>
      <c r="I23" s="41"/>
      <c r="J23" s="41"/>
      <c r="K23" s="14"/>
      <c r="L23" s="14"/>
      <c r="M23" s="15"/>
      <c r="N23" s="16"/>
    </row>
    <row r="24" spans="1:14" s="22" customFormat="1" ht="14.1" customHeight="1" thickBot="1" x14ac:dyDescent="0.3">
      <c r="A24" s="34"/>
      <c r="B24" s="110" t="s">
        <v>110</v>
      </c>
      <c r="C24" s="111"/>
      <c r="D24" s="111"/>
      <c r="E24" s="111"/>
      <c r="F24" s="111"/>
      <c r="G24" s="112"/>
      <c r="H24" s="20"/>
      <c r="I24" s="41"/>
      <c r="J24" s="42"/>
      <c r="K24" s="21"/>
      <c r="L24" s="21"/>
      <c r="M24" s="16"/>
      <c r="N24" s="16"/>
    </row>
    <row r="25" spans="1:14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0</v>
      </c>
      <c r="F25" s="24">
        <v>1</v>
      </c>
      <c r="G25" s="24">
        <v>0</v>
      </c>
      <c r="H25" s="13"/>
      <c r="I25" s="40">
        <f>(E25*$E$95)+(F25*$E$96)+(G25*$E$97)</f>
        <v>85.262298157825583</v>
      </c>
      <c r="J25" s="41"/>
      <c r="K25" s="14"/>
      <c r="L25" s="14"/>
      <c r="M25" s="15"/>
      <c r="N25" s="16"/>
    </row>
    <row r="26" spans="1:14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0</v>
      </c>
      <c r="F26" s="24">
        <v>1</v>
      </c>
      <c r="G26" s="24">
        <v>0</v>
      </c>
      <c r="H26" s="13"/>
      <c r="I26" s="40">
        <f>(E26*$E$95)+(F26*$E$96)+(G26*$E$97)</f>
        <v>85.262298157825583</v>
      </c>
      <c r="J26" s="41"/>
      <c r="K26" s="14"/>
      <c r="L26" s="14"/>
      <c r="M26" s="15"/>
      <c r="N26" s="16"/>
    </row>
    <row r="27" spans="1:14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24">
        <v>0</v>
      </c>
      <c r="G27" s="24">
        <v>0</v>
      </c>
      <c r="H27" s="13"/>
      <c r="I27" s="40">
        <f>(E27*$E$95)+(F27*$E$96)+(G27*$E$97)</f>
        <v>0</v>
      </c>
      <c r="J27" s="41"/>
      <c r="K27" s="14"/>
      <c r="L27" s="14"/>
      <c r="M27" s="15"/>
      <c r="N27" s="16"/>
    </row>
    <row r="28" spans="1:14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24">
        <v>1</v>
      </c>
      <c r="G28" s="24">
        <v>0</v>
      </c>
      <c r="H28" s="13"/>
      <c r="I28" s="40">
        <f>(E28*$E$95)+(F28*$E$96)+(G28*$E$97)</f>
        <v>85.262298157825583</v>
      </c>
      <c r="J28" s="40">
        <f>SUM(I25:I28)</f>
        <v>255.78689447347676</v>
      </c>
      <c r="K28" s="14"/>
      <c r="L28" s="14"/>
      <c r="M28" s="15"/>
      <c r="N28" s="16"/>
    </row>
    <row r="29" spans="1:14" s="17" customFormat="1" ht="14.1" customHeight="1" thickBot="1" x14ac:dyDescent="0.3">
      <c r="A29" s="7"/>
      <c r="B29" s="36"/>
      <c r="C29" s="36"/>
      <c r="D29" s="7"/>
      <c r="E29" s="27"/>
      <c r="F29" s="27"/>
      <c r="G29" s="27"/>
      <c r="H29" s="13"/>
      <c r="I29" s="41"/>
      <c r="J29" s="41"/>
      <c r="K29" s="14"/>
      <c r="L29" s="14"/>
      <c r="M29" s="15"/>
      <c r="N29" s="16"/>
    </row>
    <row r="30" spans="1:14" s="22" customFormat="1" ht="14.1" customHeight="1" thickBot="1" x14ac:dyDescent="0.3">
      <c r="A30" s="19"/>
      <c r="B30" s="110" t="s">
        <v>98</v>
      </c>
      <c r="C30" s="111"/>
      <c r="D30" s="111"/>
      <c r="E30" s="111"/>
      <c r="F30" s="111"/>
      <c r="G30" s="112"/>
      <c r="H30" s="20"/>
      <c r="I30" s="41"/>
      <c r="J30" s="41"/>
      <c r="K30" s="21"/>
      <c r="L30" s="21"/>
      <c r="M30" s="16"/>
      <c r="N30" s="16"/>
    </row>
    <row r="31" spans="1:14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30">
        <v>1</v>
      </c>
      <c r="G31" s="30">
        <v>0</v>
      </c>
      <c r="H31" s="13"/>
      <c r="I31" s="40">
        <f>(E31*$E$95)+(F31*$E$96)+(G31*$E$97)</f>
        <v>85.262298157825583</v>
      </c>
      <c r="J31" s="41"/>
      <c r="K31" s="14"/>
      <c r="L31" s="14"/>
      <c r="M31" s="15"/>
      <c r="N31" s="16"/>
    </row>
    <row r="32" spans="1:14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24">
        <v>1</v>
      </c>
      <c r="G32" s="24">
        <v>0</v>
      </c>
      <c r="H32" s="13"/>
      <c r="I32" s="40">
        <f>(E32*$E$95)+(F32*$E$96)+(G32*$E$97)</f>
        <v>85.262298157825583</v>
      </c>
      <c r="J32" s="40">
        <f>SUM(I31:I32)</f>
        <v>170.52459631565117</v>
      </c>
      <c r="K32" s="14"/>
      <c r="L32" s="14"/>
      <c r="M32" s="15"/>
      <c r="N32" s="16"/>
    </row>
    <row r="33" spans="1:15" s="17" customFormat="1" ht="14.1" customHeight="1" thickBot="1" x14ac:dyDescent="0.3">
      <c r="A33" s="7"/>
      <c r="B33" s="36"/>
      <c r="C33" s="36"/>
      <c r="D33" s="7"/>
      <c r="E33" s="27"/>
      <c r="F33" s="27"/>
      <c r="G33" s="27"/>
      <c r="H33" s="13"/>
      <c r="I33" s="41"/>
      <c r="J33" s="41"/>
      <c r="K33" s="14"/>
      <c r="L33" s="14"/>
      <c r="M33" s="15"/>
      <c r="N33" s="16"/>
    </row>
    <row r="34" spans="1:15" s="22" customFormat="1" ht="14.1" customHeight="1" thickBot="1" x14ac:dyDescent="0.3">
      <c r="A34" s="19"/>
      <c r="B34" s="110" t="s">
        <v>109</v>
      </c>
      <c r="C34" s="111"/>
      <c r="D34" s="111"/>
      <c r="E34" s="111"/>
      <c r="F34" s="111"/>
      <c r="G34" s="112"/>
      <c r="H34" s="20"/>
      <c r="I34" s="41"/>
      <c r="J34" s="41"/>
      <c r="K34" s="21"/>
      <c r="L34" s="21"/>
      <c r="M34" s="16"/>
      <c r="N34" s="16"/>
    </row>
    <row r="35" spans="1:15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24">
        <v>1</v>
      </c>
      <c r="G35" s="24">
        <v>0</v>
      </c>
      <c r="H35" s="14"/>
      <c r="I35" s="40">
        <f>(E35*$E$95)+(F35*$E$96)+(G35*$E$97)</f>
        <v>85.262298157825583</v>
      </c>
      <c r="J35" s="40">
        <f>SUM(I35)</f>
        <v>85.262298157825583</v>
      </c>
      <c r="K35" s="13"/>
      <c r="L35" s="14"/>
      <c r="M35" s="14"/>
      <c r="N35" s="15"/>
      <c r="O35" s="16"/>
    </row>
    <row r="36" spans="1:15" s="17" customFormat="1" ht="14.1" customHeight="1" thickBot="1" x14ac:dyDescent="0.3">
      <c r="A36" s="7"/>
      <c r="B36" s="36"/>
      <c r="C36" s="36"/>
      <c r="D36" s="7"/>
      <c r="E36" s="27"/>
      <c r="F36" s="27"/>
      <c r="G36" s="27"/>
      <c r="H36" s="13"/>
      <c r="I36" s="41"/>
      <c r="J36" s="41"/>
      <c r="K36" s="14"/>
      <c r="L36" s="14"/>
      <c r="M36" s="15"/>
      <c r="N36" s="16"/>
    </row>
    <row r="37" spans="1:15" s="22" customFormat="1" ht="14.1" customHeight="1" thickBot="1" x14ac:dyDescent="0.3">
      <c r="A37" s="19"/>
      <c r="B37" s="110" t="s">
        <v>108</v>
      </c>
      <c r="C37" s="111"/>
      <c r="D37" s="111"/>
      <c r="E37" s="111"/>
      <c r="F37" s="111"/>
      <c r="G37" s="112"/>
      <c r="H37" s="20"/>
      <c r="I37" s="41"/>
      <c r="J37" s="41"/>
      <c r="K37" s="21"/>
      <c r="L37" s="21"/>
      <c r="M37" s="16"/>
      <c r="N37" s="16"/>
    </row>
    <row r="38" spans="1:15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1</v>
      </c>
      <c r="F38" s="24">
        <v>0</v>
      </c>
      <c r="G38" s="24">
        <v>0</v>
      </c>
      <c r="H38" s="13"/>
      <c r="I38" s="40">
        <f>(E38*$E$95)+(F38*$E$96)+(G38*$E$97)</f>
        <v>170.52459631565117</v>
      </c>
      <c r="J38" s="40">
        <f>SUM(I38)</f>
        <v>170.52459631565117</v>
      </c>
      <c r="K38" s="14"/>
      <c r="L38" s="14"/>
      <c r="M38" s="15"/>
      <c r="N38" s="16"/>
    </row>
    <row r="39" spans="1:15" s="17" customFormat="1" ht="14.1" customHeight="1" thickBot="1" x14ac:dyDescent="0.3">
      <c r="A39" s="7"/>
      <c r="B39" s="36"/>
      <c r="C39" s="36"/>
      <c r="D39" s="7"/>
      <c r="E39" s="27"/>
      <c r="F39" s="27"/>
      <c r="G39" s="27"/>
      <c r="H39" s="13"/>
      <c r="I39" s="41"/>
      <c r="J39" s="42"/>
      <c r="K39" s="14"/>
      <c r="L39" s="14"/>
      <c r="M39" s="15"/>
      <c r="N39" s="16"/>
    </row>
    <row r="40" spans="1:15" s="22" customFormat="1" ht="14.1" customHeight="1" thickBot="1" x14ac:dyDescent="0.3">
      <c r="A40" s="19"/>
      <c r="B40" s="110" t="s">
        <v>106</v>
      </c>
      <c r="C40" s="111"/>
      <c r="D40" s="111"/>
      <c r="E40" s="111"/>
      <c r="F40" s="111"/>
      <c r="G40" s="112"/>
      <c r="H40" s="20"/>
      <c r="I40" s="41"/>
      <c r="J40" s="41"/>
      <c r="K40" s="21"/>
      <c r="L40" s="21"/>
      <c r="M40" s="16"/>
      <c r="N40" s="16"/>
    </row>
    <row r="41" spans="1:15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0</v>
      </c>
      <c r="F41" s="24">
        <v>1</v>
      </c>
      <c r="G41" s="24">
        <v>0</v>
      </c>
      <c r="H41" s="13"/>
      <c r="I41" s="40">
        <f>(E41*$E$95)+(F41*$E$96)+(G41*$E$97)</f>
        <v>85.262298157825583</v>
      </c>
      <c r="J41" s="40">
        <f>SUM(I41)</f>
        <v>85.262298157825583</v>
      </c>
      <c r="K41" s="14"/>
      <c r="L41" s="14"/>
      <c r="M41" s="15"/>
      <c r="N41" s="16"/>
    </row>
    <row r="42" spans="1:15" s="17" customFormat="1" ht="14.1" customHeight="1" thickBot="1" x14ac:dyDescent="0.3">
      <c r="A42" s="7"/>
      <c r="B42" s="36"/>
      <c r="C42" s="36"/>
      <c r="D42" s="7"/>
      <c r="E42" s="27"/>
      <c r="F42" s="27"/>
      <c r="G42" s="27"/>
      <c r="H42" s="13"/>
      <c r="I42" s="41"/>
      <c r="J42" s="41"/>
      <c r="K42" s="14"/>
      <c r="L42" s="14"/>
      <c r="M42" s="15"/>
      <c r="N42" s="16"/>
    </row>
    <row r="43" spans="1:15" s="22" customFormat="1" ht="14.1" customHeight="1" thickBot="1" x14ac:dyDescent="0.3">
      <c r="A43" s="19"/>
      <c r="B43" s="110" t="s">
        <v>107</v>
      </c>
      <c r="C43" s="111"/>
      <c r="D43" s="111"/>
      <c r="E43" s="111"/>
      <c r="F43" s="111"/>
      <c r="G43" s="112"/>
      <c r="H43" s="20"/>
      <c r="I43" s="41"/>
      <c r="J43" s="41"/>
      <c r="K43" s="21"/>
      <c r="L43" s="21"/>
      <c r="M43" s="16"/>
      <c r="N43" s="16"/>
    </row>
    <row r="44" spans="1:15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0</v>
      </c>
      <c r="F44" s="24">
        <v>1</v>
      </c>
      <c r="G44" s="24">
        <v>0</v>
      </c>
      <c r="H44" s="13"/>
      <c r="I44" s="40">
        <f>(E44*$E$95)+(F44*$E$96)+(G44*$E$97)</f>
        <v>85.262298157825583</v>
      </c>
      <c r="J44" s="41"/>
      <c r="K44" s="14"/>
      <c r="L44" s="14"/>
      <c r="M44" s="15"/>
      <c r="N44" s="16"/>
    </row>
    <row r="45" spans="1:15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24">
        <v>1</v>
      </c>
      <c r="G45" s="24">
        <v>0</v>
      </c>
      <c r="H45" s="13"/>
      <c r="I45" s="40">
        <f>(E45*$E$95)+(F45*$E$96)+(G45*$E$97)</f>
        <v>85.262298157825583</v>
      </c>
      <c r="J45" s="40">
        <f>SUM(I44:I45)</f>
        <v>170.52459631565117</v>
      </c>
      <c r="K45" s="14"/>
      <c r="L45" s="14"/>
      <c r="M45" s="15"/>
      <c r="N45" s="16"/>
    </row>
    <row r="46" spans="1:15" s="17" customFormat="1" ht="14.1" customHeight="1" thickBot="1" x14ac:dyDescent="0.3">
      <c r="A46" s="7"/>
      <c r="B46" s="36"/>
      <c r="C46" s="36"/>
      <c r="D46" s="7"/>
      <c r="E46" s="27"/>
      <c r="F46" s="27"/>
      <c r="G46" s="27"/>
      <c r="H46" s="13"/>
      <c r="I46" s="41"/>
      <c r="J46" s="41"/>
      <c r="K46" s="14"/>
      <c r="L46" s="14"/>
      <c r="M46" s="15"/>
      <c r="N46" s="16"/>
    </row>
    <row r="47" spans="1:15" s="22" customFormat="1" ht="14.1" customHeight="1" thickBot="1" x14ac:dyDescent="0.3">
      <c r="A47" s="19"/>
      <c r="B47" s="110" t="s">
        <v>99</v>
      </c>
      <c r="C47" s="111"/>
      <c r="D47" s="111"/>
      <c r="E47" s="111"/>
      <c r="F47" s="111"/>
      <c r="G47" s="112"/>
      <c r="H47" s="20"/>
      <c r="I47" s="41"/>
      <c r="J47" s="41"/>
      <c r="K47" s="21"/>
      <c r="L47" s="21"/>
      <c r="M47" s="16"/>
      <c r="N47" s="16"/>
    </row>
    <row r="48" spans="1:15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24">
        <v>1</v>
      </c>
      <c r="G48" s="24">
        <v>0</v>
      </c>
      <c r="H48" s="13"/>
      <c r="I48" s="40">
        <f>(E48*$E$95)+(F48*$E$96)+(G48*$E$97)</f>
        <v>85.262298157825583</v>
      </c>
      <c r="J48" s="41"/>
      <c r="K48" s="14"/>
      <c r="L48" s="14"/>
      <c r="M48" s="15"/>
      <c r="N48" s="16"/>
    </row>
    <row r="49" spans="1:15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0</v>
      </c>
      <c r="F49" s="24">
        <v>1</v>
      </c>
      <c r="G49" s="24">
        <v>0</v>
      </c>
      <c r="H49" s="13"/>
      <c r="I49" s="40">
        <f>(E49*$E$95)+(F49*$E$96)+(G49*$E$97)</f>
        <v>85.262298157825583</v>
      </c>
      <c r="J49" s="41"/>
      <c r="K49" s="14"/>
      <c r="L49" s="14"/>
      <c r="M49" s="15"/>
      <c r="N49" s="16"/>
    </row>
    <row r="50" spans="1:15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0</v>
      </c>
      <c r="F50" s="24">
        <v>1</v>
      </c>
      <c r="G50" s="24">
        <v>0</v>
      </c>
      <c r="H50" s="14"/>
      <c r="I50" s="40">
        <f>(E50*$E$95)+(F50*$E$96)+(G50*$E$97)</f>
        <v>85.262298157825583</v>
      </c>
      <c r="J50" s="41"/>
      <c r="K50" s="13"/>
      <c r="L50" s="14"/>
      <c r="M50" s="14"/>
      <c r="N50" s="15"/>
      <c r="O50" s="16"/>
    </row>
    <row r="51" spans="1:15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24">
        <v>1</v>
      </c>
      <c r="G51" s="24">
        <v>0</v>
      </c>
      <c r="H51" s="13"/>
      <c r="I51" s="40">
        <f>(E51*$E$95)+(F51*$E$96)+(G51*$E$97)</f>
        <v>85.262298157825583</v>
      </c>
      <c r="J51" s="40">
        <f>SUM(I48:I51)</f>
        <v>341.04919263130233</v>
      </c>
      <c r="K51" s="14"/>
      <c r="L51" s="14"/>
      <c r="M51" s="15"/>
      <c r="N51" s="16"/>
    </row>
    <row r="52" spans="1:15" s="17" customFormat="1" ht="14.1" customHeight="1" thickBot="1" x14ac:dyDescent="0.3">
      <c r="A52" s="7"/>
      <c r="B52" s="36"/>
      <c r="C52" s="36"/>
      <c r="D52" s="7"/>
      <c r="E52" s="27"/>
      <c r="F52" s="27"/>
      <c r="G52" s="27"/>
      <c r="H52" s="13"/>
      <c r="I52" s="41"/>
      <c r="J52" s="42"/>
      <c r="K52" s="14"/>
      <c r="L52" s="14"/>
      <c r="M52" s="15"/>
      <c r="N52" s="16"/>
    </row>
    <row r="53" spans="1:15" s="22" customFormat="1" ht="14.1" customHeight="1" thickBot="1" x14ac:dyDescent="0.3">
      <c r="A53" s="19"/>
      <c r="B53" s="110" t="s">
        <v>100</v>
      </c>
      <c r="C53" s="111"/>
      <c r="D53" s="111"/>
      <c r="E53" s="111"/>
      <c r="F53" s="111"/>
      <c r="G53" s="112"/>
      <c r="H53" s="20"/>
      <c r="I53" s="41"/>
      <c r="J53" s="41"/>
      <c r="K53" s="21"/>
      <c r="L53" s="21"/>
      <c r="M53" s="16"/>
      <c r="N53" s="16"/>
    </row>
    <row r="54" spans="1:15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24">
        <v>1</v>
      </c>
      <c r="G54" s="24">
        <v>0</v>
      </c>
      <c r="H54" s="13"/>
      <c r="I54" s="40">
        <f>(E54*$E$95)+(F54*$E$96)+(G54*$E$97)</f>
        <v>85.262298157825583</v>
      </c>
      <c r="J54" s="40">
        <f>SUM(I54)</f>
        <v>85.262298157825583</v>
      </c>
      <c r="K54" s="14"/>
      <c r="L54" s="14"/>
      <c r="M54" s="15"/>
      <c r="N54" s="16"/>
    </row>
    <row r="55" spans="1:15" s="17" customFormat="1" ht="12" customHeight="1" thickBot="1" x14ac:dyDescent="0.3">
      <c r="A55" s="32"/>
      <c r="B55" s="37"/>
      <c r="C55" s="37"/>
      <c r="D55" s="35"/>
      <c r="E55" s="28"/>
      <c r="F55" s="28"/>
      <c r="G55" s="28"/>
      <c r="H55" s="13"/>
      <c r="I55" s="41"/>
      <c r="J55" s="41"/>
      <c r="K55" s="14"/>
      <c r="L55" s="14"/>
      <c r="M55" s="15"/>
      <c r="N55" s="16"/>
    </row>
    <row r="56" spans="1:15" s="22" customFormat="1" ht="14.1" customHeight="1" thickBot="1" x14ac:dyDescent="0.3">
      <c r="A56" s="19"/>
      <c r="B56" s="110" t="s">
        <v>103</v>
      </c>
      <c r="C56" s="111"/>
      <c r="D56" s="111"/>
      <c r="E56" s="111"/>
      <c r="F56" s="111"/>
      <c r="G56" s="112"/>
      <c r="H56" s="20"/>
      <c r="I56" s="41"/>
      <c r="J56" s="41"/>
      <c r="K56" s="21"/>
      <c r="L56" s="21"/>
      <c r="M56" s="16"/>
      <c r="N56" s="16"/>
    </row>
    <row r="57" spans="1:15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30">
        <v>2</v>
      </c>
      <c r="G57" s="30">
        <v>0</v>
      </c>
      <c r="H57" s="13"/>
      <c r="I57" s="40">
        <f t="shared" ref="I57:I67" si="2">(E57*$E$95)+(F57*$E$96)+(G57*$E$97)</f>
        <v>170.52459631565117</v>
      </c>
      <c r="J57" s="41"/>
      <c r="K57" s="14"/>
      <c r="L57" s="14"/>
      <c r="M57" s="15"/>
      <c r="N57" s="16"/>
    </row>
    <row r="58" spans="1:15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30">
        <v>1</v>
      </c>
      <c r="G58" s="30">
        <v>0</v>
      </c>
      <c r="H58" s="13"/>
      <c r="I58" s="40">
        <f t="shared" si="2"/>
        <v>85.262298157825583</v>
      </c>
      <c r="J58" s="41"/>
      <c r="K58" s="14"/>
      <c r="L58" s="14"/>
      <c r="M58" s="15"/>
      <c r="N58" s="16"/>
    </row>
    <row r="59" spans="1:15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30">
        <v>1</v>
      </c>
      <c r="G59" s="30">
        <v>0</v>
      </c>
      <c r="H59" s="13"/>
      <c r="I59" s="40">
        <f t="shared" si="2"/>
        <v>85.262298157825583</v>
      </c>
      <c r="J59" s="41"/>
      <c r="K59" s="14"/>
      <c r="L59" s="14"/>
      <c r="M59" s="15"/>
      <c r="N59" s="16"/>
    </row>
    <row r="60" spans="1:15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0</v>
      </c>
      <c r="F60" s="30">
        <v>2</v>
      </c>
      <c r="G60" s="30">
        <v>0</v>
      </c>
      <c r="H60" s="13"/>
      <c r="I60" s="40">
        <f t="shared" si="2"/>
        <v>170.52459631565117</v>
      </c>
      <c r="J60" s="41"/>
      <c r="K60" s="14"/>
      <c r="L60" s="14"/>
      <c r="M60" s="15"/>
      <c r="N60" s="16"/>
    </row>
    <row r="61" spans="1:15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0</v>
      </c>
      <c r="F61" s="30">
        <v>1</v>
      </c>
      <c r="G61" s="30">
        <v>0</v>
      </c>
      <c r="H61" s="13"/>
      <c r="I61" s="40">
        <f t="shared" si="2"/>
        <v>85.262298157825583</v>
      </c>
      <c r="J61" s="41"/>
      <c r="K61" s="14"/>
      <c r="L61" s="14"/>
      <c r="M61" s="15"/>
      <c r="N61" s="16"/>
    </row>
    <row r="62" spans="1:15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30">
        <v>1</v>
      </c>
      <c r="G62" s="30">
        <v>0</v>
      </c>
      <c r="H62" s="14"/>
      <c r="I62" s="40">
        <f t="shared" si="2"/>
        <v>85.262298157825583</v>
      </c>
      <c r="J62" s="41"/>
      <c r="K62" s="13"/>
      <c r="L62" s="14"/>
      <c r="M62" s="14"/>
      <c r="N62" s="15"/>
      <c r="O62" s="16"/>
    </row>
    <row r="63" spans="1:15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30">
        <v>1</v>
      </c>
      <c r="G63" s="30">
        <v>0</v>
      </c>
      <c r="H63" s="14"/>
      <c r="I63" s="40">
        <f t="shared" si="2"/>
        <v>85.262298157825583</v>
      </c>
      <c r="J63" s="41"/>
      <c r="K63" s="13"/>
      <c r="L63" s="14"/>
      <c r="M63" s="14"/>
      <c r="N63" s="15"/>
      <c r="O63" s="16"/>
    </row>
    <row r="64" spans="1:15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30">
        <v>1</v>
      </c>
      <c r="G64" s="30">
        <v>0</v>
      </c>
      <c r="H64" s="13"/>
      <c r="I64" s="40">
        <f t="shared" si="2"/>
        <v>85.262298157825583</v>
      </c>
      <c r="J64" s="41"/>
      <c r="K64" s="14"/>
      <c r="L64" s="14"/>
      <c r="M64" s="15"/>
      <c r="N64" s="16"/>
    </row>
    <row r="65" spans="1:14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30">
        <v>0</v>
      </c>
      <c r="G65" s="30">
        <v>1</v>
      </c>
      <c r="H65" s="13"/>
      <c r="I65" s="40">
        <f t="shared" si="2"/>
        <v>56.841532105217055</v>
      </c>
      <c r="J65" s="41"/>
      <c r="K65" s="14"/>
      <c r="L65" s="14"/>
      <c r="M65" s="15"/>
      <c r="N65" s="16"/>
    </row>
    <row r="66" spans="1:14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30">
        <v>0</v>
      </c>
      <c r="G66" s="30">
        <v>0</v>
      </c>
      <c r="H66" s="13"/>
      <c r="I66" s="40">
        <f t="shared" si="2"/>
        <v>0</v>
      </c>
      <c r="J66" s="41"/>
      <c r="K66" s="14"/>
      <c r="L66" s="14"/>
      <c r="M66" s="15"/>
      <c r="N66" s="16"/>
    </row>
    <row r="67" spans="1:14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30">
        <v>1</v>
      </c>
      <c r="G67" s="30">
        <v>0</v>
      </c>
      <c r="H67" s="13"/>
      <c r="I67" s="40">
        <f t="shared" si="2"/>
        <v>85.262298157825583</v>
      </c>
      <c r="J67" s="40">
        <f>SUM(I57:I67)</f>
        <v>994.72681184129874</v>
      </c>
      <c r="K67" s="14"/>
      <c r="L67" s="14"/>
      <c r="M67" s="15"/>
      <c r="N67" s="16"/>
    </row>
    <row r="68" spans="1:14" s="17" customFormat="1" ht="12" customHeight="1" thickBot="1" x14ac:dyDescent="0.3">
      <c r="A68" s="32"/>
      <c r="B68" s="37"/>
      <c r="C68" s="37"/>
      <c r="D68" s="35"/>
      <c r="E68" s="23"/>
      <c r="F68" s="23"/>
      <c r="G68" s="23"/>
      <c r="H68" s="13"/>
      <c r="I68" s="41"/>
      <c r="J68" s="41"/>
      <c r="K68" s="14"/>
      <c r="L68" s="14"/>
      <c r="M68" s="15"/>
      <c r="N68" s="16"/>
    </row>
    <row r="69" spans="1:14" s="22" customFormat="1" ht="14.1" customHeight="1" thickBot="1" x14ac:dyDescent="0.3">
      <c r="A69" s="19"/>
      <c r="B69" s="110" t="s">
        <v>104</v>
      </c>
      <c r="C69" s="111"/>
      <c r="D69" s="111"/>
      <c r="E69" s="111"/>
      <c r="F69" s="111"/>
      <c r="G69" s="112"/>
      <c r="H69" s="20"/>
      <c r="I69" s="41"/>
      <c r="J69" s="41"/>
      <c r="K69" s="21"/>
      <c r="L69" s="21"/>
      <c r="M69" s="16"/>
      <c r="N69" s="16"/>
    </row>
    <row r="70" spans="1:14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24">
        <v>1</v>
      </c>
      <c r="F70" s="24">
        <v>0</v>
      </c>
      <c r="G70" s="24">
        <v>0</v>
      </c>
      <c r="H70" s="13"/>
      <c r="I70" s="40">
        <f t="shared" ref="I70:I79" si="3">(E70*$E$95)+(F70*$E$96)+(G70*$E$97)</f>
        <v>170.52459631565117</v>
      </c>
      <c r="J70" s="42"/>
      <c r="K70" s="14"/>
      <c r="L70" s="14"/>
      <c r="M70" s="15"/>
      <c r="N70" s="16"/>
    </row>
    <row r="71" spans="1:14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1</v>
      </c>
      <c r="F71" s="30">
        <v>0</v>
      </c>
      <c r="G71" s="30">
        <v>0</v>
      </c>
      <c r="H71" s="13"/>
      <c r="I71" s="40">
        <f t="shared" si="3"/>
        <v>170.52459631565117</v>
      </c>
      <c r="J71" s="14"/>
      <c r="K71" s="14"/>
      <c r="L71" s="14"/>
      <c r="M71" s="15"/>
      <c r="N71" s="16"/>
    </row>
    <row r="72" spans="1:14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24">
        <v>1</v>
      </c>
      <c r="F72" s="24">
        <v>0</v>
      </c>
      <c r="G72" s="24">
        <v>0</v>
      </c>
      <c r="H72" s="13"/>
      <c r="I72" s="40">
        <f t="shared" si="3"/>
        <v>170.52459631565117</v>
      </c>
      <c r="J72" s="14"/>
      <c r="K72" s="14"/>
      <c r="L72" s="14"/>
      <c r="M72" s="15"/>
      <c r="N72" s="16"/>
    </row>
    <row r="73" spans="1:14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24">
        <v>1</v>
      </c>
      <c r="F73" s="24">
        <v>0</v>
      </c>
      <c r="G73" s="24">
        <v>0</v>
      </c>
      <c r="H73" s="13"/>
      <c r="I73" s="40">
        <f t="shared" si="3"/>
        <v>170.52459631565117</v>
      </c>
      <c r="J73" s="14"/>
      <c r="K73" s="14"/>
      <c r="L73" s="14"/>
      <c r="M73" s="15"/>
      <c r="N73" s="16"/>
    </row>
    <row r="74" spans="1:14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24">
        <v>1</v>
      </c>
      <c r="F74" s="24">
        <v>0</v>
      </c>
      <c r="G74" s="24">
        <v>0</v>
      </c>
      <c r="H74" s="13"/>
      <c r="I74" s="40">
        <f t="shared" si="3"/>
        <v>170.52459631565117</v>
      </c>
      <c r="J74" s="14"/>
      <c r="K74" s="14"/>
      <c r="L74" s="14"/>
      <c r="M74" s="15"/>
      <c r="N74" s="16"/>
    </row>
    <row r="75" spans="1:14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24">
        <v>1</v>
      </c>
      <c r="F75" s="24">
        <v>0</v>
      </c>
      <c r="G75" s="24">
        <v>0</v>
      </c>
      <c r="H75" s="13"/>
      <c r="I75" s="40">
        <f t="shared" si="3"/>
        <v>170.52459631565117</v>
      </c>
      <c r="J75" s="14"/>
      <c r="K75" s="14"/>
      <c r="L75" s="14"/>
      <c r="M75" s="15"/>
      <c r="N75" s="16"/>
    </row>
    <row r="76" spans="1:14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24">
        <v>1</v>
      </c>
      <c r="F76" s="24">
        <v>0</v>
      </c>
      <c r="G76" s="24">
        <v>0</v>
      </c>
      <c r="H76" s="13"/>
      <c r="I76" s="40">
        <f t="shared" si="3"/>
        <v>170.52459631565117</v>
      </c>
      <c r="J76" s="14"/>
      <c r="K76" s="14"/>
      <c r="L76" s="14"/>
      <c r="M76" s="15"/>
      <c r="N76" s="16"/>
    </row>
    <row r="77" spans="1:14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24">
        <v>1</v>
      </c>
      <c r="F77" s="24">
        <v>0</v>
      </c>
      <c r="G77" s="24">
        <v>0</v>
      </c>
      <c r="H77" s="13"/>
      <c r="I77" s="40">
        <f t="shared" si="3"/>
        <v>170.52459631565117</v>
      </c>
      <c r="J77" s="14"/>
      <c r="K77" s="14"/>
      <c r="L77" s="14"/>
      <c r="M77" s="15"/>
      <c r="N77" s="16"/>
    </row>
    <row r="78" spans="1:14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24">
        <v>1</v>
      </c>
      <c r="F78" s="24">
        <v>0</v>
      </c>
      <c r="G78" s="24">
        <v>0</v>
      </c>
      <c r="H78" s="13"/>
      <c r="I78" s="40">
        <f t="shared" si="3"/>
        <v>170.52459631565117</v>
      </c>
      <c r="J78" s="14"/>
      <c r="K78" s="14"/>
      <c r="L78" s="14"/>
      <c r="M78" s="15"/>
      <c r="N78" s="16"/>
    </row>
    <row r="79" spans="1:14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24">
        <v>1</v>
      </c>
      <c r="F79" s="24">
        <v>0</v>
      </c>
      <c r="G79" s="24">
        <v>0</v>
      </c>
      <c r="H79" s="13"/>
      <c r="I79" s="40">
        <f t="shared" si="3"/>
        <v>170.52459631565117</v>
      </c>
      <c r="J79" s="43">
        <f>SUM(I70:I79)</f>
        <v>1705.2459631565118</v>
      </c>
      <c r="K79" s="14"/>
      <c r="L79" s="14"/>
      <c r="M79" s="15"/>
      <c r="N79" s="16"/>
    </row>
    <row r="80" spans="1:14" s="17" customFormat="1" ht="12" customHeight="1" thickBot="1" x14ac:dyDescent="0.3">
      <c r="A80" s="7"/>
      <c r="B80" s="18"/>
      <c r="C80" s="18"/>
      <c r="D80" s="7"/>
      <c r="E80" s="27"/>
      <c r="F80" s="27"/>
      <c r="G80" s="27"/>
      <c r="H80" s="13"/>
      <c r="I80" s="41"/>
      <c r="J80" s="44"/>
      <c r="K80" s="14"/>
      <c r="L80" s="14"/>
      <c r="M80" s="15"/>
      <c r="N80" s="16"/>
    </row>
    <row r="81" spans="1:14" s="22" customFormat="1" ht="14.1" customHeight="1" thickBot="1" x14ac:dyDescent="0.3">
      <c r="A81" s="19"/>
      <c r="B81" s="110" t="s">
        <v>105</v>
      </c>
      <c r="C81" s="111"/>
      <c r="D81" s="111"/>
      <c r="E81" s="111"/>
      <c r="F81" s="111"/>
      <c r="G81" s="112"/>
      <c r="H81" s="20"/>
      <c r="I81" s="41"/>
      <c r="J81" s="44"/>
      <c r="K81" s="21"/>
      <c r="L81" s="21"/>
      <c r="M81" s="16"/>
      <c r="N81" s="16"/>
    </row>
    <row r="82" spans="1:14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24">
        <v>0</v>
      </c>
      <c r="F82" s="24">
        <v>1</v>
      </c>
      <c r="G82" s="24">
        <v>0</v>
      </c>
      <c r="H82" s="13"/>
      <c r="I82" s="40">
        <f t="shared" ref="I82" si="4">(E82*$E$95)+(F82*$E$96)+(G82*$E$97)</f>
        <v>85.262298157825583</v>
      </c>
      <c r="J82" s="43">
        <f>SUM(I82)</f>
        <v>85.262298157825583</v>
      </c>
      <c r="K82" s="14"/>
      <c r="L82" s="14"/>
      <c r="M82" s="15"/>
      <c r="N82" s="16"/>
    </row>
    <row r="83" spans="1:14" s="17" customFormat="1" ht="14.1" customHeight="1" thickBot="1" x14ac:dyDescent="0.3">
      <c r="A83" s="7"/>
      <c r="B83" s="26"/>
      <c r="C83" s="26"/>
      <c r="D83" s="7"/>
      <c r="E83" s="27"/>
      <c r="F83" s="27"/>
      <c r="G83" s="27"/>
      <c r="H83" s="13"/>
      <c r="I83" s="14"/>
      <c r="J83" s="44"/>
      <c r="K83" s="14"/>
      <c r="L83" s="14"/>
      <c r="M83" s="15"/>
      <c r="N83" s="16"/>
    </row>
    <row r="84" spans="1:14" s="22" customFormat="1" ht="14.1" customHeight="1" thickBot="1" x14ac:dyDescent="0.3">
      <c r="A84" s="19"/>
      <c r="B84" s="110" t="s">
        <v>262</v>
      </c>
      <c r="C84" s="111"/>
      <c r="D84" s="111"/>
      <c r="E84" s="111"/>
      <c r="F84" s="111"/>
      <c r="G84" s="112"/>
      <c r="H84" s="20"/>
      <c r="I84" s="41"/>
      <c r="J84" s="44"/>
      <c r="K84" s="21"/>
      <c r="L84" s="21"/>
      <c r="M84" s="16"/>
      <c r="N84" s="16"/>
    </row>
    <row r="85" spans="1:14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>
        <v>0</v>
      </c>
      <c r="F85" s="24">
        <v>1</v>
      </c>
      <c r="G85" s="24">
        <v>0</v>
      </c>
      <c r="H85" s="13"/>
      <c r="I85" s="40">
        <f>(E85*$E$95)+(F85*$E$96)+(G85*$E$97)</f>
        <v>85.262298157825583</v>
      </c>
      <c r="J85" s="43">
        <f>SUM(I85)</f>
        <v>85.262298157825583</v>
      </c>
      <c r="K85" s="14"/>
      <c r="L85" s="14"/>
      <c r="M85" s="15"/>
      <c r="N85" s="16"/>
    </row>
    <row r="86" spans="1:14" s="17" customFormat="1" ht="14.1" customHeight="1" thickBot="1" x14ac:dyDescent="0.3">
      <c r="A86" s="7"/>
      <c r="B86" s="26"/>
      <c r="C86" s="26"/>
      <c r="D86" s="7"/>
      <c r="E86" s="27"/>
      <c r="F86" s="27"/>
      <c r="G86" s="27"/>
      <c r="H86" s="13"/>
      <c r="I86" s="14"/>
      <c r="J86" s="44"/>
      <c r="K86" s="14"/>
      <c r="L86" s="14"/>
      <c r="M86" s="15"/>
      <c r="N86" s="16"/>
    </row>
    <row r="87" spans="1:14" s="22" customFormat="1" ht="14.1" customHeight="1" thickBot="1" x14ac:dyDescent="0.3">
      <c r="A87" s="19"/>
      <c r="B87" s="110" t="s">
        <v>263</v>
      </c>
      <c r="C87" s="111"/>
      <c r="D87" s="111"/>
      <c r="E87" s="111"/>
      <c r="F87" s="111"/>
      <c r="G87" s="112"/>
      <c r="H87" s="20"/>
      <c r="I87" s="41"/>
      <c r="J87" s="44"/>
      <c r="K87" s="21"/>
      <c r="L87" s="21"/>
      <c r="M87" s="16"/>
      <c r="N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4">
        <v>0</v>
      </c>
      <c r="F88" s="24">
        <v>1</v>
      </c>
      <c r="G88" s="24">
        <v>0</v>
      </c>
      <c r="H88" s="20"/>
      <c r="I88" s="40">
        <f>(E88*$E$95)+(F88*$E$96)+(G88*$E$97)</f>
        <v>85.262298157825583</v>
      </c>
      <c r="J88" s="44"/>
      <c r="K88" s="21"/>
      <c r="L88" s="21"/>
      <c r="M88" s="16"/>
      <c r="N88" s="16"/>
    </row>
    <row r="89" spans="1:14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24">
        <v>0</v>
      </c>
      <c r="F89" s="24">
        <v>1</v>
      </c>
      <c r="G89" s="24">
        <v>0</v>
      </c>
      <c r="H89" s="13"/>
      <c r="I89" s="40">
        <f>(E89*$E$95)+(F89*$E$96)+(G89*$E$97)</f>
        <v>85.262298157825583</v>
      </c>
      <c r="J89" s="43">
        <f>SUM(I88:I89)</f>
        <v>170.52459631565117</v>
      </c>
      <c r="K89" s="14"/>
      <c r="L89" s="14"/>
      <c r="M89" s="15"/>
      <c r="N89" s="16"/>
    </row>
    <row r="90" spans="1:14" s="17" customFormat="1" ht="14.1" customHeight="1" thickBot="1" x14ac:dyDescent="0.3">
      <c r="A90" s="7"/>
      <c r="B90" s="26"/>
      <c r="C90" s="26"/>
      <c r="D90" s="7"/>
      <c r="E90" s="27"/>
      <c r="F90" s="27"/>
      <c r="G90" s="27"/>
      <c r="H90" s="13"/>
      <c r="I90" s="14"/>
      <c r="J90" s="44"/>
      <c r="K90" s="14"/>
      <c r="L90" s="14"/>
      <c r="M90" s="15"/>
      <c r="N90" s="16"/>
    </row>
    <row r="91" spans="1:14" s="17" customFormat="1" ht="14.1" customHeight="1" thickBot="1" x14ac:dyDescent="0.3">
      <c r="A91" s="7"/>
      <c r="B91" s="110" t="s">
        <v>165</v>
      </c>
      <c r="C91" s="111"/>
      <c r="D91" s="112"/>
      <c r="E91" s="8">
        <f>SUM(E6:E90)</f>
        <v>15</v>
      </c>
      <c r="F91" s="9">
        <f>SUM(F6:F90)</f>
        <v>35</v>
      </c>
      <c r="G91" s="11">
        <f>SUM(G6:G90)</f>
        <v>5</v>
      </c>
      <c r="H91" s="13"/>
      <c r="I91" s="14"/>
      <c r="J91" s="45">
        <f>SUM(J6:J90)</f>
        <v>5826.2570407847479</v>
      </c>
      <c r="K91" s="14"/>
      <c r="L91" s="14"/>
      <c r="M91" s="15"/>
      <c r="N91" s="16"/>
    </row>
    <row r="92" spans="1:14" s="4" customFormat="1" ht="12.75" customHeight="1" x14ac:dyDescent="0.25">
      <c r="A92" s="7"/>
      <c r="B92" s="18"/>
      <c r="C92" s="18"/>
      <c r="D92" s="7"/>
      <c r="E92" s="27"/>
      <c r="F92" s="27"/>
      <c r="G92" s="27"/>
      <c r="H92" s="13"/>
      <c r="I92" s="14"/>
      <c r="J92" s="14"/>
      <c r="K92" s="14"/>
      <c r="L92" s="14"/>
      <c r="M92" s="1"/>
      <c r="N92" s="2"/>
    </row>
    <row r="93" spans="1:14" s="4" customFormat="1" ht="12.75" customHeight="1" x14ac:dyDescent="0.25">
      <c r="A93" s="7"/>
      <c r="B93" s="18"/>
      <c r="C93" s="18"/>
      <c r="D93" s="7"/>
      <c r="E93" s="27"/>
      <c r="F93" s="27"/>
      <c r="G93" s="27"/>
      <c r="H93" s="13"/>
      <c r="I93" s="14"/>
      <c r="J93" s="14"/>
      <c r="K93" s="14"/>
      <c r="L93" s="14"/>
      <c r="M93" s="1"/>
      <c r="N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27"/>
      <c r="G94" s="27"/>
      <c r="H94" s="13"/>
      <c r="I94" s="14"/>
      <c r="J94" s="14"/>
      <c r="K94" s="14"/>
      <c r="L94" s="14"/>
      <c r="M94" s="1"/>
      <c r="N94" s="2"/>
    </row>
    <row r="95" spans="1:14" s="4" customFormat="1" ht="15" customHeight="1" x14ac:dyDescent="0.25">
      <c r="A95" s="12" t="s">
        <v>159</v>
      </c>
      <c r="B95" s="127" t="s">
        <v>160</v>
      </c>
      <c r="C95" s="128"/>
      <c r="D95" s="129"/>
      <c r="E95" s="40">
        <v>170.52459631565117</v>
      </c>
      <c r="F95" s="27"/>
      <c r="G95" s="27"/>
      <c r="H95" s="13"/>
      <c r="I95" s="14"/>
      <c r="J95" s="14"/>
      <c r="K95" s="14"/>
      <c r="L95" s="14"/>
      <c r="M95" s="1"/>
      <c r="N95" s="2"/>
    </row>
    <row r="96" spans="1:14" s="4" customFormat="1" ht="15" customHeight="1" x14ac:dyDescent="0.25">
      <c r="A96" s="12" t="s">
        <v>161</v>
      </c>
      <c r="B96" s="127" t="s">
        <v>162</v>
      </c>
      <c r="C96" s="128"/>
      <c r="D96" s="129"/>
      <c r="E96" s="40">
        <v>85.262298157825583</v>
      </c>
      <c r="F96" s="27"/>
      <c r="G96" s="27"/>
      <c r="H96" s="13"/>
      <c r="I96" s="14"/>
      <c r="J96" s="14"/>
      <c r="K96" s="14"/>
      <c r="L96" s="14"/>
      <c r="M96" s="1"/>
      <c r="N96" s="2"/>
    </row>
    <row r="97" spans="1:14" s="4" customFormat="1" ht="15" customHeight="1" x14ac:dyDescent="0.25">
      <c r="A97" s="12" t="s">
        <v>163</v>
      </c>
      <c r="B97" s="127" t="s">
        <v>164</v>
      </c>
      <c r="C97" s="128"/>
      <c r="D97" s="129"/>
      <c r="E97" s="40">
        <v>56.841532105217055</v>
      </c>
      <c r="F97" s="27"/>
      <c r="G97" s="27"/>
      <c r="H97" s="13"/>
      <c r="I97" s="14"/>
      <c r="J97" s="14"/>
      <c r="K97" s="14"/>
      <c r="L97" s="14"/>
      <c r="M97" s="1"/>
      <c r="N97" s="2"/>
    </row>
    <row r="98" spans="1:14" s="4" customFormat="1" ht="12.75" customHeight="1" x14ac:dyDescent="0.25">
      <c r="A98" s="7"/>
      <c r="B98" s="18"/>
      <c r="C98" s="18"/>
      <c r="D98" s="7"/>
      <c r="E98" s="27"/>
      <c r="F98" s="27"/>
      <c r="G98" s="27"/>
      <c r="H98" s="13"/>
      <c r="I98" s="14"/>
      <c r="J98" s="14"/>
      <c r="K98" s="14"/>
      <c r="L98" s="14"/>
      <c r="M98" s="1"/>
      <c r="N98" s="2"/>
    </row>
    <row r="99" spans="1:14" s="4" customFormat="1" ht="12.75" customHeight="1" x14ac:dyDescent="0.25">
      <c r="A99" s="7"/>
      <c r="B99" s="18"/>
      <c r="C99" s="18"/>
      <c r="D99" s="7"/>
      <c r="E99" s="27"/>
      <c r="F99" s="27"/>
      <c r="G99" s="27"/>
      <c r="H99" s="13"/>
      <c r="I99" s="14"/>
      <c r="J99" s="14"/>
      <c r="K99" s="14"/>
      <c r="L99" s="14"/>
      <c r="M99" s="1"/>
      <c r="N99" s="2"/>
    </row>
    <row r="100" spans="1:14" s="4" customFormat="1" ht="12" x14ac:dyDescent="0.25">
      <c r="A100" s="7"/>
      <c r="B100" s="18"/>
      <c r="C100" s="18"/>
      <c r="D100" s="7"/>
      <c r="E100" s="14"/>
      <c r="F100" s="14"/>
      <c r="G100" s="14"/>
      <c r="H100" s="13"/>
      <c r="I100" s="14"/>
      <c r="J100" s="14"/>
      <c r="K100" s="14"/>
      <c r="L100" s="14"/>
      <c r="M100" s="1"/>
      <c r="N100" s="2"/>
    </row>
    <row r="101" spans="1:14" s="4" customFormat="1" ht="12" x14ac:dyDescent="0.25">
      <c r="A101" s="7"/>
      <c r="B101" s="18"/>
      <c r="C101" s="18"/>
      <c r="D101" s="7"/>
      <c r="E101" s="14"/>
      <c r="F101" s="14"/>
      <c r="G101" s="14"/>
      <c r="H101" s="13"/>
      <c r="I101" s="14"/>
      <c r="J101" s="14"/>
      <c r="K101" s="14"/>
      <c r="L101" s="14"/>
      <c r="M101" s="1"/>
      <c r="N101" s="2"/>
    </row>
    <row r="102" spans="1:14" s="4" customFormat="1" ht="12" x14ac:dyDescent="0.25">
      <c r="A102" s="7"/>
      <c r="B102" s="18"/>
      <c r="C102" s="18"/>
      <c r="D102" s="7"/>
      <c r="E102" s="14"/>
      <c r="F102" s="14"/>
      <c r="G102" s="14"/>
      <c r="H102" s="13"/>
      <c r="I102" s="14"/>
      <c r="J102" s="14"/>
      <c r="K102" s="14"/>
      <c r="L102" s="14"/>
      <c r="M102" s="1"/>
      <c r="N102" s="2"/>
    </row>
    <row r="103" spans="1:14" s="4" customFormat="1" ht="12" x14ac:dyDescent="0.25">
      <c r="A103" s="7"/>
      <c r="B103" s="18"/>
      <c r="C103" s="18"/>
      <c r="D103" s="7"/>
      <c r="E103" s="14"/>
      <c r="F103" s="14"/>
      <c r="G103" s="14"/>
      <c r="H103" s="13"/>
      <c r="I103" s="14"/>
      <c r="J103" s="14"/>
      <c r="K103" s="14"/>
      <c r="L103" s="14"/>
      <c r="M103" s="1"/>
      <c r="N103" s="2"/>
    </row>
    <row r="104" spans="1:14" s="4" customFormat="1" ht="12" x14ac:dyDescent="0.25">
      <c r="A104" s="7"/>
      <c r="B104" s="18"/>
      <c r="C104" s="18"/>
      <c r="D104" s="7"/>
      <c r="E104" s="14"/>
      <c r="F104" s="14"/>
      <c r="G104" s="14"/>
      <c r="H104" s="13"/>
      <c r="I104" s="14"/>
      <c r="J104" s="14"/>
      <c r="K104" s="14"/>
      <c r="L104" s="14"/>
      <c r="M104" s="1"/>
      <c r="N104" s="2"/>
    </row>
    <row r="105" spans="1:14" s="4" customFormat="1" ht="12" x14ac:dyDescent="0.25">
      <c r="A105" s="7"/>
      <c r="B105" s="18"/>
      <c r="C105" s="18"/>
      <c r="D105" s="7"/>
      <c r="E105" s="14"/>
      <c r="F105" s="14"/>
      <c r="G105" s="14"/>
      <c r="H105" s="13"/>
      <c r="I105" s="14"/>
      <c r="J105" s="14"/>
      <c r="K105" s="14"/>
      <c r="L105" s="14"/>
      <c r="M105" s="1"/>
      <c r="N105" s="2"/>
    </row>
    <row r="106" spans="1:14" s="4" customFormat="1" ht="12" x14ac:dyDescent="0.25">
      <c r="A106" s="7"/>
      <c r="B106" s="18"/>
      <c r="C106" s="18"/>
      <c r="D106" s="7"/>
      <c r="E106" s="14"/>
      <c r="F106" s="14"/>
      <c r="G106" s="14"/>
      <c r="H106" s="13"/>
      <c r="I106" s="14"/>
      <c r="J106" s="14"/>
      <c r="K106" s="14"/>
      <c r="L106" s="14"/>
      <c r="M106" s="1"/>
      <c r="N106" s="2"/>
    </row>
    <row r="107" spans="1:14" s="4" customFormat="1" ht="12" x14ac:dyDescent="0.25">
      <c r="A107" s="7"/>
      <c r="B107" s="18"/>
      <c r="C107" s="18"/>
      <c r="D107" s="7"/>
      <c r="E107" s="14"/>
      <c r="F107" s="14"/>
      <c r="G107" s="14"/>
      <c r="H107" s="13"/>
      <c r="I107" s="14"/>
      <c r="J107" s="14"/>
      <c r="K107" s="14"/>
      <c r="L107" s="14"/>
      <c r="M107" s="1"/>
      <c r="N107" s="2"/>
    </row>
    <row r="108" spans="1:14" s="4" customFormat="1" ht="12" x14ac:dyDescent="0.25">
      <c r="A108" s="7"/>
      <c r="B108" s="18"/>
      <c r="C108" s="18"/>
      <c r="D108" s="7"/>
      <c r="E108" s="14"/>
      <c r="F108" s="14"/>
      <c r="G108" s="14"/>
      <c r="H108" s="13"/>
      <c r="I108" s="14"/>
      <c r="J108" s="14"/>
      <c r="K108" s="14"/>
      <c r="L108" s="14"/>
      <c r="M108" s="1"/>
      <c r="N108" s="2"/>
    </row>
    <row r="109" spans="1:14" s="4" customFormat="1" ht="12" x14ac:dyDescent="0.25">
      <c r="A109" s="7"/>
      <c r="B109" s="18"/>
      <c r="C109" s="18"/>
      <c r="D109" s="7"/>
      <c r="E109" s="14"/>
      <c r="F109" s="14"/>
      <c r="G109" s="14"/>
      <c r="H109" s="13"/>
      <c r="I109" s="14"/>
      <c r="J109" s="14"/>
      <c r="K109" s="14"/>
      <c r="L109" s="14"/>
      <c r="M109" s="1"/>
      <c r="N109" s="2"/>
    </row>
    <row r="110" spans="1:14" s="4" customFormat="1" ht="12" x14ac:dyDescent="0.25">
      <c r="A110" s="7"/>
      <c r="B110" s="18"/>
      <c r="C110" s="18"/>
      <c r="D110" s="7"/>
      <c r="E110" s="14"/>
      <c r="F110" s="14"/>
      <c r="G110" s="14"/>
      <c r="H110" s="13"/>
      <c r="I110" s="14"/>
      <c r="J110" s="14"/>
      <c r="K110" s="14"/>
      <c r="L110" s="14"/>
      <c r="M110" s="1"/>
      <c r="N110" s="2"/>
    </row>
    <row r="111" spans="1:14" s="4" customFormat="1" ht="12" x14ac:dyDescent="0.25">
      <c r="A111" s="7"/>
      <c r="B111" s="18"/>
      <c r="C111" s="18"/>
      <c r="D111" s="7"/>
      <c r="E111" s="14"/>
      <c r="F111" s="14"/>
      <c r="G111" s="14"/>
      <c r="H111" s="13"/>
      <c r="I111" s="14"/>
      <c r="J111" s="14"/>
      <c r="K111" s="14"/>
      <c r="L111" s="14"/>
      <c r="M111" s="1"/>
      <c r="N111" s="2"/>
    </row>
    <row r="112" spans="1:14" s="4" customFormat="1" ht="12" x14ac:dyDescent="0.25">
      <c r="A112" s="7"/>
      <c r="B112" s="18"/>
      <c r="C112" s="18"/>
      <c r="D112" s="7"/>
      <c r="E112" s="14"/>
      <c r="F112" s="14"/>
      <c r="G112" s="14"/>
      <c r="H112" s="13"/>
      <c r="I112" s="14"/>
      <c r="J112" s="14"/>
      <c r="K112" s="14"/>
      <c r="L112" s="14"/>
      <c r="M112" s="1"/>
      <c r="N112" s="2"/>
    </row>
    <row r="113" spans="1:14" s="4" customFormat="1" ht="12" x14ac:dyDescent="0.25">
      <c r="A113" s="7"/>
      <c r="B113" s="18"/>
      <c r="C113" s="18"/>
      <c r="D113" s="7"/>
      <c r="E113" s="14"/>
      <c r="F113" s="14"/>
      <c r="G113" s="14"/>
      <c r="H113" s="13"/>
      <c r="I113" s="14"/>
      <c r="J113" s="14"/>
      <c r="K113" s="14"/>
      <c r="L113" s="14"/>
      <c r="M113" s="1"/>
      <c r="N113" s="2"/>
    </row>
    <row r="114" spans="1:14" s="4" customFormat="1" ht="12" x14ac:dyDescent="0.25">
      <c r="A114" s="7"/>
      <c r="B114" s="18"/>
      <c r="C114" s="18"/>
      <c r="D114" s="7"/>
      <c r="E114" s="14"/>
      <c r="F114" s="14"/>
      <c r="G114" s="14"/>
      <c r="H114" s="13"/>
      <c r="I114" s="14"/>
      <c r="J114" s="14"/>
      <c r="K114" s="14"/>
      <c r="L114" s="14"/>
      <c r="M114" s="1"/>
      <c r="N114" s="2"/>
    </row>
    <row r="115" spans="1:14" s="4" customFormat="1" ht="12" x14ac:dyDescent="0.25">
      <c r="A115" s="7"/>
      <c r="B115" s="18"/>
      <c r="C115" s="18"/>
      <c r="D115" s="7"/>
      <c r="E115" s="14"/>
      <c r="F115" s="14"/>
      <c r="G115" s="14"/>
      <c r="H115" s="13"/>
      <c r="I115" s="14"/>
      <c r="J115" s="14"/>
      <c r="K115" s="14"/>
      <c r="L115" s="14"/>
      <c r="M115" s="1"/>
      <c r="N115" s="2"/>
    </row>
    <row r="116" spans="1:14" s="4" customFormat="1" ht="12" x14ac:dyDescent="0.25">
      <c r="A116" s="7"/>
      <c r="B116" s="18"/>
      <c r="C116" s="18"/>
      <c r="D116" s="7"/>
      <c r="E116" s="14"/>
      <c r="F116" s="14"/>
      <c r="G116" s="14"/>
      <c r="H116" s="13"/>
      <c r="I116" s="14"/>
      <c r="J116" s="14"/>
      <c r="K116" s="14"/>
      <c r="L116" s="14"/>
      <c r="M116" s="1"/>
      <c r="N116" s="2"/>
    </row>
    <row r="117" spans="1:14" s="4" customFormat="1" ht="12" x14ac:dyDescent="0.25">
      <c r="A117" s="7"/>
      <c r="B117" s="18"/>
      <c r="C117" s="18"/>
      <c r="D117" s="7"/>
      <c r="E117" s="14"/>
      <c r="F117" s="14"/>
      <c r="G117" s="14"/>
      <c r="H117" s="13"/>
      <c r="I117" s="14"/>
      <c r="J117" s="14"/>
      <c r="K117" s="14"/>
      <c r="L117" s="14"/>
      <c r="M117" s="1"/>
      <c r="N117" s="2"/>
    </row>
    <row r="118" spans="1:14" s="4" customFormat="1" ht="12" x14ac:dyDescent="0.25">
      <c r="A118" s="7"/>
      <c r="B118" s="18"/>
      <c r="C118" s="18"/>
      <c r="D118" s="7"/>
      <c r="E118" s="14"/>
      <c r="F118" s="14"/>
      <c r="G118" s="14"/>
      <c r="H118" s="13"/>
      <c r="I118" s="14"/>
      <c r="J118" s="14"/>
      <c r="K118" s="14"/>
      <c r="L118" s="14"/>
      <c r="M118" s="1"/>
      <c r="N118" s="2"/>
    </row>
    <row r="119" spans="1:14" s="4" customFormat="1" ht="12" x14ac:dyDescent="0.25">
      <c r="A119" s="7"/>
      <c r="B119" s="18"/>
      <c r="C119" s="18"/>
      <c r="D119" s="7"/>
      <c r="E119" s="14"/>
      <c r="F119" s="14"/>
      <c r="G119" s="14"/>
      <c r="H119" s="13"/>
      <c r="I119" s="14"/>
      <c r="J119" s="14"/>
      <c r="K119" s="14"/>
      <c r="L119" s="14"/>
      <c r="M119" s="1"/>
      <c r="N119" s="2"/>
    </row>
    <row r="120" spans="1:14" s="4" customFormat="1" ht="12" x14ac:dyDescent="0.25">
      <c r="A120" s="7"/>
      <c r="B120" s="18"/>
      <c r="C120" s="18"/>
      <c r="D120" s="7"/>
      <c r="E120" s="14"/>
      <c r="F120" s="14"/>
      <c r="G120" s="14"/>
      <c r="H120" s="13"/>
      <c r="I120" s="14"/>
      <c r="J120" s="14"/>
      <c r="K120" s="14"/>
      <c r="L120" s="14"/>
      <c r="M120" s="1"/>
      <c r="N120" s="2"/>
    </row>
    <row r="121" spans="1:14" s="4" customFormat="1" ht="12" x14ac:dyDescent="0.25">
      <c r="A121" s="7"/>
      <c r="B121" s="18"/>
      <c r="C121" s="18"/>
      <c r="D121" s="7"/>
      <c r="E121" s="14"/>
      <c r="F121" s="14"/>
      <c r="G121" s="14"/>
      <c r="H121" s="13"/>
      <c r="I121" s="14"/>
      <c r="J121" s="14"/>
      <c r="K121" s="14"/>
      <c r="L121" s="14"/>
      <c r="M121" s="1"/>
      <c r="N121" s="2"/>
    </row>
    <row r="122" spans="1:14" s="4" customFormat="1" ht="12" x14ac:dyDescent="0.25">
      <c r="A122" s="7"/>
      <c r="B122" s="18"/>
      <c r="C122" s="18"/>
      <c r="D122" s="7"/>
      <c r="E122" s="14"/>
      <c r="F122" s="14"/>
      <c r="G122" s="14"/>
      <c r="H122" s="13"/>
      <c r="I122" s="14"/>
      <c r="J122" s="14"/>
      <c r="K122" s="14"/>
      <c r="L122" s="14"/>
      <c r="M122" s="1"/>
      <c r="N122" s="2"/>
    </row>
  </sheetData>
  <mergeCells count="29">
    <mergeCell ref="A2:A3"/>
    <mergeCell ref="B2:B3"/>
    <mergeCell ref="C2:C3"/>
    <mergeCell ref="D2:D3"/>
    <mergeCell ref="E2:E3"/>
    <mergeCell ref="F2:F3"/>
    <mergeCell ref="G2:G3"/>
    <mergeCell ref="I2:I3"/>
    <mergeCell ref="J2:J3"/>
    <mergeCell ref="B5:G5"/>
    <mergeCell ref="B16:G16"/>
    <mergeCell ref="B24:G24"/>
    <mergeCell ref="B30:G30"/>
    <mergeCell ref="B34:G34"/>
    <mergeCell ref="B37:G37"/>
    <mergeCell ref="B40:G40"/>
    <mergeCell ref="B43:G43"/>
    <mergeCell ref="B47:G47"/>
    <mergeCell ref="B95:D95"/>
    <mergeCell ref="B96:D96"/>
    <mergeCell ref="B97:D97"/>
    <mergeCell ref="B53:G53"/>
    <mergeCell ref="B56:G56"/>
    <mergeCell ref="B69:G69"/>
    <mergeCell ref="B87:G87"/>
    <mergeCell ref="B91:D91"/>
    <mergeCell ref="B94:D94"/>
    <mergeCell ref="B81:G81"/>
    <mergeCell ref="B84:G84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2"/>
  <sheetViews>
    <sheetView topLeftCell="A69" zoomScaleNormal="100" workbookViewId="0">
      <selection activeCell="A6" sqref="A6:A89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7" width="15.6640625" style="14" customWidth="1"/>
    <col min="8" max="8" width="10.6640625" style="13" customWidth="1"/>
    <col min="9" max="9" width="13.33203125" style="14" customWidth="1"/>
    <col min="10" max="10" width="14" style="14" customWidth="1"/>
    <col min="11" max="11" width="12.5546875" style="14" customWidth="1"/>
    <col min="12" max="12" width="12.6640625" style="14" customWidth="1"/>
    <col min="13" max="13" width="12.88671875" style="1" customWidth="1"/>
    <col min="14" max="14" width="12.33203125" style="2" customWidth="1"/>
    <col min="15" max="15" width="12.44140625" customWidth="1"/>
    <col min="16" max="16" width="11.88671875" customWidth="1"/>
    <col min="17" max="17" width="8.6640625" customWidth="1"/>
    <col min="18" max="18" width="8.5546875" customWidth="1"/>
    <col min="19" max="19" width="19.33203125" customWidth="1"/>
    <col min="20" max="20" width="8.6640625" customWidth="1"/>
    <col min="21" max="21" width="2.6640625" customWidth="1"/>
    <col min="22" max="22" width="19.6640625" customWidth="1"/>
    <col min="23" max="23" width="8.6640625" customWidth="1"/>
  </cols>
  <sheetData>
    <row r="1" spans="1:15" s="17" customFormat="1" ht="15.75" customHeight="1" x14ac:dyDescent="0.25">
      <c r="A1" s="7"/>
      <c r="B1" s="18"/>
      <c r="C1" s="18"/>
      <c r="D1" s="7"/>
      <c r="E1" s="14"/>
      <c r="F1" s="14"/>
      <c r="G1" s="14"/>
      <c r="H1" s="13"/>
      <c r="I1" s="14"/>
      <c r="J1" s="14"/>
      <c r="K1" s="14"/>
      <c r="L1" s="14"/>
      <c r="M1" s="15"/>
      <c r="N1" s="16"/>
    </row>
    <row r="2" spans="1:15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30" t="s">
        <v>198</v>
      </c>
      <c r="F2" s="125" t="s">
        <v>197</v>
      </c>
      <c r="G2" s="118" t="s">
        <v>199</v>
      </c>
      <c r="H2" s="13"/>
      <c r="I2" s="117" t="s">
        <v>123</v>
      </c>
      <c r="J2" s="117" t="s">
        <v>124</v>
      </c>
      <c r="K2" s="14"/>
      <c r="L2" s="14"/>
      <c r="M2" s="15"/>
      <c r="N2" s="16"/>
    </row>
    <row r="3" spans="1:15" s="17" customFormat="1" ht="14.25" customHeight="1" x14ac:dyDescent="0.25">
      <c r="A3" s="107"/>
      <c r="B3" s="113"/>
      <c r="C3" s="113"/>
      <c r="D3" s="113"/>
      <c r="E3" s="131"/>
      <c r="F3" s="126"/>
      <c r="G3" s="119"/>
      <c r="H3" s="13"/>
      <c r="I3" s="117"/>
      <c r="J3" s="117"/>
      <c r="K3" s="14"/>
      <c r="L3" s="14"/>
      <c r="M3" s="15"/>
      <c r="N3" s="16"/>
    </row>
    <row r="4" spans="1:15" s="17" customFormat="1" ht="14.25" customHeight="1" thickBot="1" x14ac:dyDescent="0.3">
      <c r="A4" s="7"/>
      <c r="B4" s="7"/>
      <c r="C4" s="7"/>
      <c r="D4" s="7"/>
      <c r="E4" s="38"/>
      <c r="F4" s="38"/>
      <c r="G4" s="38"/>
      <c r="H4" s="13"/>
      <c r="K4" s="14"/>
      <c r="L4" s="14"/>
      <c r="M4" s="15"/>
      <c r="N4" s="16"/>
    </row>
    <row r="5" spans="1:15" s="22" customFormat="1" ht="14.1" customHeight="1" thickBot="1" x14ac:dyDescent="0.3">
      <c r="A5" s="19"/>
      <c r="B5" s="110" t="s">
        <v>101</v>
      </c>
      <c r="C5" s="111"/>
      <c r="D5" s="111"/>
      <c r="E5" s="111"/>
      <c r="F5" s="111"/>
      <c r="G5" s="112"/>
      <c r="H5" s="20"/>
      <c r="K5" s="21"/>
      <c r="L5" s="21"/>
      <c r="M5" s="16"/>
      <c r="N5" s="16"/>
    </row>
    <row r="6" spans="1:15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1</v>
      </c>
      <c r="F6" s="30">
        <v>2</v>
      </c>
      <c r="G6" s="30">
        <v>2</v>
      </c>
      <c r="H6" s="13"/>
      <c r="I6" s="40">
        <f t="shared" ref="I6:I14" si="0">(E6*$E$95)+(F6*$E$96)+(G6*$E$97)</f>
        <v>1175</v>
      </c>
      <c r="J6" s="41"/>
      <c r="K6" s="14"/>
      <c r="L6" s="14"/>
      <c r="M6" s="15"/>
      <c r="N6" s="16"/>
    </row>
    <row r="7" spans="1:15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30">
        <v>0</v>
      </c>
      <c r="F7" s="30">
        <v>0</v>
      </c>
      <c r="G7" s="30">
        <v>0</v>
      </c>
      <c r="H7" s="13"/>
      <c r="I7" s="40">
        <f t="shared" si="0"/>
        <v>0</v>
      </c>
      <c r="J7" s="41"/>
      <c r="K7" s="14"/>
      <c r="L7" s="14"/>
      <c r="M7" s="15"/>
      <c r="N7" s="16"/>
    </row>
    <row r="8" spans="1:15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30">
        <v>0</v>
      </c>
      <c r="F8" s="30">
        <v>0</v>
      </c>
      <c r="G8" s="30">
        <v>0</v>
      </c>
      <c r="H8" s="13"/>
      <c r="I8" s="40">
        <f t="shared" si="0"/>
        <v>0</v>
      </c>
      <c r="J8" s="41"/>
      <c r="K8" s="14"/>
      <c r="L8" s="14"/>
      <c r="M8" s="15"/>
      <c r="N8" s="16"/>
    </row>
    <row r="9" spans="1:15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30">
        <v>0</v>
      </c>
      <c r="F9" s="30">
        <v>0</v>
      </c>
      <c r="G9" s="30">
        <v>0</v>
      </c>
      <c r="H9" s="14"/>
      <c r="I9" s="40">
        <f t="shared" si="0"/>
        <v>0</v>
      </c>
      <c r="J9" s="41"/>
      <c r="K9" s="13"/>
      <c r="L9" s="14"/>
      <c r="M9" s="14"/>
      <c r="N9" s="15"/>
      <c r="O9" s="16"/>
    </row>
    <row r="10" spans="1:15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30">
        <v>0</v>
      </c>
      <c r="F10" s="30">
        <v>0</v>
      </c>
      <c r="G10" s="30">
        <v>0</v>
      </c>
      <c r="H10" s="14"/>
      <c r="I10" s="40">
        <f t="shared" si="0"/>
        <v>0</v>
      </c>
      <c r="J10" s="41"/>
      <c r="K10" s="13"/>
      <c r="L10" s="14"/>
      <c r="M10" s="14"/>
      <c r="N10" s="15"/>
      <c r="O10" s="16"/>
    </row>
    <row r="11" spans="1:15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30">
        <v>0</v>
      </c>
      <c r="F11" s="30">
        <v>0</v>
      </c>
      <c r="G11" s="30">
        <v>0</v>
      </c>
      <c r="H11" s="13"/>
      <c r="I11" s="40">
        <f t="shared" si="0"/>
        <v>0</v>
      </c>
      <c r="J11" s="41"/>
      <c r="K11" s="14"/>
      <c r="L11" s="14"/>
      <c r="M11" s="15"/>
      <c r="N11" s="16"/>
    </row>
    <row r="12" spans="1:15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30">
        <v>0</v>
      </c>
      <c r="F12" s="30">
        <v>0</v>
      </c>
      <c r="G12" s="30">
        <v>0</v>
      </c>
      <c r="H12" s="13"/>
      <c r="I12" s="40">
        <f t="shared" si="0"/>
        <v>0</v>
      </c>
      <c r="J12" s="41"/>
      <c r="K12" s="14"/>
      <c r="L12" s="14"/>
      <c r="M12" s="15"/>
      <c r="N12" s="16"/>
    </row>
    <row r="13" spans="1:15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30">
        <v>0</v>
      </c>
      <c r="F13" s="30">
        <v>0</v>
      </c>
      <c r="G13" s="30">
        <v>0</v>
      </c>
      <c r="H13" s="13"/>
      <c r="I13" s="40">
        <f t="shared" si="0"/>
        <v>0</v>
      </c>
      <c r="J13" s="41"/>
      <c r="K13" s="14"/>
      <c r="L13" s="14"/>
      <c r="M13" s="15"/>
      <c r="N13" s="16"/>
    </row>
    <row r="14" spans="1:15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30">
        <v>0</v>
      </c>
      <c r="F14" s="30">
        <v>0</v>
      </c>
      <c r="G14" s="30">
        <v>0</v>
      </c>
      <c r="H14" s="14"/>
      <c r="I14" s="40">
        <f t="shared" si="0"/>
        <v>0</v>
      </c>
      <c r="J14" s="40">
        <f>SUM(I6:I14)</f>
        <v>1175</v>
      </c>
      <c r="K14" s="13"/>
      <c r="L14" s="14"/>
      <c r="M14" s="14"/>
      <c r="N14" s="15"/>
      <c r="O14" s="16"/>
    </row>
    <row r="15" spans="1:15" s="17" customFormat="1" ht="12" customHeight="1" thickBot="1" x14ac:dyDescent="0.3">
      <c r="A15" s="32"/>
      <c r="B15" s="33"/>
      <c r="C15" s="33"/>
      <c r="D15" s="33"/>
      <c r="E15" s="23"/>
      <c r="F15" s="23"/>
      <c r="G15" s="23"/>
      <c r="H15" s="13"/>
      <c r="I15" s="41"/>
      <c r="K15" s="14"/>
      <c r="L15" s="14"/>
      <c r="M15" s="15"/>
      <c r="N15" s="16"/>
    </row>
    <row r="16" spans="1:15" s="22" customFormat="1" ht="14.1" customHeight="1" thickBot="1" x14ac:dyDescent="0.3">
      <c r="A16" s="34"/>
      <c r="B16" s="110" t="s">
        <v>102</v>
      </c>
      <c r="C16" s="111"/>
      <c r="D16" s="111"/>
      <c r="E16" s="111"/>
      <c r="F16" s="111"/>
      <c r="G16" s="112"/>
      <c r="H16" s="20"/>
      <c r="I16" s="41"/>
      <c r="J16" s="41"/>
      <c r="K16" s="21"/>
      <c r="L16" s="21"/>
      <c r="M16" s="16"/>
      <c r="N16" s="16"/>
    </row>
    <row r="17" spans="1:14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30">
        <v>0</v>
      </c>
      <c r="F17" s="30">
        <v>0</v>
      </c>
      <c r="G17" s="30">
        <v>0</v>
      </c>
      <c r="H17" s="13"/>
      <c r="I17" s="40">
        <f t="shared" ref="I17:I22" si="1">(E17*$E$95)+(F17*$E$96)+(G17*$E$97)</f>
        <v>0</v>
      </c>
      <c r="J17" s="41"/>
      <c r="K17" s="14"/>
      <c r="L17" s="14"/>
      <c r="M17" s="15"/>
      <c r="N17" s="16"/>
    </row>
    <row r="18" spans="1:14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30">
        <v>0</v>
      </c>
      <c r="F18" s="30">
        <v>0</v>
      </c>
      <c r="G18" s="30">
        <v>0</v>
      </c>
      <c r="H18" s="13"/>
      <c r="I18" s="40">
        <f t="shared" si="1"/>
        <v>0</v>
      </c>
      <c r="J18" s="41"/>
      <c r="K18" s="14"/>
      <c r="L18" s="14"/>
      <c r="M18" s="15"/>
      <c r="N18" s="16"/>
    </row>
    <row r="19" spans="1:14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30">
        <v>0</v>
      </c>
      <c r="F19" s="30">
        <v>0</v>
      </c>
      <c r="G19" s="30">
        <v>0</v>
      </c>
      <c r="H19" s="13"/>
      <c r="I19" s="40">
        <f t="shared" si="1"/>
        <v>0</v>
      </c>
      <c r="J19" s="41"/>
      <c r="K19" s="14"/>
      <c r="L19" s="14"/>
      <c r="M19" s="15"/>
      <c r="N19" s="16"/>
    </row>
    <row r="20" spans="1:14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30">
        <v>0</v>
      </c>
      <c r="F20" s="30">
        <v>0</v>
      </c>
      <c r="G20" s="30">
        <v>0</v>
      </c>
      <c r="H20" s="13"/>
      <c r="I20" s="40">
        <f t="shared" si="1"/>
        <v>0</v>
      </c>
      <c r="J20" s="41"/>
      <c r="K20" s="14"/>
      <c r="L20" s="14"/>
      <c r="M20" s="15"/>
      <c r="N20" s="16"/>
    </row>
    <row r="21" spans="1:14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30">
        <v>0</v>
      </c>
      <c r="F21" s="30">
        <v>0</v>
      </c>
      <c r="G21" s="30">
        <v>0</v>
      </c>
      <c r="H21" s="13"/>
      <c r="I21" s="40">
        <f t="shared" si="1"/>
        <v>0</v>
      </c>
      <c r="J21" s="41"/>
      <c r="K21" s="14"/>
      <c r="L21" s="14"/>
      <c r="M21" s="15"/>
      <c r="N21" s="16"/>
    </row>
    <row r="22" spans="1:14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30">
        <v>0</v>
      </c>
      <c r="F22" s="30">
        <v>0</v>
      </c>
      <c r="G22" s="30">
        <v>0</v>
      </c>
      <c r="H22" s="13"/>
      <c r="I22" s="40">
        <f t="shared" si="1"/>
        <v>0</v>
      </c>
      <c r="J22" s="40">
        <f>SUM(I17:I22)</f>
        <v>0</v>
      </c>
      <c r="K22" s="14"/>
      <c r="L22" s="14"/>
      <c r="M22" s="15"/>
      <c r="N22" s="16"/>
    </row>
    <row r="23" spans="1:14" s="17" customFormat="1" ht="14.1" customHeight="1" thickBot="1" x14ac:dyDescent="0.3">
      <c r="A23" s="7"/>
      <c r="B23" s="36"/>
      <c r="C23" s="36"/>
      <c r="D23" s="7"/>
      <c r="E23" s="27"/>
      <c r="F23" s="27"/>
      <c r="G23" s="27"/>
      <c r="H23" s="13"/>
      <c r="I23" s="41"/>
      <c r="J23" s="41"/>
      <c r="K23" s="14"/>
      <c r="L23" s="14"/>
      <c r="M23" s="15"/>
      <c r="N23" s="16"/>
    </row>
    <row r="24" spans="1:14" s="22" customFormat="1" ht="14.1" customHeight="1" thickBot="1" x14ac:dyDescent="0.3">
      <c r="A24" s="34"/>
      <c r="B24" s="110" t="s">
        <v>110</v>
      </c>
      <c r="C24" s="111"/>
      <c r="D24" s="111"/>
      <c r="E24" s="111"/>
      <c r="F24" s="111"/>
      <c r="G24" s="112"/>
      <c r="H24" s="20"/>
      <c r="I24" s="41"/>
      <c r="J24" s="42"/>
      <c r="K24" s="21"/>
      <c r="L24" s="21"/>
      <c r="M24" s="16"/>
      <c r="N24" s="16"/>
    </row>
    <row r="25" spans="1:14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30">
        <v>0</v>
      </c>
      <c r="F25" s="30">
        <v>0</v>
      </c>
      <c r="G25" s="30">
        <v>0</v>
      </c>
      <c r="H25" s="13"/>
      <c r="I25" s="40">
        <f>(E25*$E$95)+(F25*$E$96)+(G25*$E$97)</f>
        <v>0</v>
      </c>
      <c r="J25" s="41"/>
      <c r="K25" s="14"/>
      <c r="L25" s="14"/>
      <c r="M25" s="15"/>
      <c r="N25" s="16"/>
    </row>
    <row r="26" spans="1:14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30">
        <v>0</v>
      </c>
      <c r="F26" s="30">
        <v>0</v>
      </c>
      <c r="G26" s="30">
        <v>0</v>
      </c>
      <c r="H26" s="13"/>
      <c r="I26" s="40">
        <f>(E26*$E$95)+(F26*$E$96)+(G26*$E$97)</f>
        <v>0</v>
      </c>
      <c r="J26" s="41"/>
      <c r="K26" s="14"/>
      <c r="L26" s="14"/>
      <c r="M26" s="15"/>
      <c r="N26" s="16"/>
    </row>
    <row r="27" spans="1:14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30">
        <v>0</v>
      </c>
      <c r="G27" s="30">
        <v>0</v>
      </c>
      <c r="H27" s="13"/>
      <c r="I27" s="40">
        <f>(E27*$E$95)+(F27*$E$96)+(G27*$E$97)</f>
        <v>0</v>
      </c>
      <c r="J27" s="41"/>
      <c r="K27" s="14"/>
      <c r="L27" s="14"/>
      <c r="M27" s="15"/>
      <c r="N27" s="16"/>
    </row>
    <row r="28" spans="1:14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30">
        <v>0</v>
      </c>
      <c r="F28" s="30">
        <v>0</v>
      </c>
      <c r="G28" s="30">
        <v>0</v>
      </c>
      <c r="H28" s="13"/>
      <c r="I28" s="40">
        <f>(E28*$E$95)+(F28*$E$96)+(G28*$E$97)</f>
        <v>0</v>
      </c>
      <c r="J28" s="40">
        <f>SUM(I25:I28)</f>
        <v>0</v>
      </c>
      <c r="K28" s="14"/>
      <c r="L28" s="14"/>
      <c r="M28" s="15"/>
      <c r="N28" s="16"/>
    </row>
    <row r="29" spans="1:14" s="17" customFormat="1" ht="14.1" customHeight="1" thickBot="1" x14ac:dyDescent="0.3">
      <c r="A29" s="7"/>
      <c r="B29" s="36"/>
      <c r="C29" s="36"/>
      <c r="D29" s="7"/>
      <c r="E29" s="27"/>
      <c r="F29" s="27"/>
      <c r="G29" s="27"/>
      <c r="H29" s="13"/>
      <c r="I29" s="41"/>
      <c r="J29" s="41"/>
      <c r="K29" s="14"/>
      <c r="L29" s="14"/>
      <c r="M29" s="15"/>
      <c r="N29" s="16"/>
    </row>
    <row r="30" spans="1:14" s="22" customFormat="1" ht="14.1" customHeight="1" thickBot="1" x14ac:dyDescent="0.3">
      <c r="A30" s="19"/>
      <c r="B30" s="110" t="s">
        <v>98</v>
      </c>
      <c r="C30" s="111"/>
      <c r="D30" s="111"/>
      <c r="E30" s="111"/>
      <c r="F30" s="111"/>
      <c r="G30" s="112"/>
      <c r="H30" s="20"/>
      <c r="I30" s="41"/>
      <c r="J30" s="41"/>
      <c r="K30" s="21"/>
      <c r="L30" s="21"/>
      <c r="M30" s="16"/>
      <c r="N30" s="16"/>
    </row>
    <row r="31" spans="1:14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30">
        <v>0</v>
      </c>
      <c r="G31" s="30">
        <v>0</v>
      </c>
      <c r="H31" s="13"/>
      <c r="I31" s="40">
        <f>(E31*$E$95)+(F31*$E$96)+(G31*$E$97)</f>
        <v>0</v>
      </c>
      <c r="J31" s="41"/>
      <c r="K31" s="14"/>
      <c r="L31" s="14"/>
      <c r="M31" s="15"/>
      <c r="N31" s="16"/>
    </row>
    <row r="32" spans="1:14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30">
        <v>0</v>
      </c>
      <c r="F32" s="30">
        <v>0</v>
      </c>
      <c r="G32" s="30">
        <v>0</v>
      </c>
      <c r="H32" s="13"/>
      <c r="I32" s="40">
        <f>(E32*$E$95)+(F32*$E$96)+(G32*$E$97)</f>
        <v>0</v>
      </c>
      <c r="J32" s="40">
        <f>SUM(I31:I32)</f>
        <v>0</v>
      </c>
      <c r="K32" s="14"/>
      <c r="L32" s="14"/>
      <c r="M32" s="15"/>
      <c r="N32" s="16"/>
    </row>
    <row r="33" spans="1:15" s="17" customFormat="1" ht="14.1" customHeight="1" thickBot="1" x14ac:dyDescent="0.3">
      <c r="A33" s="7"/>
      <c r="B33" s="36"/>
      <c r="C33" s="36"/>
      <c r="D33" s="7"/>
      <c r="E33" s="27"/>
      <c r="F33" s="27"/>
      <c r="G33" s="27"/>
      <c r="H33" s="13"/>
      <c r="I33" s="41"/>
      <c r="J33" s="41"/>
      <c r="K33" s="14"/>
      <c r="L33" s="14"/>
      <c r="M33" s="15"/>
      <c r="N33" s="16"/>
    </row>
    <row r="34" spans="1:15" s="22" customFormat="1" ht="14.1" customHeight="1" thickBot="1" x14ac:dyDescent="0.3">
      <c r="A34" s="19"/>
      <c r="B34" s="110" t="s">
        <v>109</v>
      </c>
      <c r="C34" s="111"/>
      <c r="D34" s="111"/>
      <c r="E34" s="111"/>
      <c r="F34" s="111"/>
      <c r="G34" s="112"/>
      <c r="H34" s="20"/>
      <c r="I34" s="41"/>
      <c r="J34" s="41"/>
      <c r="K34" s="21"/>
      <c r="L34" s="21"/>
      <c r="M34" s="16"/>
      <c r="N34" s="16"/>
    </row>
    <row r="35" spans="1:15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30">
        <v>0</v>
      </c>
      <c r="F35" s="30">
        <v>0</v>
      </c>
      <c r="G35" s="30">
        <v>0</v>
      </c>
      <c r="H35" s="14"/>
      <c r="I35" s="40">
        <f>(E35*$E$95)+(F35*$E$96)+(G35*$E$97)</f>
        <v>0</v>
      </c>
      <c r="J35" s="40">
        <f>SUM(I35)</f>
        <v>0</v>
      </c>
      <c r="K35" s="13"/>
      <c r="L35" s="14"/>
      <c r="M35" s="14"/>
      <c r="N35" s="15"/>
      <c r="O35" s="16"/>
    </row>
    <row r="36" spans="1:15" s="17" customFormat="1" ht="14.1" customHeight="1" thickBot="1" x14ac:dyDescent="0.3">
      <c r="A36" s="7"/>
      <c r="B36" s="36"/>
      <c r="C36" s="36"/>
      <c r="D36" s="7"/>
      <c r="E36" s="27"/>
      <c r="F36" s="27"/>
      <c r="G36" s="27"/>
      <c r="H36" s="13"/>
      <c r="I36" s="41"/>
      <c r="J36" s="41"/>
      <c r="K36" s="14"/>
      <c r="L36" s="14"/>
      <c r="M36" s="15"/>
      <c r="N36" s="16"/>
    </row>
    <row r="37" spans="1:15" s="22" customFormat="1" ht="14.1" customHeight="1" thickBot="1" x14ac:dyDescent="0.3">
      <c r="A37" s="19"/>
      <c r="B37" s="110" t="s">
        <v>108</v>
      </c>
      <c r="C37" s="111"/>
      <c r="D37" s="111"/>
      <c r="E37" s="111"/>
      <c r="F37" s="111"/>
      <c r="G37" s="112"/>
      <c r="H37" s="20"/>
      <c r="I37" s="41"/>
      <c r="J37" s="41"/>
      <c r="K37" s="21"/>
      <c r="L37" s="21"/>
      <c r="M37" s="16"/>
      <c r="N37" s="16"/>
    </row>
    <row r="38" spans="1:15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30">
        <v>0</v>
      </c>
      <c r="F38" s="30">
        <v>0</v>
      </c>
      <c r="G38" s="30">
        <v>0</v>
      </c>
      <c r="H38" s="13"/>
      <c r="I38" s="40">
        <f>(E38*$E$95)+(F38*$E$96)+(G38*$E$97)</f>
        <v>0</v>
      </c>
      <c r="J38" s="40">
        <f>SUM(I38)</f>
        <v>0</v>
      </c>
      <c r="K38" s="14"/>
      <c r="L38" s="14"/>
      <c r="M38" s="15"/>
      <c r="N38" s="16"/>
    </row>
    <row r="39" spans="1:15" s="17" customFormat="1" ht="14.1" customHeight="1" thickBot="1" x14ac:dyDescent="0.3">
      <c r="A39" s="7"/>
      <c r="B39" s="36"/>
      <c r="C39" s="36"/>
      <c r="D39" s="7"/>
      <c r="E39" s="27"/>
      <c r="F39" s="27"/>
      <c r="G39" s="27"/>
      <c r="H39" s="13"/>
      <c r="I39" s="41"/>
      <c r="J39" s="42"/>
      <c r="K39" s="14"/>
      <c r="L39" s="14"/>
      <c r="M39" s="15"/>
      <c r="N39" s="16"/>
    </row>
    <row r="40" spans="1:15" s="22" customFormat="1" ht="14.1" customHeight="1" thickBot="1" x14ac:dyDescent="0.3">
      <c r="A40" s="19"/>
      <c r="B40" s="110" t="s">
        <v>106</v>
      </c>
      <c r="C40" s="111"/>
      <c r="D40" s="111"/>
      <c r="E40" s="111"/>
      <c r="F40" s="111"/>
      <c r="G40" s="112"/>
      <c r="H40" s="20"/>
      <c r="I40" s="41"/>
      <c r="J40" s="41"/>
      <c r="K40" s="21"/>
      <c r="L40" s="21"/>
      <c r="M40" s="16"/>
      <c r="N40" s="16"/>
    </row>
    <row r="41" spans="1:15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30">
        <v>1</v>
      </c>
      <c r="F41" s="30">
        <v>2</v>
      </c>
      <c r="G41" s="30">
        <v>2</v>
      </c>
      <c r="H41" s="13"/>
      <c r="I41" s="40">
        <f>(E41*$E$95)+(F41*$E$96)+(G41*$E$97)</f>
        <v>1175</v>
      </c>
      <c r="J41" s="40">
        <f>SUM(I41)</f>
        <v>1175</v>
      </c>
      <c r="K41" s="14"/>
      <c r="L41" s="14"/>
      <c r="M41" s="15"/>
      <c r="N41" s="16"/>
    </row>
    <row r="42" spans="1:15" s="17" customFormat="1" ht="14.1" customHeight="1" thickBot="1" x14ac:dyDescent="0.3">
      <c r="A42" s="7"/>
      <c r="B42" s="36"/>
      <c r="C42" s="36"/>
      <c r="D42" s="7"/>
      <c r="E42" s="27"/>
      <c r="F42" s="27"/>
      <c r="G42" s="27"/>
      <c r="H42" s="13"/>
      <c r="I42" s="41"/>
      <c r="J42" s="41"/>
      <c r="K42" s="14"/>
      <c r="L42" s="14"/>
      <c r="M42" s="15"/>
      <c r="N42" s="16"/>
    </row>
    <row r="43" spans="1:15" s="22" customFormat="1" ht="14.1" customHeight="1" thickBot="1" x14ac:dyDescent="0.3">
      <c r="A43" s="19"/>
      <c r="B43" s="110" t="s">
        <v>107</v>
      </c>
      <c r="C43" s="111"/>
      <c r="D43" s="111"/>
      <c r="E43" s="111"/>
      <c r="F43" s="111"/>
      <c r="G43" s="112"/>
      <c r="H43" s="20"/>
      <c r="I43" s="41"/>
      <c r="J43" s="41"/>
      <c r="K43" s="21"/>
      <c r="L43" s="21"/>
      <c r="M43" s="16"/>
      <c r="N43" s="16"/>
    </row>
    <row r="44" spans="1:15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30">
        <v>0</v>
      </c>
      <c r="F44" s="30">
        <v>0</v>
      </c>
      <c r="G44" s="30">
        <v>0</v>
      </c>
      <c r="H44" s="13"/>
      <c r="I44" s="40">
        <f>(E44*$E$95)+(F44*$E$96)+(G44*$E$97)</f>
        <v>0</v>
      </c>
      <c r="J44" s="41"/>
      <c r="K44" s="14"/>
      <c r="L44" s="14"/>
      <c r="M44" s="15"/>
      <c r="N44" s="16"/>
    </row>
    <row r="45" spans="1:15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30">
        <v>0</v>
      </c>
      <c r="F45" s="30">
        <v>0</v>
      </c>
      <c r="G45" s="30">
        <v>0</v>
      </c>
      <c r="H45" s="13"/>
      <c r="I45" s="40">
        <f>(E45*$E$95)+(F45*$E$96)+(G45*$E$97)</f>
        <v>0</v>
      </c>
      <c r="J45" s="40">
        <f>SUM(I44:I45)</f>
        <v>0</v>
      </c>
      <c r="K45" s="14"/>
      <c r="L45" s="14"/>
      <c r="M45" s="15"/>
      <c r="N45" s="16"/>
    </row>
    <row r="46" spans="1:15" s="17" customFormat="1" ht="14.1" customHeight="1" thickBot="1" x14ac:dyDescent="0.3">
      <c r="A46" s="7"/>
      <c r="B46" s="36"/>
      <c r="C46" s="36"/>
      <c r="D46" s="7"/>
      <c r="E46" s="27"/>
      <c r="F46" s="27"/>
      <c r="G46" s="27"/>
      <c r="H46" s="13"/>
      <c r="I46" s="41"/>
      <c r="J46" s="41"/>
      <c r="K46" s="14"/>
      <c r="L46" s="14"/>
      <c r="M46" s="15"/>
      <c r="N46" s="16"/>
    </row>
    <row r="47" spans="1:15" s="22" customFormat="1" ht="14.1" customHeight="1" thickBot="1" x14ac:dyDescent="0.3">
      <c r="A47" s="19"/>
      <c r="B47" s="110" t="s">
        <v>99</v>
      </c>
      <c r="C47" s="111"/>
      <c r="D47" s="111"/>
      <c r="E47" s="111"/>
      <c r="F47" s="111"/>
      <c r="G47" s="112"/>
      <c r="H47" s="20"/>
      <c r="I47" s="41"/>
      <c r="J47" s="41"/>
      <c r="K47" s="21"/>
      <c r="L47" s="21"/>
      <c r="M47" s="16"/>
      <c r="N47" s="16"/>
    </row>
    <row r="48" spans="1:15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30">
        <v>0</v>
      </c>
      <c r="F48" s="30">
        <v>0</v>
      </c>
      <c r="G48" s="30">
        <v>0</v>
      </c>
      <c r="H48" s="13"/>
      <c r="I48" s="40">
        <f>(E48*$E$95)+(F48*$E$96)+(G48*$E$97)</f>
        <v>0</v>
      </c>
      <c r="J48" s="41"/>
      <c r="K48" s="14"/>
      <c r="L48" s="14"/>
      <c r="M48" s="15"/>
      <c r="N48" s="16"/>
    </row>
    <row r="49" spans="1:15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30">
        <v>0</v>
      </c>
      <c r="F49" s="30">
        <v>0</v>
      </c>
      <c r="G49" s="30">
        <v>0</v>
      </c>
      <c r="H49" s="13"/>
      <c r="I49" s="40">
        <f>(E49*$E$95)+(F49*$E$96)+(G49*$E$97)</f>
        <v>0</v>
      </c>
      <c r="J49" s="41"/>
      <c r="K49" s="14"/>
      <c r="L49" s="14"/>
      <c r="M49" s="15"/>
      <c r="N49" s="16"/>
    </row>
    <row r="50" spans="1:15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30">
        <v>0</v>
      </c>
      <c r="F50" s="30">
        <v>0</v>
      </c>
      <c r="G50" s="30">
        <v>0</v>
      </c>
      <c r="H50" s="14"/>
      <c r="I50" s="40">
        <f>(E50*$E$95)+(F50*$E$96)+(G50*$E$97)</f>
        <v>0</v>
      </c>
      <c r="J50" s="41"/>
      <c r="K50" s="13"/>
      <c r="L50" s="14"/>
      <c r="M50" s="14"/>
      <c r="N50" s="15"/>
      <c r="O50" s="16"/>
    </row>
    <row r="51" spans="1:15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30">
        <v>0</v>
      </c>
      <c r="F51" s="30">
        <v>0</v>
      </c>
      <c r="G51" s="30">
        <v>0</v>
      </c>
      <c r="H51" s="13"/>
      <c r="I51" s="40">
        <f>(E51*$E$95)+(F51*$E$96)+(G51*$E$97)</f>
        <v>0</v>
      </c>
      <c r="J51" s="40">
        <f>SUM(I48:I51)</f>
        <v>0</v>
      </c>
      <c r="K51" s="14"/>
      <c r="L51" s="14"/>
      <c r="M51" s="15"/>
      <c r="N51" s="16"/>
    </row>
    <row r="52" spans="1:15" s="17" customFormat="1" ht="14.1" customHeight="1" thickBot="1" x14ac:dyDescent="0.3">
      <c r="A52" s="7"/>
      <c r="B52" s="36"/>
      <c r="C52" s="36"/>
      <c r="D52" s="7"/>
      <c r="E52" s="27"/>
      <c r="F52" s="27"/>
      <c r="G52" s="27"/>
      <c r="H52" s="13"/>
      <c r="I52" s="41"/>
      <c r="J52" s="42"/>
      <c r="K52" s="14"/>
      <c r="L52" s="14"/>
      <c r="M52" s="15"/>
      <c r="N52" s="16"/>
    </row>
    <row r="53" spans="1:15" s="22" customFormat="1" ht="14.1" customHeight="1" thickBot="1" x14ac:dyDescent="0.3">
      <c r="A53" s="19"/>
      <c r="B53" s="110" t="s">
        <v>100</v>
      </c>
      <c r="C53" s="111"/>
      <c r="D53" s="111"/>
      <c r="E53" s="111"/>
      <c r="F53" s="111"/>
      <c r="G53" s="112"/>
      <c r="H53" s="20"/>
      <c r="I53" s="41"/>
      <c r="J53" s="41"/>
      <c r="K53" s="21"/>
      <c r="L53" s="21"/>
      <c r="M53" s="16"/>
      <c r="N53" s="16"/>
    </row>
    <row r="54" spans="1:15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30">
        <v>0</v>
      </c>
      <c r="F54" s="30">
        <v>0</v>
      </c>
      <c r="G54" s="30">
        <v>0</v>
      </c>
      <c r="H54" s="13"/>
      <c r="I54" s="40">
        <f>(E54*$E$95)+(F54*$E$96)+(G54*$E$97)</f>
        <v>0</v>
      </c>
      <c r="J54" s="40">
        <f>SUM(I54)</f>
        <v>0</v>
      </c>
      <c r="K54" s="14"/>
      <c r="L54" s="14"/>
      <c r="M54" s="15"/>
      <c r="N54" s="16"/>
    </row>
    <row r="55" spans="1:15" s="17" customFormat="1" ht="12" customHeight="1" thickBot="1" x14ac:dyDescent="0.3">
      <c r="A55" s="32"/>
      <c r="B55" s="37"/>
      <c r="C55" s="37"/>
      <c r="D55" s="35"/>
      <c r="E55" s="28"/>
      <c r="F55" s="28"/>
      <c r="G55" s="28"/>
      <c r="H55" s="13"/>
      <c r="I55" s="41"/>
      <c r="J55" s="41"/>
      <c r="K55" s="14"/>
      <c r="L55" s="14"/>
      <c r="M55" s="15"/>
      <c r="N55" s="16"/>
    </row>
    <row r="56" spans="1:15" s="22" customFormat="1" ht="14.1" customHeight="1" thickBot="1" x14ac:dyDescent="0.3">
      <c r="A56" s="19"/>
      <c r="B56" s="110" t="s">
        <v>103</v>
      </c>
      <c r="C56" s="111"/>
      <c r="D56" s="111"/>
      <c r="E56" s="111"/>
      <c r="F56" s="111"/>
      <c r="G56" s="112"/>
      <c r="H56" s="20"/>
      <c r="I56" s="41"/>
      <c r="J56" s="41"/>
      <c r="K56" s="21"/>
      <c r="L56" s="21"/>
      <c r="M56" s="16"/>
      <c r="N56" s="16"/>
    </row>
    <row r="57" spans="1:15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30">
        <v>0</v>
      </c>
      <c r="G57" s="30">
        <v>0</v>
      </c>
      <c r="H57" s="13"/>
      <c r="I57" s="40">
        <f t="shared" ref="I57:I67" si="2">(E57*$E$95)+(F57*$E$96)+(G57*$E$97)</f>
        <v>0</v>
      </c>
      <c r="J57" s="41"/>
      <c r="K57" s="14"/>
      <c r="L57" s="14"/>
      <c r="M57" s="15"/>
      <c r="N57" s="16"/>
    </row>
    <row r="58" spans="1:15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30">
        <v>0</v>
      </c>
      <c r="G58" s="30">
        <v>0</v>
      </c>
      <c r="H58" s="13"/>
      <c r="I58" s="40">
        <f t="shared" si="2"/>
        <v>0</v>
      </c>
      <c r="J58" s="41"/>
      <c r="K58" s="14"/>
      <c r="L58" s="14"/>
      <c r="M58" s="15"/>
      <c r="N58" s="16"/>
    </row>
    <row r="59" spans="1:15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30">
        <v>0</v>
      </c>
      <c r="G59" s="30">
        <v>0</v>
      </c>
      <c r="H59" s="13"/>
      <c r="I59" s="40">
        <f t="shared" si="2"/>
        <v>0</v>
      </c>
      <c r="J59" s="41"/>
      <c r="K59" s="14"/>
      <c r="L59" s="14"/>
      <c r="M59" s="15"/>
      <c r="N59" s="16"/>
    </row>
    <row r="60" spans="1:15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0</v>
      </c>
      <c r="F60" s="30">
        <v>0</v>
      </c>
      <c r="G60" s="30">
        <v>0</v>
      </c>
      <c r="H60" s="13"/>
      <c r="I60" s="40">
        <f t="shared" si="2"/>
        <v>0</v>
      </c>
      <c r="J60" s="41"/>
      <c r="K60" s="14"/>
      <c r="L60" s="14"/>
      <c r="M60" s="15"/>
      <c r="N60" s="16"/>
    </row>
    <row r="61" spans="1:15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0</v>
      </c>
      <c r="F61" s="30">
        <v>0</v>
      </c>
      <c r="G61" s="30">
        <v>0</v>
      </c>
      <c r="H61" s="13"/>
      <c r="I61" s="40">
        <f t="shared" si="2"/>
        <v>0</v>
      </c>
      <c r="J61" s="41"/>
      <c r="K61" s="14"/>
      <c r="L61" s="14"/>
      <c r="M61" s="15"/>
      <c r="N61" s="16"/>
    </row>
    <row r="62" spans="1:15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30">
        <v>0</v>
      </c>
      <c r="G62" s="30">
        <v>0</v>
      </c>
      <c r="H62" s="14"/>
      <c r="I62" s="40">
        <f t="shared" si="2"/>
        <v>0</v>
      </c>
      <c r="J62" s="41"/>
      <c r="K62" s="13"/>
      <c r="L62" s="14"/>
      <c r="M62" s="14"/>
      <c r="N62" s="15"/>
      <c r="O62" s="16"/>
    </row>
    <row r="63" spans="1:15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30">
        <v>0</v>
      </c>
      <c r="G63" s="30">
        <v>0</v>
      </c>
      <c r="H63" s="14"/>
      <c r="I63" s="40">
        <f t="shared" si="2"/>
        <v>0</v>
      </c>
      <c r="J63" s="41"/>
      <c r="K63" s="13"/>
      <c r="L63" s="14"/>
      <c r="M63" s="14"/>
      <c r="N63" s="15"/>
      <c r="O63" s="16"/>
    </row>
    <row r="64" spans="1:15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30">
        <v>0</v>
      </c>
      <c r="G64" s="30">
        <v>0</v>
      </c>
      <c r="H64" s="13"/>
      <c r="I64" s="40">
        <f t="shared" si="2"/>
        <v>0</v>
      </c>
      <c r="J64" s="41"/>
      <c r="K64" s="14"/>
      <c r="L64" s="14"/>
      <c r="M64" s="15"/>
      <c r="N64" s="16"/>
    </row>
    <row r="65" spans="1:14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30">
        <v>0</v>
      </c>
      <c r="G65" s="30">
        <v>0</v>
      </c>
      <c r="H65" s="13"/>
      <c r="I65" s="40">
        <f t="shared" si="2"/>
        <v>0</v>
      </c>
      <c r="J65" s="41"/>
      <c r="K65" s="14"/>
      <c r="L65" s="14"/>
      <c r="M65" s="15"/>
      <c r="N65" s="16"/>
    </row>
    <row r="66" spans="1:14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30">
        <v>0</v>
      </c>
      <c r="G66" s="30">
        <v>0</v>
      </c>
      <c r="H66" s="13"/>
      <c r="I66" s="40">
        <f t="shared" si="2"/>
        <v>0</v>
      </c>
      <c r="J66" s="41"/>
      <c r="K66" s="14"/>
      <c r="L66" s="14"/>
      <c r="M66" s="15"/>
      <c r="N66" s="16"/>
    </row>
    <row r="67" spans="1:14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30">
        <v>0</v>
      </c>
      <c r="G67" s="30">
        <v>0</v>
      </c>
      <c r="H67" s="13"/>
      <c r="I67" s="40">
        <f t="shared" si="2"/>
        <v>0</v>
      </c>
      <c r="J67" s="40">
        <f>SUM(I57:I67)</f>
        <v>0</v>
      </c>
      <c r="K67" s="14"/>
      <c r="L67" s="14"/>
      <c r="M67" s="15"/>
      <c r="N67" s="16"/>
    </row>
    <row r="68" spans="1:14" s="17" customFormat="1" ht="12" customHeight="1" thickBot="1" x14ac:dyDescent="0.3">
      <c r="A68" s="32"/>
      <c r="B68" s="37"/>
      <c r="C68" s="37"/>
      <c r="D68" s="35"/>
      <c r="E68" s="23"/>
      <c r="F68" s="23"/>
      <c r="G68" s="23"/>
      <c r="H68" s="13"/>
      <c r="I68" s="41"/>
      <c r="J68" s="41"/>
      <c r="K68" s="14"/>
      <c r="L68" s="14"/>
      <c r="M68" s="15"/>
      <c r="N68" s="16"/>
    </row>
    <row r="69" spans="1:14" s="22" customFormat="1" ht="14.1" customHeight="1" thickBot="1" x14ac:dyDescent="0.3">
      <c r="A69" s="19"/>
      <c r="B69" s="110" t="s">
        <v>104</v>
      </c>
      <c r="C69" s="111"/>
      <c r="D69" s="111"/>
      <c r="E69" s="111"/>
      <c r="F69" s="111"/>
      <c r="G69" s="112"/>
      <c r="H69" s="20"/>
      <c r="I69" s="41"/>
      <c r="J69" s="41"/>
      <c r="K69" s="21"/>
      <c r="L69" s="21"/>
      <c r="M69" s="16"/>
      <c r="N69" s="16"/>
    </row>
    <row r="70" spans="1:14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30">
        <v>0</v>
      </c>
      <c r="F70" s="30">
        <v>0</v>
      </c>
      <c r="G70" s="30">
        <v>0</v>
      </c>
      <c r="H70" s="13"/>
      <c r="I70" s="40">
        <f t="shared" ref="I70:I79" si="3">(E70*$E$95)+(F70*$E$96)+(G70*$E$97)</f>
        <v>0</v>
      </c>
      <c r="J70" s="42"/>
      <c r="K70" s="14"/>
      <c r="L70" s="14"/>
      <c r="M70" s="15"/>
      <c r="N70" s="16"/>
    </row>
    <row r="71" spans="1:14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0</v>
      </c>
      <c r="F71" s="30">
        <v>0</v>
      </c>
      <c r="G71" s="30">
        <v>0</v>
      </c>
      <c r="H71" s="13"/>
      <c r="I71" s="40">
        <f t="shared" si="3"/>
        <v>0</v>
      </c>
      <c r="J71" s="14"/>
      <c r="K71" s="14"/>
      <c r="L71" s="14"/>
      <c r="M71" s="15"/>
      <c r="N71" s="16"/>
    </row>
    <row r="72" spans="1:14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30">
        <v>0</v>
      </c>
      <c r="F72" s="30">
        <v>0</v>
      </c>
      <c r="G72" s="30">
        <v>0</v>
      </c>
      <c r="H72" s="13"/>
      <c r="I72" s="40">
        <f t="shared" si="3"/>
        <v>0</v>
      </c>
      <c r="J72" s="14"/>
      <c r="K72" s="14"/>
      <c r="L72" s="14"/>
      <c r="M72" s="15"/>
      <c r="N72" s="16"/>
    </row>
    <row r="73" spans="1:14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30">
        <v>0</v>
      </c>
      <c r="F73" s="30">
        <v>0</v>
      </c>
      <c r="G73" s="30">
        <v>0</v>
      </c>
      <c r="H73" s="13"/>
      <c r="I73" s="40">
        <f t="shared" si="3"/>
        <v>0</v>
      </c>
      <c r="J73" s="14"/>
      <c r="K73" s="14"/>
      <c r="L73" s="14"/>
      <c r="M73" s="15"/>
      <c r="N73" s="16"/>
    </row>
    <row r="74" spans="1:14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30">
        <v>0</v>
      </c>
      <c r="F74" s="30">
        <v>0</v>
      </c>
      <c r="G74" s="30">
        <v>0</v>
      </c>
      <c r="H74" s="13"/>
      <c r="I74" s="40">
        <f t="shared" si="3"/>
        <v>0</v>
      </c>
      <c r="J74" s="14"/>
      <c r="K74" s="14"/>
      <c r="L74" s="14"/>
      <c r="M74" s="15"/>
      <c r="N74" s="16"/>
    </row>
    <row r="75" spans="1:14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30">
        <v>0</v>
      </c>
      <c r="F75" s="30">
        <v>0</v>
      </c>
      <c r="G75" s="30">
        <v>0</v>
      </c>
      <c r="H75" s="13"/>
      <c r="I75" s="40">
        <f t="shared" si="3"/>
        <v>0</v>
      </c>
      <c r="J75" s="14"/>
      <c r="K75" s="14"/>
      <c r="L75" s="14"/>
      <c r="M75" s="15"/>
      <c r="N75" s="16"/>
    </row>
    <row r="76" spans="1:14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30">
        <v>0</v>
      </c>
      <c r="F76" s="30">
        <v>0</v>
      </c>
      <c r="G76" s="30">
        <v>0</v>
      </c>
      <c r="H76" s="13"/>
      <c r="I76" s="40">
        <f t="shared" si="3"/>
        <v>0</v>
      </c>
      <c r="J76" s="14"/>
      <c r="K76" s="14"/>
      <c r="L76" s="14"/>
      <c r="M76" s="15"/>
      <c r="N76" s="16"/>
    </row>
    <row r="77" spans="1:14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30">
        <v>0</v>
      </c>
      <c r="F77" s="30">
        <v>0</v>
      </c>
      <c r="G77" s="30">
        <v>0</v>
      </c>
      <c r="H77" s="13"/>
      <c r="I77" s="40">
        <f t="shared" si="3"/>
        <v>0</v>
      </c>
      <c r="J77" s="14"/>
      <c r="K77" s="14"/>
      <c r="L77" s="14"/>
      <c r="M77" s="15"/>
      <c r="N77" s="16"/>
    </row>
    <row r="78" spans="1:14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30">
        <v>0</v>
      </c>
      <c r="F78" s="30">
        <v>0</v>
      </c>
      <c r="G78" s="30">
        <v>0</v>
      </c>
      <c r="H78" s="13"/>
      <c r="I78" s="40">
        <f t="shared" si="3"/>
        <v>0</v>
      </c>
      <c r="J78" s="14"/>
      <c r="K78" s="14"/>
      <c r="L78" s="14"/>
      <c r="M78" s="15"/>
      <c r="N78" s="16"/>
    </row>
    <row r="79" spans="1:14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30">
        <v>0</v>
      </c>
      <c r="F79" s="30">
        <v>0</v>
      </c>
      <c r="G79" s="30">
        <v>0</v>
      </c>
      <c r="H79" s="13"/>
      <c r="I79" s="40">
        <f t="shared" si="3"/>
        <v>0</v>
      </c>
      <c r="J79" s="43">
        <f>SUM(I70:I79)</f>
        <v>0</v>
      </c>
      <c r="K79" s="14"/>
      <c r="L79" s="14"/>
      <c r="M79" s="15"/>
      <c r="N79" s="16"/>
    </row>
    <row r="80" spans="1:14" s="17" customFormat="1" ht="12" customHeight="1" thickBot="1" x14ac:dyDescent="0.3">
      <c r="A80" s="7"/>
      <c r="B80" s="18"/>
      <c r="C80" s="18"/>
      <c r="D80" s="7"/>
      <c r="E80" s="27"/>
      <c r="F80" s="27"/>
      <c r="G80" s="27"/>
      <c r="H80" s="13"/>
      <c r="I80" s="41"/>
      <c r="J80" s="44"/>
      <c r="K80" s="14"/>
      <c r="L80" s="14"/>
      <c r="M80" s="15"/>
      <c r="N80" s="16"/>
    </row>
    <row r="81" spans="1:14" s="22" customFormat="1" ht="14.1" customHeight="1" thickBot="1" x14ac:dyDescent="0.3">
      <c r="A81" s="19"/>
      <c r="B81" s="110" t="s">
        <v>105</v>
      </c>
      <c r="C81" s="111"/>
      <c r="D81" s="111"/>
      <c r="E81" s="111"/>
      <c r="F81" s="111"/>
      <c r="G81" s="112"/>
      <c r="H81" s="20"/>
      <c r="I81" s="41"/>
      <c r="J81" s="44"/>
      <c r="K81" s="21"/>
      <c r="L81" s="21"/>
      <c r="M81" s="16"/>
      <c r="N81" s="16"/>
    </row>
    <row r="82" spans="1:14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30">
        <v>0</v>
      </c>
      <c r="F82" s="30">
        <v>0</v>
      </c>
      <c r="G82" s="30">
        <v>0</v>
      </c>
      <c r="H82" s="13"/>
      <c r="I82" s="40">
        <f>(E82*$E$95)+(F82*$E$96)+(G82*$E$97)</f>
        <v>0</v>
      </c>
      <c r="J82" s="43">
        <f>SUM(I82)</f>
        <v>0</v>
      </c>
      <c r="K82" s="14"/>
      <c r="L82" s="14"/>
      <c r="M82" s="15"/>
      <c r="N82" s="16"/>
    </row>
    <row r="83" spans="1:14" s="17" customFormat="1" ht="14.1" customHeight="1" thickBot="1" x14ac:dyDescent="0.3">
      <c r="A83" s="7"/>
      <c r="B83" s="26"/>
      <c r="C83" s="26"/>
      <c r="D83" s="7"/>
      <c r="E83" s="27"/>
      <c r="F83" s="27"/>
      <c r="G83" s="27"/>
      <c r="H83" s="13"/>
      <c r="I83" s="14"/>
      <c r="J83" s="44"/>
      <c r="K83" s="14"/>
      <c r="L83" s="14"/>
      <c r="M83" s="15"/>
      <c r="N83" s="16"/>
    </row>
    <row r="84" spans="1:14" s="22" customFormat="1" ht="14.1" customHeight="1" thickBot="1" x14ac:dyDescent="0.3">
      <c r="A84" s="19"/>
      <c r="B84" s="110" t="s">
        <v>262</v>
      </c>
      <c r="C84" s="111"/>
      <c r="D84" s="111"/>
      <c r="E84" s="111"/>
      <c r="F84" s="111"/>
      <c r="G84" s="112"/>
      <c r="H84" s="20"/>
      <c r="I84" s="41"/>
      <c r="J84" s="44"/>
      <c r="K84" s="21"/>
      <c r="L84" s="21"/>
      <c r="M84" s="16"/>
      <c r="N84" s="16"/>
    </row>
    <row r="85" spans="1:14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30">
        <v>0</v>
      </c>
      <c r="F85" s="30">
        <v>0</v>
      </c>
      <c r="G85" s="30">
        <v>0</v>
      </c>
      <c r="H85" s="13"/>
      <c r="I85" s="40">
        <f>(E85*$E$95)+(F85*$E$96)+(G85*$E$97)</f>
        <v>0</v>
      </c>
      <c r="J85" s="43">
        <f>SUM(I85)</f>
        <v>0</v>
      </c>
      <c r="K85" s="14"/>
      <c r="L85" s="14"/>
      <c r="M85" s="15"/>
      <c r="N85" s="16"/>
    </row>
    <row r="86" spans="1:14" s="17" customFormat="1" ht="14.1" customHeight="1" thickBot="1" x14ac:dyDescent="0.3">
      <c r="A86" s="7"/>
      <c r="B86" s="26"/>
      <c r="C86" s="26"/>
      <c r="D86" s="7"/>
      <c r="E86" s="27"/>
      <c r="F86" s="27"/>
      <c r="G86" s="27"/>
      <c r="H86" s="13"/>
      <c r="I86" s="14"/>
      <c r="J86" s="44"/>
      <c r="K86" s="14"/>
      <c r="L86" s="14"/>
      <c r="M86" s="15"/>
      <c r="N86" s="16"/>
    </row>
    <row r="87" spans="1:14" s="22" customFormat="1" ht="14.1" customHeight="1" thickBot="1" x14ac:dyDescent="0.3">
      <c r="A87" s="19"/>
      <c r="B87" s="110" t="s">
        <v>263</v>
      </c>
      <c r="C87" s="111"/>
      <c r="D87" s="111"/>
      <c r="E87" s="111"/>
      <c r="F87" s="111"/>
      <c r="G87" s="112"/>
      <c r="H87" s="20"/>
      <c r="I87" s="41"/>
      <c r="J87" s="44"/>
      <c r="K87" s="21"/>
      <c r="L87" s="21"/>
      <c r="M87" s="16"/>
      <c r="N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30">
        <v>0</v>
      </c>
      <c r="F88" s="30">
        <v>0</v>
      </c>
      <c r="G88" s="30">
        <v>0</v>
      </c>
      <c r="H88" s="20"/>
      <c r="I88" s="40">
        <f>(E88*$E$95)+(F88*$E$96)+(G88*$E$97)</f>
        <v>0</v>
      </c>
      <c r="J88" s="44"/>
      <c r="K88" s="21"/>
      <c r="L88" s="21"/>
      <c r="M88" s="16"/>
      <c r="N88" s="16"/>
    </row>
    <row r="89" spans="1:14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30">
        <v>0</v>
      </c>
      <c r="F89" s="30">
        <v>0</v>
      </c>
      <c r="G89" s="30">
        <v>0</v>
      </c>
      <c r="H89" s="13"/>
      <c r="I89" s="40">
        <f>(E89*$E$95)+(F89*$E$96)+(G89*$E$97)</f>
        <v>0</v>
      </c>
      <c r="J89" s="43">
        <f>SUM(I88:I89)</f>
        <v>0</v>
      </c>
      <c r="K89" s="14"/>
      <c r="L89" s="14"/>
      <c r="M89" s="15"/>
      <c r="N89" s="16"/>
    </row>
    <row r="90" spans="1:14" s="17" customFormat="1" ht="14.1" customHeight="1" thickBot="1" x14ac:dyDescent="0.3">
      <c r="A90" s="7"/>
      <c r="B90" s="26"/>
      <c r="C90" s="26"/>
      <c r="D90" s="7"/>
      <c r="E90" s="27"/>
      <c r="F90" s="27"/>
      <c r="G90" s="27"/>
      <c r="H90" s="13"/>
      <c r="I90" s="14"/>
      <c r="J90" s="44"/>
      <c r="K90" s="14"/>
      <c r="L90" s="14"/>
      <c r="M90" s="15"/>
      <c r="N90" s="16"/>
    </row>
    <row r="91" spans="1:14" s="17" customFormat="1" ht="14.1" customHeight="1" thickBot="1" x14ac:dyDescent="0.3">
      <c r="A91" s="7"/>
      <c r="B91" s="110" t="s">
        <v>203</v>
      </c>
      <c r="C91" s="111"/>
      <c r="D91" s="112"/>
      <c r="E91" s="8">
        <f>SUM(E6:E90)</f>
        <v>2</v>
      </c>
      <c r="F91" s="9">
        <f>SUM(F6:F90)</f>
        <v>4</v>
      </c>
      <c r="G91" s="11">
        <f>SUM(G6:G90)</f>
        <v>4</v>
      </c>
      <c r="H91" s="13"/>
      <c r="I91" s="14"/>
      <c r="J91" s="45">
        <f>SUM(J6:J90)</f>
        <v>2350</v>
      </c>
      <c r="K91" s="14"/>
      <c r="L91" s="14"/>
      <c r="M91" s="15"/>
      <c r="N91" s="16"/>
    </row>
    <row r="92" spans="1:14" s="4" customFormat="1" ht="12.75" customHeight="1" x14ac:dyDescent="0.25">
      <c r="A92" s="7"/>
      <c r="B92" s="18"/>
      <c r="C92" s="18"/>
      <c r="D92" s="7"/>
      <c r="E92" s="27"/>
      <c r="F92" s="27"/>
      <c r="G92" s="27"/>
      <c r="H92" s="13"/>
      <c r="I92" s="14"/>
      <c r="J92" s="14"/>
      <c r="K92" s="14"/>
      <c r="L92" s="14"/>
      <c r="M92" s="1"/>
      <c r="N92" s="2"/>
    </row>
    <row r="93" spans="1:14" s="4" customFormat="1" ht="12.75" customHeight="1" x14ac:dyDescent="0.25">
      <c r="A93" s="7"/>
      <c r="B93" s="18"/>
      <c r="C93" s="18"/>
      <c r="D93" s="7"/>
      <c r="E93" s="27"/>
      <c r="F93" s="27"/>
      <c r="G93" s="27"/>
      <c r="H93" s="13"/>
      <c r="I93" s="14"/>
      <c r="J93" s="14"/>
      <c r="K93" s="14"/>
      <c r="L93" s="14"/>
      <c r="M93" s="1"/>
      <c r="N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27"/>
      <c r="G94" s="27"/>
      <c r="H94" s="13"/>
      <c r="I94" s="14"/>
      <c r="J94" s="14"/>
      <c r="K94" s="14"/>
      <c r="L94" s="14"/>
      <c r="M94" s="1"/>
      <c r="N94" s="2"/>
    </row>
    <row r="95" spans="1:14" s="4" customFormat="1" ht="15" customHeight="1" x14ac:dyDescent="0.25">
      <c r="A95" s="61" t="s">
        <v>200</v>
      </c>
      <c r="B95" s="127" t="s">
        <v>201</v>
      </c>
      <c r="C95" s="128"/>
      <c r="D95" s="129"/>
      <c r="E95" s="40">
        <v>375</v>
      </c>
      <c r="F95" s="27"/>
      <c r="G95" s="27"/>
      <c r="H95" s="13"/>
      <c r="I95" s="14"/>
      <c r="J95" s="14"/>
      <c r="K95" s="14"/>
      <c r="L95" s="14"/>
      <c r="M95" s="1"/>
      <c r="N95" s="2"/>
    </row>
    <row r="96" spans="1:14" s="4" customFormat="1" ht="15" customHeight="1" x14ac:dyDescent="0.25">
      <c r="A96" s="61" t="s">
        <v>195</v>
      </c>
      <c r="B96" s="127" t="s">
        <v>201</v>
      </c>
      <c r="C96" s="128"/>
      <c r="D96" s="129"/>
      <c r="E96" s="40">
        <v>205</v>
      </c>
      <c r="F96" s="27"/>
      <c r="G96" s="27"/>
      <c r="H96" s="13"/>
      <c r="I96" s="14"/>
      <c r="J96" s="14"/>
      <c r="K96" s="14"/>
      <c r="L96" s="14"/>
      <c r="M96" s="1"/>
      <c r="N96" s="2"/>
    </row>
    <row r="97" spans="1:14" s="4" customFormat="1" ht="15" customHeight="1" x14ac:dyDescent="0.25">
      <c r="A97" s="61" t="s">
        <v>196</v>
      </c>
      <c r="B97" s="127" t="s">
        <v>201</v>
      </c>
      <c r="C97" s="128"/>
      <c r="D97" s="129"/>
      <c r="E97" s="40">
        <v>195</v>
      </c>
      <c r="F97" s="27"/>
      <c r="G97" s="27"/>
      <c r="H97" s="13"/>
      <c r="I97" s="14"/>
      <c r="J97" s="14"/>
      <c r="K97" s="14"/>
      <c r="L97" s="14"/>
      <c r="M97" s="1"/>
      <c r="N97" s="2"/>
    </row>
    <row r="98" spans="1:14" s="4" customFormat="1" ht="12.75" customHeight="1" x14ac:dyDescent="0.25">
      <c r="A98" s="7"/>
      <c r="B98" s="18"/>
      <c r="C98" s="18"/>
      <c r="D98" s="7"/>
      <c r="E98" s="27"/>
      <c r="F98" s="27"/>
      <c r="G98" s="27"/>
      <c r="H98" s="13"/>
      <c r="I98" s="14"/>
      <c r="J98" s="14"/>
      <c r="K98" s="14"/>
      <c r="L98" s="14"/>
      <c r="M98" s="1"/>
      <c r="N98" s="2"/>
    </row>
    <row r="99" spans="1:14" s="4" customFormat="1" ht="12.75" customHeight="1" x14ac:dyDescent="0.25">
      <c r="A99" s="7"/>
      <c r="B99" s="18"/>
      <c r="C99" s="18"/>
      <c r="D99" s="7"/>
      <c r="E99" s="27"/>
      <c r="F99" s="27"/>
      <c r="G99" s="27"/>
      <c r="H99" s="13"/>
      <c r="I99" s="14"/>
      <c r="J99" s="14"/>
      <c r="K99" s="14"/>
      <c r="L99" s="14"/>
      <c r="M99" s="1"/>
      <c r="N99" s="2"/>
    </row>
    <row r="100" spans="1:14" s="4" customFormat="1" ht="12" x14ac:dyDescent="0.25">
      <c r="A100" s="7"/>
      <c r="B100" s="18"/>
      <c r="C100" s="18"/>
      <c r="D100" s="7"/>
      <c r="E100" s="14"/>
      <c r="F100" s="14"/>
      <c r="G100" s="14"/>
      <c r="H100" s="13"/>
      <c r="I100" s="14"/>
      <c r="J100" s="14"/>
      <c r="K100" s="14"/>
      <c r="L100" s="14"/>
      <c r="M100" s="1"/>
      <c r="N100" s="2"/>
    </row>
    <row r="101" spans="1:14" s="4" customFormat="1" ht="12" x14ac:dyDescent="0.25">
      <c r="A101" s="7"/>
      <c r="B101" s="18"/>
      <c r="C101" s="18"/>
      <c r="D101" s="7"/>
      <c r="E101" s="14"/>
      <c r="F101" s="14"/>
      <c r="G101" s="14"/>
      <c r="H101" s="13"/>
      <c r="I101" s="14"/>
      <c r="J101" s="14"/>
      <c r="K101" s="14"/>
      <c r="L101" s="14"/>
      <c r="M101" s="1"/>
      <c r="N101" s="2"/>
    </row>
    <row r="102" spans="1:14" s="4" customFormat="1" ht="12" x14ac:dyDescent="0.25">
      <c r="A102" s="7"/>
      <c r="B102" s="18"/>
      <c r="C102" s="18"/>
      <c r="D102" s="7"/>
      <c r="E102" s="14"/>
      <c r="F102" s="14"/>
      <c r="G102" s="14"/>
      <c r="H102" s="13"/>
      <c r="I102" s="14"/>
      <c r="J102" s="14"/>
      <c r="K102" s="14"/>
      <c r="L102" s="14"/>
      <c r="M102" s="1"/>
      <c r="N102" s="2"/>
    </row>
    <row r="103" spans="1:14" s="4" customFormat="1" ht="12" x14ac:dyDescent="0.25">
      <c r="A103" s="7"/>
      <c r="B103" s="18"/>
      <c r="C103" s="18"/>
      <c r="D103" s="7"/>
      <c r="E103" s="14"/>
      <c r="F103" s="14"/>
      <c r="G103" s="14"/>
      <c r="H103" s="13"/>
      <c r="I103" s="14"/>
      <c r="J103" s="14"/>
      <c r="K103" s="14"/>
      <c r="L103" s="14"/>
      <c r="M103" s="1"/>
      <c r="N103" s="2"/>
    </row>
    <row r="104" spans="1:14" s="4" customFormat="1" ht="12" x14ac:dyDescent="0.25">
      <c r="A104" s="7"/>
      <c r="B104" s="18"/>
      <c r="C104" s="18"/>
      <c r="D104" s="7"/>
      <c r="E104" s="14"/>
      <c r="F104" s="14"/>
      <c r="G104" s="14"/>
      <c r="H104" s="13"/>
      <c r="I104" s="14"/>
      <c r="J104" s="14"/>
      <c r="K104" s="14"/>
      <c r="L104" s="14"/>
      <c r="M104" s="1"/>
      <c r="N104" s="2"/>
    </row>
    <row r="105" spans="1:14" s="4" customFormat="1" ht="12" x14ac:dyDescent="0.25">
      <c r="A105" s="7"/>
      <c r="B105" s="18"/>
      <c r="C105" s="18"/>
      <c r="D105" s="7"/>
      <c r="E105" s="14"/>
      <c r="F105" s="14"/>
      <c r="G105" s="14"/>
      <c r="H105" s="13"/>
      <c r="I105" s="14"/>
      <c r="J105" s="14"/>
      <c r="K105" s="14"/>
      <c r="L105" s="14"/>
      <c r="M105" s="1"/>
      <c r="N105" s="2"/>
    </row>
    <row r="106" spans="1:14" s="4" customFormat="1" ht="12" x14ac:dyDescent="0.25">
      <c r="A106" s="7"/>
      <c r="B106" s="18"/>
      <c r="C106" s="18"/>
      <c r="D106" s="7"/>
      <c r="E106" s="14"/>
      <c r="F106" s="14"/>
      <c r="G106" s="14"/>
      <c r="H106" s="13"/>
      <c r="I106" s="14"/>
      <c r="J106" s="14"/>
      <c r="K106" s="14"/>
      <c r="L106" s="14"/>
      <c r="M106" s="1"/>
      <c r="N106" s="2"/>
    </row>
    <row r="107" spans="1:14" s="4" customFormat="1" ht="12" x14ac:dyDescent="0.25">
      <c r="A107" s="7"/>
      <c r="B107" s="18"/>
      <c r="C107" s="18"/>
      <c r="D107" s="7"/>
      <c r="E107" s="14"/>
      <c r="F107" s="14"/>
      <c r="G107" s="14"/>
      <c r="H107" s="13"/>
      <c r="I107" s="14"/>
      <c r="J107" s="14"/>
      <c r="K107" s="14"/>
      <c r="L107" s="14"/>
      <c r="M107" s="1"/>
      <c r="N107" s="2"/>
    </row>
    <row r="108" spans="1:14" s="4" customFormat="1" ht="12" x14ac:dyDescent="0.25">
      <c r="A108" s="7"/>
      <c r="B108" s="18"/>
      <c r="C108" s="18"/>
      <c r="D108" s="7"/>
      <c r="E108" s="14"/>
      <c r="F108" s="14"/>
      <c r="G108" s="14"/>
      <c r="H108" s="13"/>
      <c r="I108" s="14"/>
      <c r="J108" s="14"/>
      <c r="K108" s="14"/>
      <c r="L108" s="14"/>
      <c r="M108" s="1"/>
      <c r="N108" s="2"/>
    </row>
    <row r="109" spans="1:14" s="4" customFormat="1" ht="12" x14ac:dyDescent="0.25">
      <c r="A109" s="7"/>
      <c r="B109" s="18"/>
      <c r="C109" s="18"/>
      <c r="D109" s="7"/>
      <c r="E109" s="14"/>
      <c r="F109" s="14"/>
      <c r="G109" s="14"/>
      <c r="H109" s="13"/>
      <c r="I109" s="14"/>
      <c r="J109" s="14"/>
      <c r="K109" s="14"/>
      <c r="L109" s="14"/>
      <c r="M109" s="1"/>
      <c r="N109" s="2"/>
    </row>
    <row r="110" spans="1:14" s="4" customFormat="1" ht="12" x14ac:dyDescent="0.25">
      <c r="A110" s="7"/>
      <c r="B110" s="18"/>
      <c r="C110" s="18"/>
      <c r="D110" s="7"/>
      <c r="E110" s="14"/>
      <c r="F110" s="14"/>
      <c r="G110" s="14"/>
      <c r="H110" s="13"/>
      <c r="I110" s="14"/>
      <c r="J110" s="14"/>
      <c r="K110" s="14"/>
      <c r="L110" s="14"/>
      <c r="M110" s="1"/>
      <c r="N110" s="2"/>
    </row>
    <row r="111" spans="1:14" s="4" customFormat="1" ht="12" x14ac:dyDescent="0.25">
      <c r="A111" s="7"/>
      <c r="B111" s="18"/>
      <c r="C111" s="18"/>
      <c r="D111" s="7"/>
      <c r="E111" s="14"/>
      <c r="F111" s="14"/>
      <c r="G111" s="14"/>
      <c r="H111" s="13"/>
      <c r="I111" s="14"/>
      <c r="J111" s="14"/>
      <c r="K111" s="14"/>
      <c r="L111" s="14"/>
      <c r="M111" s="1"/>
      <c r="N111" s="2"/>
    </row>
    <row r="112" spans="1:14" s="4" customFormat="1" ht="12" x14ac:dyDescent="0.25">
      <c r="A112" s="7"/>
      <c r="B112" s="18"/>
      <c r="C112" s="18"/>
      <c r="D112" s="7"/>
      <c r="E112" s="14"/>
      <c r="F112" s="14"/>
      <c r="G112" s="14"/>
      <c r="H112" s="13"/>
      <c r="I112" s="14"/>
      <c r="J112" s="14"/>
      <c r="K112" s="14"/>
      <c r="L112" s="14"/>
      <c r="M112" s="1"/>
      <c r="N112" s="2"/>
    </row>
    <row r="113" spans="1:14" s="4" customFormat="1" ht="12" x14ac:dyDescent="0.25">
      <c r="A113" s="7"/>
      <c r="B113" s="18"/>
      <c r="C113" s="18"/>
      <c r="D113" s="7"/>
      <c r="E113" s="14"/>
      <c r="F113" s="14"/>
      <c r="G113" s="14"/>
      <c r="H113" s="13"/>
      <c r="I113" s="14"/>
      <c r="J113" s="14"/>
      <c r="K113" s="14"/>
      <c r="L113" s="14"/>
      <c r="M113" s="1"/>
      <c r="N113" s="2"/>
    </row>
    <row r="114" spans="1:14" s="4" customFormat="1" ht="12" x14ac:dyDescent="0.25">
      <c r="A114" s="7"/>
      <c r="B114" s="18"/>
      <c r="C114" s="18"/>
      <c r="D114" s="7"/>
      <c r="E114" s="14"/>
      <c r="F114" s="14"/>
      <c r="G114" s="14"/>
      <c r="H114" s="13"/>
      <c r="I114" s="14"/>
      <c r="J114" s="14"/>
      <c r="K114" s="14"/>
      <c r="L114" s="14"/>
      <c r="M114" s="1"/>
      <c r="N114" s="2"/>
    </row>
    <row r="115" spans="1:14" s="4" customFormat="1" ht="12" x14ac:dyDescent="0.25">
      <c r="A115" s="7"/>
      <c r="B115" s="18"/>
      <c r="C115" s="18"/>
      <c r="D115" s="7"/>
      <c r="E115" s="14"/>
      <c r="F115" s="14"/>
      <c r="G115" s="14"/>
      <c r="H115" s="13"/>
      <c r="I115" s="14"/>
      <c r="J115" s="14"/>
      <c r="K115" s="14"/>
      <c r="L115" s="14"/>
      <c r="M115" s="1"/>
      <c r="N115" s="2"/>
    </row>
    <row r="116" spans="1:14" s="4" customFormat="1" ht="12" x14ac:dyDescent="0.25">
      <c r="A116" s="7"/>
      <c r="B116" s="18"/>
      <c r="C116" s="18"/>
      <c r="D116" s="7"/>
      <c r="E116" s="14"/>
      <c r="F116" s="14"/>
      <c r="G116" s="14"/>
      <c r="H116" s="13"/>
      <c r="I116" s="14"/>
      <c r="J116" s="14"/>
      <c r="K116" s="14"/>
      <c r="L116" s="14"/>
      <c r="M116" s="1"/>
      <c r="N116" s="2"/>
    </row>
    <row r="117" spans="1:14" s="4" customFormat="1" ht="12" x14ac:dyDescent="0.25">
      <c r="A117" s="7"/>
      <c r="B117" s="18"/>
      <c r="C117" s="18"/>
      <c r="D117" s="7"/>
      <c r="E117" s="14"/>
      <c r="F117" s="14"/>
      <c r="G117" s="14"/>
      <c r="H117" s="13"/>
      <c r="I117" s="14"/>
      <c r="J117" s="14"/>
      <c r="K117" s="14"/>
      <c r="L117" s="14"/>
      <c r="M117" s="1"/>
      <c r="N117" s="2"/>
    </row>
    <row r="118" spans="1:14" s="4" customFormat="1" ht="12" x14ac:dyDescent="0.25">
      <c r="A118" s="7"/>
      <c r="B118" s="18"/>
      <c r="C118" s="18"/>
      <c r="D118" s="7"/>
      <c r="E118" s="14"/>
      <c r="F118" s="14"/>
      <c r="G118" s="14"/>
      <c r="H118" s="13"/>
      <c r="I118" s="14"/>
      <c r="J118" s="14"/>
      <c r="K118" s="14"/>
      <c r="L118" s="14"/>
      <c r="M118" s="1"/>
      <c r="N118" s="2"/>
    </row>
    <row r="119" spans="1:14" s="4" customFormat="1" ht="12" x14ac:dyDescent="0.25">
      <c r="A119" s="7"/>
      <c r="B119" s="18"/>
      <c r="C119" s="18"/>
      <c r="D119" s="7"/>
      <c r="E119" s="14"/>
      <c r="F119" s="14"/>
      <c r="G119" s="14"/>
      <c r="H119" s="13"/>
      <c r="I119" s="14"/>
      <c r="J119" s="14"/>
      <c r="K119" s="14"/>
      <c r="L119" s="14"/>
      <c r="M119" s="1"/>
      <c r="N119" s="2"/>
    </row>
    <row r="120" spans="1:14" s="4" customFormat="1" ht="12" x14ac:dyDescent="0.25">
      <c r="A120" s="7"/>
      <c r="B120" s="18"/>
      <c r="C120" s="18"/>
      <c r="D120" s="7"/>
      <c r="E120" s="14"/>
      <c r="F120" s="14"/>
      <c r="G120" s="14"/>
      <c r="H120" s="13"/>
      <c r="I120" s="14"/>
      <c r="J120" s="14"/>
      <c r="K120" s="14"/>
      <c r="L120" s="14"/>
      <c r="M120" s="1"/>
      <c r="N120" s="2"/>
    </row>
    <row r="121" spans="1:14" s="4" customFormat="1" ht="12" x14ac:dyDescent="0.25">
      <c r="A121" s="7"/>
      <c r="B121" s="18"/>
      <c r="C121" s="18"/>
      <c r="D121" s="7"/>
      <c r="E121" s="14"/>
      <c r="F121" s="14"/>
      <c r="G121" s="14"/>
      <c r="H121" s="13"/>
      <c r="I121" s="14"/>
      <c r="J121" s="14"/>
      <c r="K121" s="14"/>
      <c r="L121" s="14"/>
      <c r="M121" s="1"/>
      <c r="N121" s="2"/>
    </row>
    <row r="122" spans="1:14" s="4" customFormat="1" ht="12" x14ac:dyDescent="0.25">
      <c r="A122" s="7"/>
      <c r="B122" s="18"/>
      <c r="C122" s="18"/>
      <c r="D122" s="7"/>
      <c r="E122" s="14"/>
      <c r="F122" s="14"/>
      <c r="G122" s="14"/>
      <c r="H122" s="13"/>
      <c r="I122" s="14"/>
      <c r="J122" s="14"/>
      <c r="K122" s="14"/>
      <c r="L122" s="14"/>
      <c r="M122" s="1"/>
      <c r="N122" s="2"/>
    </row>
  </sheetData>
  <mergeCells count="29">
    <mergeCell ref="A2:A3"/>
    <mergeCell ref="B2:B3"/>
    <mergeCell ref="C2:C3"/>
    <mergeCell ref="D2:D3"/>
    <mergeCell ref="E2:E3"/>
    <mergeCell ref="F2:F3"/>
    <mergeCell ref="G2:G3"/>
    <mergeCell ref="I2:I3"/>
    <mergeCell ref="J2:J3"/>
    <mergeCell ref="B5:G5"/>
    <mergeCell ref="B16:G16"/>
    <mergeCell ref="B24:G24"/>
    <mergeCell ref="B30:G30"/>
    <mergeCell ref="B34:G34"/>
    <mergeCell ref="B37:G37"/>
    <mergeCell ref="B40:G40"/>
    <mergeCell ref="B43:G43"/>
    <mergeCell ref="B47:G47"/>
    <mergeCell ref="B95:D95"/>
    <mergeCell ref="B96:D96"/>
    <mergeCell ref="B97:D97"/>
    <mergeCell ref="B53:G53"/>
    <mergeCell ref="B56:G56"/>
    <mergeCell ref="B69:G69"/>
    <mergeCell ref="B87:G87"/>
    <mergeCell ref="B91:D91"/>
    <mergeCell ref="B94:D94"/>
    <mergeCell ref="B81:G81"/>
    <mergeCell ref="B84:G84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topLeftCell="A67" zoomScaleNormal="100" workbookViewId="0">
      <selection activeCell="A6" sqref="A6:A89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5" width="15.6640625" style="14" customWidth="1"/>
    <col min="6" max="6" width="10.6640625" style="13" customWidth="1"/>
    <col min="7" max="7" width="13.33203125" style="14" customWidth="1"/>
    <col min="8" max="8" width="14" style="14" customWidth="1"/>
    <col min="9" max="9" width="12.5546875" style="14" customWidth="1"/>
    <col min="10" max="10" width="12.6640625" style="14" customWidth="1"/>
    <col min="11" max="11" width="12.88671875" style="1" customWidth="1"/>
    <col min="12" max="12" width="12.33203125" style="2" customWidth="1"/>
    <col min="13" max="13" width="12.44140625" customWidth="1"/>
    <col min="14" max="14" width="11.88671875" customWidth="1"/>
    <col min="15" max="15" width="8.6640625" customWidth="1"/>
    <col min="16" max="16" width="8.5546875" customWidth="1"/>
    <col min="17" max="17" width="19.33203125" customWidth="1"/>
    <col min="18" max="18" width="8.6640625" customWidth="1"/>
    <col min="19" max="19" width="2.6640625" customWidth="1"/>
    <col min="20" max="20" width="19.6640625" customWidth="1"/>
    <col min="21" max="21" width="8.6640625" customWidth="1"/>
  </cols>
  <sheetData>
    <row r="1" spans="1:13" s="17" customFormat="1" ht="15.75" customHeight="1" x14ac:dyDescent="0.25">
      <c r="A1" s="7"/>
      <c r="B1" s="18"/>
      <c r="C1" s="18"/>
      <c r="D1" s="7"/>
      <c r="E1" s="14"/>
      <c r="F1" s="13"/>
      <c r="G1" s="14"/>
      <c r="H1" s="14"/>
      <c r="I1" s="14"/>
      <c r="J1" s="14"/>
      <c r="K1" s="15"/>
      <c r="L1" s="16"/>
    </row>
    <row r="2" spans="1:13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14" t="s">
        <v>209</v>
      </c>
      <c r="F2" s="13"/>
      <c r="G2" s="117" t="s">
        <v>123</v>
      </c>
      <c r="H2" s="117" t="s">
        <v>124</v>
      </c>
      <c r="I2" s="14"/>
      <c r="J2" s="14"/>
      <c r="K2" s="15"/>
      <c r="L2" s="16"/>
    </row>
    <row r="3" spans="1:13" s="17" customFormat="1" ht="14.25" customHeight="1" x14ac:dyDescent="0.25">
      <c r="A3" s="107"/>
      <c r="B3" s="113"/>
      <c r="C3" s="113"/>
      <c r="D3" s="113"/>
      <c r="E3" s="115" t="s">
        <v>113</v>
      </c>
      <c r="F3" s="13"/>
      <c r="G3" s="117"/>
      <c r="H3" s="117"/>
      <c r="I3" s="14"/>
      <c r="J3" s="14"/>
      <c r="K3" s="15"/>
      <c r="L3" s="16"/>
    </row>
    <row r="4" spans="1:13" s="17" customFormat="1" ht="14.25" customHeight="1" thickBot="1" x14ac:dyDescent="0.3">
      <c r="A4" s="7"/>
      <c r="B4" s="7"/>
      <c r="C4" s="7"/>
      <c r="D4" s="7"/>
      <c r="E4" s="38"/>
      <c r="F4" s="13"/>
      <c r="I4" s="14"/>
      <c r="J4" s="14"/>
      <c r="K4" s="15"/>
      <c r="L4" s="16"/>
    </row>
    <row r="5" spans="1:13" s="22" customFormat="1" ht="14.1" customHeight="1" thickBot="1" x14ac:dyDescent="0.3">
      <c r="A5" s="19"/>
      <c r="B5" s="110" t="s">
        <v>101</v>
      </c>
      <c r="C5" s="111"/>
      <c r="D5" s="111"/>
      <c r="E5" s="112"/>
      <c r="F5" s="20"/>
      <c r="I5" s="21"/>
      <c r="J5" s="21"/>
      <c r="K5" s="16"/>
      <c r="L5" s="16"/>
    </row>
    <row r="6" spans="1:13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0</v>
      </c>
      <c r="F6" s="13"/>
      <c r="G6" s="40">
        <f t="shared" ref="G6:G14" si="0">(E6*$E$95)</f>
        <v>0</v>
      </c>
      <c r="H6" s="41"/>
      <c r="I6" s="14"/>
      <c r="J6" s="14"/>
      <c r="K6" s="15"/>
      <c r="L6" s="16"/>
    </row>
    <row r="7" spans="1:13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24">
        <v>0</v>
      </c>
      <c r="F7" s="13"/>
      <c r="G7" s="40">
        <f t="shared" si="0"/>
        <v>0</v>
      </c>
      <c r="H7" s="41"/>
      <c r="I7" s="14"/>
      <c r="J7" s="14"/>
      <c r="K7" s="15"/>
      <c r="L7" s="16"/>
    </row>
    <row r="8" spans="1:13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24">
        <v>0</v>
      </c>
      <c r="F8" s="13"/>
      <c r="G8" s="40">
        <f t="shared" si="0"/>
        <v>0</v>
      </c>
      <c r="H8" s="41"/>
      <c r="I8" s="14"/>
      <c r="J8" s="14"/>
      <c r="K8" s="15"/>
      <c r="L8" s="16"/>
    </row>
    <row r="9" spans="1:13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24">
        <v>0</v>
      </c>
      <c r="F9" s="14"/>
      <c r="G9" s="40">
        <f t="shared" si="0"/>
        <v>0</v>
      </c>
      <c r="H9" s="41"/>
      <c r="I9" s="13"/>
      <c r="J9" s="14"/>
      <c r="K9" s="14"/>
      <c r="L9" s="15"/>
      <c r="M9" s="16"/>
    </row>
    <row r="10" spans="1:13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24">
        <v>0</v>
      </c>
      <c r="F10" s="14"/>
      <c r="G10" s="40">
        <f t="shared" si="0"/>
        <v>0</v>
      </c>
      <c r="H10" s="41"/>
      <c r="I10" s="13"/>
      <c r="J10" s="14"/>
      <c r="K10" s="14"/>
      <c r="L10" s="15"/>
      <c r="M10" s="16"/>
    </row>
    <row r="11" spans="1:13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24">
        <v>0</v>
      </c>
      <c r="F11" s="13"/>
      <c r="G11" s="40">
        <f t="shared" si="0"/>
        <v>0</v>
      </c>
      <c r="H11" s="41"/>
      <c r="I11" s="14"/>
      <c r="J11" s="14"/>
      <c r="K11" s="15"/>
      <c r="L11" s="16"/>
    </row>
    <row r="12" spans="1:13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24">
        <v>0</v>
      </c>
      <c r="F12" s="13"/>
      <c r="G12" s="40">
        <f t="shared" si="0"/>
        <v>0</v>
      </c>
      <c r="H12" s="41"/>
      <c r="I12" s="14"/>
      <c r="J12" s="14"/>
      <c r="K12" s="15"/>
      <c r="L12" s="16"/>
    </row>
    <row r="13" spans="1:13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24">
        <v>0</v>
      </c>
      <c r="F13" s="13"/>
      <c r="G13" s="40">
        <f t="shared" si="0"/>
        <v>0</v>
      </c>
      <c r="H13" s="41"/>
      <c r="I13" s="14"/>
      <c r="J13" s="14"/>
      <c r="K13" s="15"/>
      <c r="L13" s="16"/>
    </row>
    <row r="14" spans="1:13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24">
        <v>0</v>
      </c>
      <c r="F14" s="14"/>
      <c r="G14" s="40">
        <f t="shared" si="0"/>
        <v>0</v>
      </c>
      <c r="H14" s="40">
        <f>SUM(G6:G14)</f>
        <v>0</v>
      </c>
      <c r="I14" s="13"/>
      <c r="J14" s="14"/>
      <c r="K14" s="14"/>
      <c r="L14" s="15"/>
      <c r="M14" s="16"/>
    </row>
    <row r="15" spans="1:13" s="17" customFormat="1" ht="12" customHeight="1" thickBot="1" x14ac:dyDescent="0.3">
      <c r="A15" s="32"/>
      <c r="B15" s="33"/>
      <c r="C15" s="33"/>
      <c r="D15" s="33"/>
      <c r="E15" s="23"/>
      <c r="F15" s="13"/>
      <c r="G15" s="41"/>
      <c r="I15" s="14"/>
      <c r="J15" s="14"/>
      <c r="K15" s="15"/>
      <c r="L15" s="16"/>
    </row>
    <row r="16" spans="1:13" s="22" customFormat="1" ht="14.1" customHeight="1" thickBot="1" x14ac:dyDescent="0.3">
      <c r="A16" s="34"/>
      <c r="B16" s="110" t="s">
        <v>102</v>
      </c>
      <c r="C16" s="111"/>
      <c r="D16" s="111"/>
      <c r="E16" s="112"/>
      <c r="F16" s="20"/>
      <c r="G16" s="41"/>
      <c r="H16" s="41"/>
      <c r="I16" s="21"/>
      <c r="J16" s="21"/>
      <c r="K16" s="16"/>
      <c r="L16" s="16"/>
    </row>
    <row r="17" spans="1:12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24">
        <v>0</v>
      </c>
      <c r="F17" s="13"/>
      <c r="G17" s="40">
        <f t="shared" ref="G17:G22" si="1">(E17*$E$95)</f>
        <v>0</v>
      </c>
      <c r="H17" s="41"/>
      <c r="I17" s="14"/>
      <c r="J17" s="14"/>
      <c r="K17" s="15"/>
      <c r="L17" s="16"/>
    </row>
    <row r="18" spans="1:12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24">
        <v>0</v>
      </c>
      <c r="F18" s="13"/>
      <c r="G18" s="40">
        <f t="shared" si="1"/>
        <v>0</v>
      </c>
      <c r="H18" s="41"/>
      <c r="I18" s="14"/>
      <c r="J18" s="14"/>
      <c r="K18" s="15"/>
      <c r="L18" s="16"/>
    </row>
    <row r="19" spans="1:12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24">
        <v>0</v>
      </c>
      <c r="F19" s="13"/>
      <c r="G19" s="40">
        <f t="shared" si="1"/>
        <v>0</v>
      </c>
      <c r="H19" s="41"/>
      <c r="I19" s="14"/>
      <c r="J19" s="14"/>
      <c r="K19" s="15"/>
      <c r="L19" s="16"/>
    </row>
    <row r="20" spans="1:12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25">
        <v>0</v>
      </c>
      <c r="F20" s="13"/>
      <c r="G20" s="40">
        <f t="shared" si="1"/>
        <v>0</v>
      </c>
      <c r="H20" s="41"/>
      <c r="I20" s="14"/>
      <c r="J20" s="14"/>
      <c r="K20" s="15"/>
      <c r="L20" s="16"/>
    </row>
    <row r="21" spans="1:12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24">
        <v>0</v>
      </c>
      <c r="F21" s="13"/>
      <c r="G21" s="40">
        <f t="shared" si="1"/>
        <v>0</v>
      </c>
      <c r="H21" s="41"/>
      <c r="I21" s="14"/>
      <c r="J21" s="14"/>
      <c r="K21" s="15"/>
      <c r="L21" s="16"/>
    </row>
    <row r="22" spans="1:12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24">
        <v>0</v>
      </c>
      <c r="F22" s="13"/>
      <c r="G22" s="40">
        <f t="shared" si="1"/>
        <v>0</v>
      </c>
      <c r="H22" s="40">
        <f>SUM(G17:G22)</f>
        <v>0</v>
      </c>
      <c r="I22" s="14"/>
      <c r="J22" s="14"/>
      <c r="K22" s="15"/>
      <c r="L22" s="16"/>
    </row>
    <row r="23" spans="1:12" s="17" customFormat="1" ht="14.1" customHeight="1" thickBot="1" x14ac:dyDescent="0.3">
      <c r="A23" s="7"/>
      <c r="B23" s="36"/>
      <c r="C23" s="36"/>
      <c r="D23" s="7"/>
      <c r="E23" s="27"/>
      <c r="F23" s="13"/>
      <c r="G23" s="41"/>
      <c r="H23" s="41"/>
      <c r="I23" s="14"/>
      <c r="J23" s="14"/>
      <c r="K23" s="15"/>
      <c r="L23" s="16"/>
    </row>
    <row r="24" spans="1:12" s="22" customFormat="1" ht="14.1" customHeight="1" thickBot="1" x14ac:dyDescent="0.3">
      <c r="A24" s="34"/>
      <c r="B24" s="110" t="s">
        <v>110</v>
      </c>
      <c r="C24" s="111"/>
      <c r="D24" s="111"/>
      <c r="E24" s="112"/>
      <c r="F24" s="20"/>
      <c r="G24" s="41"/>
      <c r="H24" s="42"/>
      <c r="I24" s="21"/>
      <c r="J24" s="21"/>
      <c r="K24" s="16"/>
      <c r="L24" s="16"/>
    </row>
    <row r="25" spans="1:12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24">
        <v>0</v>
      </c>
      <c r="F25" s="13"/>
      <c r="G25" s="40">
        <f>(E25*$E$95)</f>
        <v>0</v>
      </c>
      <c r="H25" s="41"/>
      <c r="I25" s="14"/>
      <c r="J25" s="14"/>
      <c r="K25" s="15"/>
      <c r="L25" s="16"/>
    </row>
    <row r="26" spans="1:12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24">
        <v>0</v>
      </c>
      <c r="F26" s="13"/>
      <c r="G26" s="40">
        <f>(E26*$E$95)</f>
        <v>0</v>
      </c>
      <c r="H26" s="41"/>
      <c r="I26" s="14"/>
      <c r="J26" s="14"/>
      <c r="K26" s="15"/>
      <c r="L26" s="16"/>
    </row>
    <row r="27" spans="1:12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13"/>
      <c r="G27" s="40">
        <f>(E27*$E$95)</f>
        <v>0</v>
      </c>
      <c r="H27" s="41"/>
      <c r="I27" s="14"/>
      <c r="J27" s="14"/>
      <c r="K27" s="15"/>
      <c r="L27" s="16"/>
    </row>
    <row r="28" spans="1:12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24">
        <v>0</v>
      </c>
      <c r="F28" s="13"/>
      <c r="G28" s="40">
        <f>(E28*$E$95)</f>
        <v>0</v>
      </c>
      <c r="H28" s="40">
        <f>SUM(G25:G28)</f>
        <v>0</v>
      </c>
      <c r="I28" s="14"/>
      <c r="J28" s="14"/>
      <c r="K28" s="15"/>
      <c r="L28" s="16"/>
    </row>
    <row r="29" spans="1:12" s="17" customFormat="1" ht="14.1" customHeight="1" thickBot="1" x14ac:dyDescent="0.3">
      <c r="A29" s="7"/>
      <c r="B29" s="36"/>
      <c r="C29" s="36"/>
      <c r="D29" s="7"/>
      <c r="E29" s="27"/>
      <c r="F29" s="13"/>
      <c r="G29" s="41"/>
      <c r="H29" s="41"/>
      <c r="I29" s="14"/>
      <c r="J29" s="14"/>
      <c r="K29" s="15"/>
      <c r="L29" s="16"/>
    </row>
    <row r="30" spans="1:12" s="22" customFormat="1" ht="14.1" customHeight="1" thickBot="1" x14ac:dyDescent="0.3">
      <c r="A30" s="19"/>
      <c r="B30" s="110" t="s">
        <v>98</v>
      </c>
      <c r="C30" s="111"/>
      <c r="D30" s="111"/>
      <c r="E30" s="112"/>
      <c r="F30" s="20"/>
      <c r="G30" s="41"/>
      <c r="H30" s="41"/>
      <c r="I30" s="21"/>
      <c r="J30" s="21"/>
      <c r="K30" s="16"/>
      <c r="L30" s="16"/>
    </row>
    <row r="31" spans="1:12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0</v>
      </c>
      <c r="F31" s="13"/>
      <c r="G31" s="40">
        <f>(E31*$E$95)</f>
        <v>0</v>
      </c>
      <c r="H31" s="41"/>
      <c r="I31" s="14"/>
      <c r="J31" s="14"/>
      <c r="K31" s="15"/>
      <c r="L31" s="16"/>
    </row>
    <row r="32" spans="1:12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24">
        <v>0</v>
      </c>
      <c r="F32" s="13"/>
      <c r="G32" s="40">
        <f>(E32*$E$95)</f>
        <v>0</v>
      </c>
      <c r="H32" s="40">
        <f>SUM(G31:G32)</f>
        <v>0</v>
      </c>
      <c r="I32" s="14"/>
      <c r="J32" s="14"/>
      <c r="K32" s="15"/>
      <c r="L32" s="16"/>
    </row>
    <row r="33" spans="1:13" s="17" customFormat="1" ht="14.1" customHeight="1" thickBot="1" x14ac:dyDescent="0.3">
      <c r="A33" s="7"/>
      <c r="B33" s="36"/>
      <c r="C33" s="36"/>
      <c r="D33" s="7"/>
      <c r="E33" s="27"/>
      <c r="F33" s="13"/>
      <c r="G33" s="41"/>
      <c r="H33" s="41"/>
      <c r="I33" s="14"/>
      <c r="J33" s="14"/>
      <c r="K33" s="15"/>
      <c r="L33" s="16"/>
    </row>
    <row r="34" spans="1:13" s="22" customFormat="1" ht="14.1" customHeight="1" thickBot="1" x14ac:dyDescent="0.3">
      <c r="A34" s="19"/>
      <c r="B34" s="110" t="s">
        <v>109</v>
      </c>
      <c r="C34" s="111"/>
      <c r="D34" s="111"/>
      <c r="E34" s="112"/>
      <c r="F34" s="20"/>
      <c r="G34" s="41"/>
      <c r="H34" s="41"/>
      <c r="I34" s="21"/>
      <c r="J34" s="21"/>
      <c r="K34" s="16"/>
      <c r="L34" s="16"/>
    </row>
    <row r="35" spans="1:13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24">
        <v>0</v>
      </c>
      <c r="F35" s="14"/>
      <c r="G35" s="40">
        <f>(E35*$E$95)</f>
        <v>0</v>
      </c>
      <c r="H35" s="40">
        <f>SUM(G35)</f>
        <v>0</v>
      </c>
      <c r="I35" s="13"/>
      <c r="J35" s="14"/>
      <c r="K35" s="14"/>
      <c r="L35" s="15"/>
      <c r="M35" s="16"/>
    </row>
    <row r="36" spans="1:13" s="17" customFormat="1" ht="14.1" customHeight="1" thickBot="1" x14ac:dyDescent="0.3">
      <c r="A36" s="7"/>
      <c r="B36" s="36"/>
      <c r="C36" s="36"/>
      <c r="D36" s="7"/>
      <c r="E36" s="27"/>
      <c r="F36" s="13"/>
      <c r="G36" s="40">
        <f>(E36*$E$95)</f>
        <v>0</v>
      </c>
      <c r="H36" s="41"/>
      <c r="I36" s="14"/>
      <c r="J36" s="14"/>
      <c r="K36" s="15"/>
      <c r="L36" s="16"/>
    </row>
    <row r="37" spans="1:13" s="22" customFormat="1" ht="14.1" customHeight="1" thickBot="1" x14ac:dyDescent="0.3">
      <c r="A37" s="19"/>
      <c r="B37" s="110" t="s">
        <v>108</v>
      </c>
      <c r="C37" s="111"/>
      <c r="D37" s="111"/>
      <c r="E37" s="112"/>
      <c r="F37" s="20"/>
      <c r="G37" s="40">
        <f>(E37*$E$95)</f>
        <v>0</v>
      </c>
      <c r="H37" s="41"/>
      <c r="I37" s="21"/>
      <c r="J37" s="21"/>
      <c r="K37" s="16"/>
      <c r="L37" s="16"/>
    </row>
    <row r="38" spans="1:13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24">
        <v>0</v>
      </c>
      <c r="F38" s="13"/>
      <c r="G38" s="40">
        <f>(E38*$E$95)</f>
        <v>0</v>
      </c>
      <c r="H38" s="40">
        <f>SUM(G38)</f>
        <v>0</v>
      </c>
      <c r="I38" s="14"/>
      <c r="J38" s="14"/>
      <c r="K38" s="15"/>
      <c r="L38" s="16"/>
    </row>
    <row r="39" spans="1:13" s="17" customFormat="1" ht="14.1" customHeight="1" thickBot="1" x14ac:dyDescent="0.3">
      <c r="A39" s="7"/>
      <c r="B39" s="36"/>
      <c r="C39" s="36"/>
      <c r="D39" s="7"/>
      <c r="E39" s="27"/>
      <c r="F39" s="13"/>
      <c r="G39" s="41"/>
      <c r="H39" s="42"/>
      <c r="I39" s="14"/>
      <c r="J39" s="14"/>
      <c r="K39" s="15"/>
      <c r="L39" s="16"/>
    </row>
    <row r="40" spans="1:13" s="22" customFormat="1" ht="14.1" customHeight="1" thickBot="1" x14ac:dyDescent="0.3">
      <c r="A40" s="19"/>
      <c r="B40" s="110" t="s">
        <v>106</v>
      </c>
      <c r="C40" s="111"/>
      <c r="D40" s="111"/>
      <c r="E40" s="112"/>
      <c r="F40" s="20"/>
      <c r="G40" s="41"/>
      <c r="H40" s="41"/>
      <c r="I40" s="21"/>
      <c r="J40" s="21"/>
      <c r="K40" s="16"/>
      <c r="L40" s="16"/>
    </row>
    <row r="41" spans="1:13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24">
        <v>0</v>
      </c>
      <c r="F41" s="13"/>
      <c r="G41" s="40">
        <f>(E41*$E$95)</f>
        <v>0</v>
      </c>
      <c r="H41" s="40">
        <f>SUM(G41)</f>
        <v>0</v>
      </c>
      <c r="I41" s="14"/>
      <c r="J41" s="14"/>
      <c r="K41" s="15"/>
      <c r="L41" s="16"/>
    </row>
    <row r="42" spans="1:13" s="17" customFormat="1" ht="14.1" customHeight="1" thickBot="1" x14ac:dyDescent="0.3">
      <c r="A42" s="7"/>
      <c r="B42" s="36"/>
      <c r="C42" s="36"/>
      <c r="D42" s="7"/>
      <c r="E42" s="27"/>
      <c r="F42" s="13"/>
      <c r="G42" s="41"/>
      <c r="H42" s="41"/>
      <c r="I42" s="14"/>
      <c r="J42" s="14"/>
      <c r="K42" s="15"/>
      <c r="L42" s="16"/>
    </row>
    <row r="43" spans="1:13" s="22" customFormat="1" ht="14.1" customHeight="1" thickBot="1" x14ac:dyDescent="0.3">
      <c r="A43" s="19"/>
      <c r="B43" s="110" t="s">
        <v>107</v>
      </c>
      <c r="C43" s="111"/>
      <c r="D43" s="111"/>
      <c r="E43" s="112"/>
      <c r="F43" s="20"/>
      <c r="G43" s="41"/>
      <c r="H43" s="41"/>
      <c r="I43" s="21"/>
      <c r="J43" s="21"/>
      <c r="K43" s="16"/>
      <c r="L43" s="16"/>
    </row>
    <row r="44" spans="1:13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24">
        <v>0</v>
      </c>
      <c r="F44" s="13"/>
      <c r="G44" s="40">
        <f>(E44*$E$95)</f>
        <v>0</v>
      </c>
      <c r="H44" s="41"/>
      <c r="I44" s="14"/>
      <c r="J44" s="14"/>
      <c r="K44" s="15"/>
      <c r="L44" s="16"/>
    </row>
    <row r="45" spans="1:13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24">
        <v>0</v>
      </c>
      <c r="F45" s="13"/>
      <c r="G45" s="40">
        <f>(E45*$E$95)</f>
        <v>0</v>
      </c>
      <c r="H45" s="40">
        <f>SUM(G44:G45)</f>
        <v>0</v>
      </c>
      <c r="I45" s="14"/>
      <c r="J45" s="14"/>
      <c r="K45" s="15"/>
      <c r="L45" s="16"/>
    </row>
    <row r="46" spans="1:13" s="17" customFormat="1" ht="14.1" customHeight="1" thickBot="1" x14ac:dyDescent="0.3">
      <c r="A46" s="7"/>
      <c r="B46" s="36"/>
      <c r="C46" s="36"/>
      <c r="D46" s="7"/>
      <c r="E46" s="27"/>
      <c r="F46" s="13"/>
      <c r="G46" s="41"/>
      <c r="H46" s="41"/>
      <c r="I46" s="14"/>
      <c r="J46" s="14"/>
      <c r="K46" s="15"/>
      <c r="L46" s="16"/>
    </row>
    <row r="47" spans="1:13" s="22" customFormat="1" ht="14.1" customHeight="1" thickBot="1" x14ac:dyDescent="0.3">
      <c r="A47" s="19"/>
      <c r="B47" s="110" t="s">
        <v>99</v>
      </c>
      <c r="C47" s="111"/>
      <c r="D47" s="111"/>
      <c r="E47" s="112"/>
      <c r="F47" s="20"/>
      <c r="G47" s="41"/>
      <c r="H47" s="41"/>
      <c r="I47" s="21"/>
      <c r="J47" s="21"/>
      <c r="K47" s="16"/>
      <c r="L47" s="16"/>
    </row>
    <row r="48" spans="1:13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24">
        <v>0</v>
      </c>
      <c r="F48" s="13"/>
      <c r="G48" s="40">
        <f>(E48*$E$95)</f>
        <v>0</v>
      </c>
      <c r="H48" s="41"/>
      <c r="I48" s="14"/>
      <c r="J48" s="14"/>
      <c r="K48" s="15"/>
      <c r="L48" s="16"/>
    </row>
    <row r="49" spans="1:13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24">
        <v>0</v>
      </c>
      <c r="F49" s="13"/>
      <c r="G49" s="40">
        <f>(E49*$E$95)</f>
        <v>0</v>
      </c>
      <c r="H49" s="41"/>
      <c r="I49" s="14"/>
      <c r="J49" s="14"/>
      <c r="K49" s="15"/>
      <c r="L49" s="16"/>
    </row>
    <row r="50" spans="1:13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24">
        <v>0</v>
      </c>
      <c r="F50" s="14"/>
      <c r="G50" s="40">
        <f>(E50*$E$95)</f>
        <v>0</v>
      </c>
      <c r="H50" s="41"/>
      <c r="I50" s="13"/>
      <c r="J50" s="14"/>
      <c r="K50" s="14"/>
      <c r="L50" s="15"/>
      <c r="M50" s="16"/>
    </row>
    <row r="51" spans="1:13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24">
        <v>0</v>
      </c>
      <c r="F51" s="13"/>
      <c r="G51" s="40">
        <f>(E51*$E$95)</f>
        <v>0</v>
      </c>
      <c r="H51" s="40">
        <f>SUM(G48:G51)</f>
        <v>0</v>
      </c>
      <c r="I51" s="14"/>
      <c r="J51" s="14"/>
      <c r="K51" s="15"/>
      <c r="L51" s="16"/>
    </row>
    <row r="52" spans="1:13" s="17" customFormat="1" ht="14.1" customHeight="1" thickBot="1" x14ac:dyDescent="0.3">
      <c r="A52" s="7"/>
      <c r="B52" s="36"/>
      <c r="C52" s="36"/>
      <c r="D52" s="7"/>
      <c r="E52" s="27"/>
      <c r="F52" s="13"/>
      <c r="G52" s="41"/>
      <c r="H52" s="42"/>
      <c r="I52" s="14"/>
      <c r="J52" s="14"/>
      <c r="K52" s="15"/>
      <c r="L52" s="16"/>
    </row>
    <row r="53" spans="1:13" s="22" customFormat="1" ht="14.1" customHeight="1" thickBot="1" x14ac:dyDescent="0.3">
      <c r="A53" s="19"/>
      <c r="B53" s="110" t="s">
        <v>100</v>
      </c>
      <c r="C53" s="111"/>
      <c r="D53" s="111"/>
      <c r="E53" s="112"/>
      <c r="F53" s="20"/>
      <c r="G53" s="41"/>
      <c r="H53" s="41"/>
      <c r="I53" s="21"/>
      <c r="J53" s="21"/>
      <c r="K53" s="16"/>
      <c r="L53" s="16"/>
    </row>
    <row r="54" spans="1:13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24">
        <v>0</v>
      </c>
      <c r="F54" s="13"/>
      <c r="G54" s="40">
        <f>(E54*$E$95)</f>
        <v>0</v>
      </c>
      <c r="H54" s="40">
        <f>SUM(G54)</f>
        <v>0</v>
      </c>
      <c r="I54" s="14"/>
      <c r="J54" s="14"/>
      <c r="K54" s="15"/>
      <c r="L54" s="16"/>
    </row>
    <row r="55" spans="1:13" s="17" customFormat="1" ht="12" customHeight="1" thickBot="1" x14ac:dyDescent="0.3">
      <c r="A55" s="32"/>
      <c r="B55" s="37"/>
      <c r="C55" s="37"/>
      <c r="D55" s="35"/>
      <c r="E55" s="28"/>
      <c r="F55" s="13"/>
      <c r="G55" s="41"/>
      <c r="H55" s="41"/>
      <c r="I55" s="14"/>
      <c r="J55" s="14"/>
      <c r="K55" s="15"/>
      <c r="L55" s="16"/>
    </row>
    <row r="56" spans="1:13" s="22" customFormat="1" ht="14.1" customHeight="1" thickBot="1" x14ac:dyDescent="0.3">
      <c r="A56" s="19"/>
      <c r="B56" s="110" t="s">
        <v>103</v>
      </c>
      <c r="C56" s="111"/>
      <c r="D56" s="111"/>
      <c r="E56" s="112"/>
      <c r="F56" s="20"/>
      <c r="G56" s="41"/>
      <c r="H56" s="41"/>
      <c r="I56" s="21"/>
      <c r="J56" s="21"/>
      <c r="K56" s="16"/>
      <c r="L56" s="16"/>
    </row>
    <row r="57" spans="1:13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13"/>
      <c r="G57" s="40">
        <f t="shared" ref="G57:G65" si="2">(E57*$E$95)</f>
        <v>0</v>
      </c>
      <c r="H57" s="41"/>
      <c r="I57" s="14"/>
      <c r="J57" s="14"/>
      <c r="K57" s="15"/>
      <c r="L57" s="16"/>
    </row>
    <row r="58" spans="1:13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13"/>
      <c r="G58" s="40">
        <f t="shared" si="2"/>
        <v>0</v>
      </c>
      <c r="H58" s="41"/>
      <c r="I58" s="14"/>
      <c r="J58" s="14"/>
      <c r="K58" s="15"/>
      <c r="L58" s="16"/>
    </row>
    <row r="59" spans="1:13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13"/>
      <c r="G59" s="40">
        <f t="shared" si="2"/>
        <v>0</v>
      </c>
      <c r="H59" s="41"/>
      <c r="I59" s="14"/>
      <c r="J59" s="14"/>
      <c r="K59" s="15"/>
      <c r="L59" s="16"/>
    </row>
    <row r="60" spans="1:13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0</v>
      </c>
      <c r="F60" s="13"/>
      <c r="G60" s="40">
        <f t="shared" si="2"/>
        <v>0</v>
      </c>
      <c r="H60" s="41"/>
      <c r="I60" s="14"/>
      <c r="J60" s="14"/>
      <c r="K60" s="15"/>
      <c r="L60" s="16"/>
    </row>
    <row r="61" spans="1:13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0</v>
      </c>
      <c r="F61" s="13"/>
      <c r="G61" s="40">
        <f t="shared" si="2"/>
        <v>0</v>
      </c>
      <c r="H61" s="41"/>
      <c r="I61" s="14"/>
      <c r="J61" s="14"/>
      <c r="K61" s="15"/>
      <c r="L61" s="16"/>
    </row>
    <row r="62" spans="1:13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14"/>
      <c r="G62" s="40">
        <f t="shared" si="2"/>
        <v>0</v>
      </c>
      <c r="H62" s="41"/>
      <c r="I62" s="13"/>
      <c r="J62" s="14"/>
      <c r="K62" s="14"/>
      <c r="L62" s="15"/>
      <c r="M62" s="16"/>
    </row>
    <row r="63" spans="1:13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14"/>
      <c r="G63" s="40">
        <f t="shared" si="2"/>
        <v>0</v>
      </c>
      <c r="H63" s="41"/>
      <c r="I63" s="13"/>
      <c r="J63" s="14"/>
      <c r="K63" s="14"/>
      <c r="L63" s="15"/>
      <c r="M63" s="16"/>
    </row>
    <row r="64" spans="1:13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13"/>
      <c r="G64" s="40">
        <f t="shared" si="2"/>
        <v>0</v>
      </c>
      <c r="H64" s="41"/>
      <c r="I64" s="14"/>
      <c r="J64" s="14"/>
      <c r="K64" s="15"/>
      <c r="L64" s="16"/>
    </row>
    <row r="65" spans="1:12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13"/>
      <c r="G65" s="40">
        <f t="shared" si="2"/>
        <v>0</v>
      </c>
      <c r="H65" s="41"/>
      <c r="I65" s="14"/>
      <c r="J65" s="14"/>
      <c r="K65" s="15"/>
      <c r="L65" s="16"/>
    </row>
    <row r="66" spans="1:12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13"/>
      <c r="G66" s="40"/>
      <c r="H66" s="41"/>
      <c r="I66" s="14"/>
      <c r="J66" s="14"/>
      <c r="K66" s="15"/>
      <c r="L66" s="16"/>
    </row>
    <row r="67" spans="1:12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13"/>
      <c r="G67" s="40">
        <f>(E67*$E$95)</f>
        <v>0</v>
      </c>
      <c r="H67" s="40">
        <f>SUM(G57:G67)</f>
        <v>0</v>
      </c>
      <c r="I67" s="14"/>
      <c r="J67" s="14"/>
      <c r="K67" s="15"/>
      <c r="L67" s="16"/>
    </row>
    <row r="68" spans="1:12" s="17" customFormat="1" ht="12" customHeight="1" thickBot="1" x14ac:dyDescent="0.3">
      <c r="A68" s="32"/>
      <c r="B68" s="37"/>
      <c r="C68" s="37"/>
      <c r="D68" s="35"/>
      <c r="E68" s="23"/>
      <c r="F68" s="13"/>
      <c r="G68" s="41"/>
      <c r="H68" s="41"/>
      <c r="I68" s="14"/>
      <c r="J68" s="14"/>
      <c r="K68" s="15"/>
      <c r="L68" s="16"/>
    </row>
    <row r="69" spans="1:12" s="22" customFormat="1" ht="14.1" customHeight="1" thickBot="1" x14ac:dyDescent="0.3">
      <c r="A69" s="19"/>
      <c r="B69" s="110" t="s">
        <v>104</v>
      </c>
      <c r="C69" s="111"/>
      <c r="D69" s="111"/>
      <c r="E69" s="112"/>
      <c r="F69" s="20"/>
      <c r="G69" s="41"/>
      <c r="H69" s="41"/>
      <c r="I69" s="21"/>
      <c r="J69" s="21"/>
      <c r="K69" s="16"/>
      <c r="L69" s="16"/>
    </row>
    <row r="70" spans="1:12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24">
        <v>0</v>
      </c>
      <c r="F70" s="13"/>
      <c r="G70" s="40">
        <f t="shared" ref="G70:G79" si="3">(E70*$E$95)</f>
        <v>0</v>
      </c>
      <c r="H70" s="42"/>
      <c r="I70" s="14"/>
      <c r="J70" s="14"/>
      <c r="K70" s="15"/>
      <c r="L70" s="16"/>
    </row>
    <row r="71" spans="1:12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0</v>
      </c>
      <c r="F71" s="13"/>
      <c r="G71" s="40">
        <f t="shared" si="3"/>
        <v>0</v>
      </c>
      <c r="H71" s="14"/>
      <c r="I71" s="14"/>
      <c r="J71" s="14"/>
      <c r="K71" s="15"/>
      <c r="L71" s="16"/>
    </row>
    <row r="72" spans="1:12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24">
        <v>0</v>
      </c>
      <c r="F72" s="13"/>
      <c r="G72" s="40">
        <f t="shared" si="3"/>
        <v>0</v>
      </c>
      <c r="H72" s="14"/>
      <c r="I72" s="14"/>
      <c r="J72" s="14"/>
      <c r="K72" s="15"/>
      <c r="L72" s="16"/>
    </row>
    <row r="73" spans="1:12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24">
        <v>0</v>
      </c>
      <c r="F73" s="13"/>
      <c r="G73" s="40">
        <f t="shared" si="3"/>
        <v>0</v>
      </c>
      <c r="H73" s="14"/>
      <c r="I73" s="14"/>
      <c r="J73" s="14"/>
      <c r="K73" s="15"/>
      <c r="L73" s="16"/>
    </row>
    <row r="74" spans="1:12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24">
        <v>0</v>
      </c>
      <c r="F74" s="13"/>
      <c r="G74" s="40">
        <f t="shared" si="3"/>
        <v>0</v>
      </c>
      <c r="H74" s="14"/>
      <c r="I74" s="14"/>
      <c r="J74" s="14"/>
      <c r="K74" s="15"/>
      <c r="L74" s="16"/>
    </row>
    <row r="75" spans="1:12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24">
        <v>0</v>
      </c>
      <c r="F75" s="13"/>
      <c r="G75" s="40">
        <f t="shared" si="3"/>
        <v>0</v>
      </c>
      <c r="H75" s="14"/>
      <c r="I75" s="14"/>
      <c r="J75" s="14"/>
      <c r="K75" s="15"/>
      <c r="L75" s="16"/>
    </row>
    <row r="76" spans="1:12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63">
        <v>0.33333333333333331</v>
      </c>
      <c r="F76" s="13"/>
      <c r="G76" s="40">
        <f t="shared" si="3"/>
        <v>2673.5800000000017</v>
      </c>
      <c r="H76" s="14"/>
      <c r="I76" s="14"/>
      <c r="J76" s="14"/>
      <c r="K76" s="15"/>
      <c r="L76" s="16"/>
    </row>
    <row r="77" spans="1:12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63">
        <v>0.33333333333333331</v>
      </c>
      <c r="F77" s="13"/>
      <c r="G77" s="40">
        <f t="shared" si="3"/>
        <v>2673.5800000000017</v>
      </c>
      <c r="H77" s="14"/>
      <c r="I77" s="14"/>
      <c r="J77" s="14"/>
      <c r="K77" s="15"/>
      <c r="L77" s="16"/>
    </row>
    <row r="78" spans="1:12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24">
        <v>0</v>
      </c>
      <c r="F78" s="13"/>
      <c r="G78" s="40">
        <f t="shared" si="3"/>
        <v>0</v>
      </c>
      <c r="H78" s="14"/>
      <c r="I78" s="14"/>
      <c r="J78" s="14"/>
      <c r="K78" s="15"/>
      <c r="L78" s="16"/>
    </row>
    <row r="79" spans="1:12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24">
        <v>0</v>
      </c>
      <c r="F79" s="13"/>
      <c r="G79" s="40">
        <f t="shared" si="3"/>
        <v>0</v>
      </c>
      <c r="H79" s="43">
        <f>SUM(G70:G79)</f>
        <v>5347.1600000000035</v>
      </c>
      <c r="I79" s="14"/>
      <c r="J79" s="14"/>
      <c r="K79" s="15"/>
      <c r="L79" s="16"/>
    </row>
    <row r="80" spans="1:12" s="17" customFormat="1" ht="12" customHeight="1" thickBot="1" x14ac:dyDescent="0.3">
      <c r="A80" s="7"/>
      <c r="B80" s="18"/>
      <c r="C80" s="18"/>
      <c r="D80" s="7"/>
      <c r="E80" s="27"/>
      <c r="F80" s="13"/>
      <c r="G80" s="41"/>
      <c r="H80" s="44"/>
      <c r="I80" s="14"/>
      <c r="J80" s="14"/>
      <c r="K80" s="15"/>
      <c r="L80" s="16"/>
    </row>
    <row r="81" spans="1:14" s="22" customFormat="1" ht="14.1" customHeight="1" thickBot="1" x14ac:dyDescent="0.3">
      <c r="A81" s="19"/>
      <c r="B81" s="110" t="s">
        <v>105</v>
      </c>
      <c r="C81" s="111"/>
      <c r="D81" s="111"/>
      <c r="E81" s="112"/>
      <c r="F81" s="20"/>
      <c r="G81" s="41"/>
      <c r="H81" s="44"/>
      <c r="I81" s="21"/>
      <c r="J81" s="21"/>
      <c r="K81" s="16"/>
      <c r="L81" s="16"/>
    </row>
    <row r="82" spans="1:14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24">
        <v>0</v>
      </c>
      <c r="F82" s="13"/>
      <c r="G82" s="40">
        <f t="shared" ref="G82" si="4">(E82*$E$95)</f>
        <v>0</v>
      </c>
      <c r="H82" s="43">
        <f>SUM(G82)</f>
        <v>0</v>
      </c>
      <c r="I82" s="14"/>
      <c r="J82" s="14"/>
      <c r="K82" s="15"/>
      <c r="L82" s="16"/>
    </row>
    <row r="83" spans="1:14" s="17" customFormat="1" ht="14.1" customHeight="1" thickBot="1" x14ac:dyDescent="0.3">
      <c r="A83" s="7"/>
      <c r="B83" s="26"/>
      <c r="C83" s="26"/>
      <c r="D83" s="7"/>
      <c r="E83" s="27"/>
      <c r="F83" s="13"/>
      <c r="G83" s="14"/>
      <c r="H83" s="44"/>
      <c r="I83" s="14"/>
      <c r="J83" s="14"/>
      <c r="K83" s="15"/>
      <c r="L83" s="16"/>
    </row>
    <row r="84" spans="1:14" s="22" customFormat="1" ht="14.1" customHeight="1" thickBot="1" x14ac:dyDescent="0.3">
      <c r="A84" s="19"/>
      <c r="B84" s="110" t="s">
        <v>262</v>
      </c>
      <c r="C84" s="111"/>
      <c r="D84" s="111"/>
      <c r="E84" s="112"/>
      <c r="F84" s="20"/>
      <c r="G84" s="41"/>
      <c r="H84" s="44"/>
      <c r="I84" s="21"/>
      <c r="J84" s="21"/>
      <c r="K84" s="16"/>
      <c r="L84" s="16"/>
    </row>
    <row r="85" spans="1:14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24">
        <v>0</v>
      </c>
      <c r="F85" s="13"/>
      <c r="G85" s="40">
        <f>(E85*$E$95)</f>
        <v>0</v>
      </c>
      <c r="H85" s="43">
        <f>SUM(G85)</f>
        <v>0</v>
      </c>
      <c r="I85" s="14"/>
      <c r="J85" s="14"/>
      <c r="K85" s="15"/>
      <c r="L85" s="16"/>
    </row>
    <row r="86" spans="1:14" s="17" customFormat="1" ht="14.1" customHeight="1" thickBot="1" x14ac:dyDescent="0.3">
      <c r="A86" s="7"/>
      <c r="B86" s="26"/>
      <c r="C86" s="26"/>
      <c r="D86" s="7"/>
      <c r="E86" s="27"/>
      <c r="F86" s="13"/>
      <c r="G86" s="14"/>
      <c r="H86" s="44"/>
      <c r="I86" s="14"/>
      <c r="J86" s="14"/>
      <c r="K86" s="15"/>
      <c r="L86" s="16"/>
    </row>
    <row r="87" spans="1:14" s="22" customFormat="1" ht="14.1" customHeight="1" thickBot="1" x14ac:dyDescent="0.3">
      <c r="A87" s="19"/>
      <c r="B87" s="110" t="s">
        <v>263</v>
      </c>
      <c r="C87" s="111"/>
      <c r="D87" s="111"/>
      <c r="E87" s="112"/>
      <c r="F87" s="20"/>
      <c r="G87" s="41"/>
      <c r="H87" s="44"/>
      <c r="I87" s="21"/>
      <c r="J87" s="21"/>
      <c r="K87" s="16"/>
      <c r="L87" s="16"/>
    </row>
    <row r="88" spans="1:14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63">
        <v>0</v>
      </c>
      <c r="F88" s="20"/>
      <c r="G88" s="40">
        <f>(E88*$E$95)</f>
        <v>0</v>
      </c>
      <c r="H88" s="44"/>
      <c r="I88" s="21"/>
      <c r="J88" s="21"/>
      <c r="K88" s="16"/>
      <c r="L88" s="16"/>
    </row>
    <row r="89" spans="1:14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63">
        <v>0.33333333333333331</v>
      </c>
      <c r="F89" s="13"/>
      <c r="G89" s="40">
        <f>(E89*$E$95)</f>
        <v>2673.5800000000017</v>
      </c>
      <c r="H89" s="43">
        <f>SUM(G88:G89)</f>
        <v>2673.5800000000017</v>
      </c>
      <c r="I89" s="14"/>
      <c r="J89" s="14"/>
      <c r="K89" s="15"/>
      <c r="L89" s="16"/>
    </row>
    <row r="90" spans="1:14" s="17" customFormat="1" ht="14.1" customHeight="1" thickBot="1" x14ac:dyDescent="0.3">
      <c r="A90" s="7"/>
      <c r="B90" s="26"/>
      <c r="C90" s="26"/>
      <c r="D90" s="7"/>
      <c r="E90" s="27"/>
      <c r="F90" s="13"/>
      <c r="G90" s="14"/>
      <c r="H90" s="44"/>
      <c r="I90" s="14"/>
      <c r="J90" s="14"/>
      <c r="K90" s="15"/>
      <c r="L90" s="16"/>
    </row>
    <row r="91" spans="1:14" s="17" customFormat="1" ht="14.1" customHeight="1" thickBot="1" x14ac:dyDescent="0.3">
      <c r="A91" s="7"/>
      <c r="B91" s="110" t="s">
        <v>208</v>
      </c>
      <c r="C91" s="111"/>
      <c r="D91" s="112"/>
      <c r="E91" s="8">
        <f>SUM(E6:E90)</f>
        <v>1</v>
      </c>
      <c r="F91" s="13"/>
      <c r="G91" s="14"/>
      <c r="H91" s="45">
        <f>SUM(H6:H90)</f>
        <v>8020.7400000000052</v>
      </c>
      <c r="I91" s="14"/>
      <c r="J91" s="14"/>
      <c r="K91" s="15"/>
      <c r="L91" s="16"/>
    </row>
    <row r="92" spans="1:14" s="4" customFormat="1" ht="12.75" customHeight="1" x14ac:dyDescent="0.25">
      <c r="A92" s="7"/>
      <c r="B92" s="18"/>
      <c r="C92" s="18"/>
      <c r="D92" s="7"/>
      <c r="E92" s="27"/>
      <c r="F92" s="13"/>
      <c r="G92" s="14"/>
      <c r="H92" s="14"/>
      <c r="I92" s="14"/>
      <c r="J92" s="14"/>
      <c r="K92" s="1"/>
      <c r="L92" s="2"/>
    </row>
    <row r="93" spans="1:14" s="4" customFormat="1" ht="12.75" customHeight="1" x14ac:dyDescent="0.25">
      <c r="A93" s="7"/>
      <c r="B93" s="18"/>
      <c r="C93" s="18"/>
      <c r="D93" s="7"/>
      <c r="E93" s="27"/>
      <c r="F93" s="13"/>
      <c r="G93" s="14"/>
      <c r="H93" s="14"/>
      <c r="I93" s="14"/>
      <c r="J93" s="14"/>
      <c r="K93" s="1"/>
      <c r="L93" s="2"/>
    </row>
    <row r="94" spans="1:14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6"/>
      <c r="G94" s="3"/>
      <c r="H94" s="3"/>
      <c r="I94" s="6"/>
      <c r="J94" s="5"/>
      <c r="K94" s="3"/>
      <c r="L94" s="3"/>
      <c r="M94" s="1"/>
      <c r="N94" s="2"/>
    </row>
    <row r="95" spans="1:14" s="4" customFormat="1" ht="15" customHeight="1" x14ac:dyDescent="0.25">
      <c r="A95" s="61" t="s">
        <v>206</v>
      </c>
      <c r="B95" s="116" t="s">
        <v>207</v>
      </c>
      <c r="C95" s="116"/>
      <c r="D95" s="116"/>
      <c r="E95" s="40">
        <v>8020.7400000000052</v>
      </c>
      <c r="F95" s="6"/>
      <c r="G95" s="3"/>
      <c r="H95" s="3"/>
      <c r="I95" s="6"/>
      <c r="J95" s="5"/>
      <c r="K95" s="3"/>
      <c r="L95" s="3"/>
      <c r="M95" s="1"/>
      <c r="N95" s="2"/>
    </row>
    <row r="96" spans="1:14" s="4" customFormat="1" ht="12.75" customHeight="1" x14ac:dyDescent="0.25">
      <c r="A96" s="7"/>
      <c r="B96" s="18"/>
      <c r="C96" s="18"/>
      <c r="D96" s="7"/>
      <c r="E96" s="27"/>
      <c r="F96" s="13"/>
      <c r="G96" s="14"/>
      <c r="H96" s="14"/>
      <c r="I96" s="14"/>
      <c r="J96" s="14"/>
      <c r="K96" s="1"/>
      <c r="L96" s="2"/>
    </row>
    <row r="97" spans="1:12" s="4" customFormat="1" ht="12.75" customHeight="1" x14ac:dyDescent="0.25">
      <c r="A97" s="7"/>
      <c r="B97" s="18"/>
      <c r="C97" s="18"/>
      <c r="D97" s="7"/>
      <c r="E97" s="27"/>
      <c r="F97" s="13"/>
      <c r="G97" s="14"/>
      <c r="H97" s="14"/>
      <c r="I97" s="14"/>
      <c r="J97" s="14"/>
      <c r="K97" s="1"/>
      <c r="L97" s="2"/>
    </row>
    <row r="98" spans="1:12" s="4" customFormat="1" ht="12" x14ac:dyDescent="0.25">
      <c r="A98" s="7"/>
      <c r="B98" s="18"/>
      <c r="C98" s="18"/>
      <c r="D98" s="7"/>
      <c r="E98" s="14"/>
      <c r="F98" s="13"/>
      <c r="G98" s="14"/>
      <c r="H98" s="14"/>
      <c r="I98" s="14"/>
      <c r="J98" s="14"/>
      <c r="K98" s="1"/>
      <c r="L98" s="2"/>
    </row>
    <row r="99" spans="1:12" s="4" customFormat="1" ht="12" x14ac:dyDescent="0.25">
      <c r="A99" s="7"/>
      <c r="B99" s="18"/>
      <c r="C99" s="18"/>
      <c r="D99" s="7"/>
      <c r="E99" s="14"/>
      <c r="F99" s="13"/>
      <c r="G99" s="14"/>
      <c r="H99" s="14"/>
      <c r="I99" s="14"/>
      <c r="J99" s="14"/>
      <c r="K99" s="1"/>
      <c r="L99" s="2"/>
    </row>
    <row r="100" spans="1:12" s="4" customFormat="1" ht="12" x14ac:dyDescent="0.25">
      <c r="A100" s="7"/>
      <c r="B100" s="18"/>
      <c r="C100" s="18"/>
      <c r="D100" s="7"/>
      <c r="E100" s="14"/>
      <c r="F100" s="13"/>
      <c r="G100" s="14"/>
      <c r="H100" s="14"/>
      <c r="I100" s="14"/>
      <c r="J100" s="14"/>
      <c r="K100" s="1"/>
      <c r="L100" s="2"/>
    </row>
    <row r="101" spans="1:12" s="4" customFormat="1" ht="12" x14ac:dyDescent="0.25">
      <c r="A101" s="7"/>
      <c r="B101" s="18"/>
      <c r="C101" s="18"/>
      <c r="D101" s="7"/>
      <c r="E101" s="14"/>
      <c r="F101" s="13"/>
      <c r="G101" s="14"/>
      <c r="H101" s="14"/>
      <c r="I101" s="14"/>
      <c r="J101" s="14"/>
      <c r="K101" s="1"/>
      <c r="L101" s="2"/>
    </row>
    <row r="102" spans="1:12" s="4" customFormat="1" ht="12" x14ac:dyDescent="0.25">
      <c r="A102" s="7"/>
      <c r="B102" s="18"/>
      <c r="C102" s="18"/>
      <c r="D102" s="7"/>
      <c r="E102" s="14"/>
      <c r="F102" s="13"/>
      <c r="G102" s="14"/>
      <c r="H102" s="14"/>
      <c r="I102" s="14"/>
      <c r="J102" s="14"/>
      <c r="K102" s="1"/>
      <c r="L102" s="2"/>
    </row>
    <row r="103" spans="1:12" s="4" customFormat="1" ht="12" x14ac:dyDescent="0.25">
      <c r="A103" s="7"/>
      <c r="B103" s="18"/>
      <c r="C103" s="18"/>
      <c r="D103" s="7"/>
      <c r="E103" s="14"/>
      <c r="F103" s="13"/>
      <c r="G103" s="14"/>
      <c r="H103" s="14"/>
      <c r="I103" s="14"/>
      <c r="J103" s="14"/>
      <c r="K103" s="1"/>
      <c r="L103" s="2"/>
    </row>
    <row r="104" spans="1:12" s="4" customFormat="1" ht="12" x14ac:dyDescent="0.25">
      <c r="A104" s="7"/>
      <c r="B104" s="18"/>
      <c r="C104" s="18"/>
      <c r="D104" s="7"/>
      <c r="E104" s="14"/>
      <c r="F104" s="13"/>
      <c r="G104" s="14"/>
      <c r="H104" s="14"/>
      <c r="I104" s="14"/>
      <c r="J104" s="14"/>
      <c r="K104" s="1"/>
      <c r="L104" s="2"/>
    </row>
    <row r="105" spans="1:12" s="4" customFormat="1" ht="12" x14ac:dyDescent="0.25">
      <c r="A105" s="7"/>
      <c r="B105" s="18"/>
      <c r="C105" s="18"/>
      <c r="D105" s="7"/>
      <c r="E105" s="14"/>
      <c r="F105" s="13"/>
      <c r="G105" s="14"/>
      <c r="H105" s="14"/>
      <c r="I105" s="14"/>
      <c r="J105" s="14"/>
      <c r="K105" s="1"/>
      <c r="L105" s="2"/>
    </row>
    <row r="106" spans="1:12" s="4" customFormat="1" ht="12" x14ac:dyDescent="0.25">
      <c r="A106" s="7"/>
      <c r="B106" s="18"/>
      <c r="C106" s="18"/>
      <c r="D106" s="7"/>
      <c r="E106" s="14"/>
      <c r="F106" s="13"/>
      <c r="G106" s="14"/>
      <c r="H106" s="14"/>
      <c r="I106" s="14"/>
      <c r="J106" s="14"/>
      <c r="K106" s="1"/>
      <c r="L106" s="2"/>
    </row>
    <row r="107" spans="1:12" s="4" customFormat="1" ht="12" x14ac:dyDescent="0.25">
      <c r="A107" s="7"/>
      <c r="B107" s="18"/>
      <c r="C107" s="18"/>
      <c r="D107" s="7"/>
      <c r="E107" s="14"/>
      <c r="F107" s="13"/>
      <c r="G107" s="14"/>
      <c r="H107" s="14"/>
      <c r="I107" s="14"/>
      <c r="J107" s="14"/>
      <c r="K107" s="1"/>
      <c r="L107" s="2"/>
    </row>
    <row r="108" spans="1:12" s="4" customFormat="1" ht="12" x14ac:dyDescent="0.25">
      <c r="A108" s="7"/>
      <c r="B108" s="18"/>
      <c r="C108" s="18"/>
      <c r="D108" s="7"/>
      <c r="E108" s="14"/>
      <c r="F108" s="13"/>
      <c r="G108" s="14"/>
      <c r="H108" s="14"/>
      <c r="I108" s="14"/>
      <c r="J108" s="14"/>
      <c r="K108" s="1"/>
      <c r="L108" s="2"/>
    </row>
    <row r="109" spans="1:12" s="4" customFormat="1" ht="12" x14ac:dyDescent="0.25">
      <c r="A109" s="7"/>
      <c r="B109" s="18"/>
      <c r="C109" s="18"/>
      <c r="D109" s="7"/>
      <c r="E109" s="14"/>
      <c r="F109" s="13"/>
      <c r="G109" s="14"/>
      <c r="H109" s="14"/>
      <c r="I109" s="14"/>
      <c r="J109" s="14"/>
      <c r="K109" s="1"/>
      <c r="L109" s="2"/>
    </row>
    <row r="110" spans="1:12" s="4" customFormat="1" ht="12" x14ac:dyDescent="0.25">
      <c r="A110" s="7"/>
      <c r="B110" s="18"/>
      <c r="C110" s="18"/>
      <c r="D110" s="7"/>
      <c r="E110" s="14"/>
      <c r="F110" s="13"/>
      <c r="G110" s="14"/>
      <c r="H110" s="14"/>
      <c r="I110" s="14"/>
      <c r="J110" s="14"/>
      <c r="K110" s="1"/>
      <c r="L110" s="2"/>
    </row>
    <row r="111" spans="1:12" s="4" customFormat="1" ht="12" x14ac:dyDescent="0.25">
      <c r="A111" s="7"/>
      <c r="B111" s="18"/>
      <c r="C111" s="18"/>
      <c r="D111" s="7"/>
      <c r="E111" s="14"/>
      <c r="F111" s="13"/>
      <c r="G111" s="14"/>
      <c r="H111" s="14"/>
      <c r="I111" s="14"/>
      <c r="J111" s="14"/>
      <c r="K111" s="1"/>
      <c r="L111" s="2"/>
    </row>
    <row r="112" spans="1:12" s="4" customFormat="1" ht="12" x14ac:dyDescent="0.25">
      <c r="A112" s="7"/>
      <c r="B112" s="18"/>
      <c r="C112" s="18"/>
      <c r="D112" s="7"/>
      <c r="E112" s="14"/>
      <c r="F112" s="13"/>
      <c r="G112" s="14"/>
      <c r="H112" s="14"/>
      <c r="I112" s="14"/>
      <c r="J112" s="14"/>
      <c r="K112" s="1"/>
      <c r="L112" s="2"/>
    </row>
    <row r="113" spans="1:12" s="4" customFormat="1" ht="12" x14ac:dyDescent="0.25">
      <c r="A113" s="7"/>
      <c r="B113" s="18"/>
      <c r="C113" s="18"/>
      <c r="D113" s="7"/>
      <c r="E113" s="14"/>
      <c r="F113" s="13"/>
      <c r="G113" s="14"/>
      <c r="H113" s="14"/>
      <c r="I113" s="14"/>
      <c r="J113" s="14"/>
      <c r="K113" s="1"/>
      <c r="L113" s="2"/>
    </row>
    <row r="114" spans="1:12" s="4" customFormat="1" ht="12" x14ac:dyDescent="0.25">
      <c r="A114" s="7"/>
      <c r="B114" s="18"/>
      <c r="C114" s="18"/>
      <c r="D114" s="7"/>
      <c r="E114" s="14"/>
      <c r="F114" s="13"/>
      <c r="G114" s="14"/>
      <c r="H114" s="14"/>
      <c r="I114" s="14"/>
      <c r="J114" s="14"/>
      <c r="K114" s="1"/>
      <c r="L114" s="2"/>
    </row>
    <row r="115" spans="1:12" s="4" customFormat="1" ht="12" x14ac:dyDescent="0.25">
      <c r="A115" s="7"/>
      <c r="B115" s="18"/>
      <c r="C115" s="18"/>
      <c r="D115" s="7"/>
      <c r="E115" s="14"/>
      <c r="F115" s="13"/>
      <c r="G115" s="14"/>
      <c r="H115" s="14"/>
      <c r="I115" s="14"/>
      <c r="J115" s="14"/>
      <c r="K115" s="1"/>
      <c r="L115" s="2"/>
    </row>
    <row r="116" spans="1:12" s="4" customFormat="1" ht="12" x14ac:dyDescent="0.25">
      <c r="A116" s="7"/>
      <c r="B116" s="18"/>
      <c r="C116" s="18"/>
      <c r="D116" s="7"/>
      <c r="E116" s="14"/>
      <c r="F116" s="13"/>
      <c r="G116" s="14"/>
      <c r="H116" s="14"/>
      <c r="I116" s="14"/>
      <c r="J116" s="14"/>
      <c r="K116" s="1"/>
      <c r="L116" s="2"/>
    </row>
    <row r="117" spans="1:12" s="4" customFormat="1" ht="12" x14ac:dyDescent="0.25">
      <c r="A117" s="7"/>
      <c r="B117" s="18"/>
      <c r="C117" s="18"/>
      <c r="D117" s="7"/>
      <c r="E117" s="14"/>
      <c r="F117" s="13"/>
      <c r="G117" s="14"/>
      <c r="H117" s="14"/>
      <c r="I117" s="14"/>
      <c r="J117" s="14"/>
      <c r="K117" s="1"/>
      <c r="L117" s="2"/>
    </row>
    <row r="118" spans="1:12" s="4" customFormat="1" ht="12" x14ac:dyDescent="0.25">
      <c r="A118" s="7"/>
      <c r="B118" s="18"/>
      <c r="C118" s="18"/>
      <c r="D118" s="7"/>
      <c r="E118" s="14"/>
      <c r="F118" s="13"/>
      <c r="G118" s="14"/>
      <c r="H118" s="14"/>
      <c r="I118" s="14"/>
      <c r="J118" s="14"/>
      <c r="K118" s="1"/>
      <c r="L118" s="2"/>
    </row>
    <row r="119" spans="1:12" s="4" customFormat="1" ht="12" x14ac:dyDescent="0.25">
      <c r="A119" s="7"/>
      <c r="B119" s="18"/>
      <c r="C119" s="18"/>
      <c r="D119" s="7"/>
      <c r="E119" s="14"/>
      <c r="F119" s="13"/>
      <c r="G119" s="14"/>
      <c r="H119" s="14"/>
      <c r="I119" s="14"/>
      <c r="J119" s="14"/>
      <c r="K119" s="1"/>
      <c r="L119" s="2"/>
    </row>
    <row r="120" spans="1:12" s="4" customFormat="1" ht="12" x14ac:dyDescent="0.25">
      <c r="A120" s="7"/>
      <c r="B120" s="18"/>
      <c r="C120" s="18"/>
      <c r="D120" s="7"/>
      <c r="E120" s="14"/>
      <c r="F120" s="13"/>
      <c r="G120" s="14"/>
      <c r="H120" s="14"/>
      <c r="I120" s="14"/>
      <c r="J120" s="14"/>
      <c r="K120" s="1"/>
      <c r="L120" s="2"/>
    </row>
  </sheetData>
  <mergeCells count="25">
    <mergeCell ref="A2:A3"/>
    <mergeCell ref="B2:B3"/>
    <mergeCell ref="C2:C3"/>
    <mergeCell ref="D2:D3"/>
    <mergeCell ref="E2:E3"/>
    <mergeCell ref="G2:G3"/>
    <mergeCell ref="B56:E56"/>
    <mergeCell ref="H2:H3"/>
    <mergeCell ref="B5:E5"/>
    <mergeCell ref="B16:E16"/>
    <mergeCell ref="B24:E24"/>
    <mergeCell ref="B30:E30"/>
    <mergeCell ref="B34:E34"/>
    <mergeCell ref="B37:E37"/>
    <mergeCell ref="B40:E40"/>
    <mergeCell ref="B43:E43"/>
    <mergeCell ref="B47:E47"/>
    <mergeCell ref="B53:E53"/>
    <mergeCell ref="B69:E69"/>
    <mergeCell ref="B87:E87"/>
    <mergeCell ref="B91:D91"/>
    <mergeCell ref="B94:D94"/>
    <mergeCell ref="B95:D95"/>
    <mergeCell ref="B81:E81"/>
    <mergeCell ref="B84:E84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2"/>
  <sheetViews>
    <sheetView zoomScaleNormal="100" workbookViewId="0">
      <selection activeCell="A6" sqref="A6:A89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25.109375" style="46" customWidth="1"/>
    <col min="5" max="8" width="15.6640625" style="14" customWidth="1"/>
    <col min="9" max="9" width="10.6640625" style="13" customWidth="1"/>
    <col min="10" max="10" width="13.33203125" style="14" customWidth="1"/>
    <col min="11" max="11" width="14" style="14" customWidth="1"/>
    <col min="12" max="12" width="12.5546875" style="14" customWidth="1"/>
    <col min="13" max="13" width="12.6640625" style="14" customWidth="1"/>
    <col min="14" max="14" width="12.88671875" style="1" customWidth="1"/>
    <col min="15" max="15" width="12.33203125" style="2" customWidth="1"/>
    <col min="16" max="16" width="12.44140625" customWidth="1"/>
    <col min="17" max="17" width="11.88671875" customWidth="1"/>
    <col min="18" max="18" width="8.6640625" customWidth="1"/>
    <col min="19" max="19" width="8.5546875" customWidth="1"/>
    <col min="20" max="20" width="19.33203125" customWidth="1"/>
    <col min="21" max="21" width="8.6640625" customWidth="1"/>
    <col min="22" max="22" width="2.6640625" customWidth="1"/>
    <col min="23" max="23" width="19.6640625" customWidth="1"/>
    <col min="24" max="24" width="8.6640625" customWidth="1"/>
  </cols>
  <sheetData>
    <row r="1" spans="1:16" s="17" customFormat="1" ht="15.75" customHeight="1" x14ac:dyDescent="0.25">
      <c r="A1" s="7"/>
      <c r="B1" s="18"/>
      <c r="C1" s="18"/>
      <c r="D1" s="7"/>
      <c r="E1" s="14"/>
      <c r="F1" s="14"/>
      <c r="G1" s="14"/>
      <c r="H1" s="14"/>
      <c r="I1" s="13"/>
      <c r="J1" s="14"/>
      <c r="K1" s="14"/>
      <c r="L1" s="14"/>
      <c r="M1" s="14"/>
      <c r="N1" s="15"/>
      <c r="O1" s="16"/>
    </row>
    <row r="2" spans="1:16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30" t="s">
        <v>212</v>
      </c>
      <c r="F2" s="125" t="s">
        <v>258</v>
      </c>
      <c r="G2" s="118" t="s">
        <v>214</v>
      </c>
      <c r="H2" s="120" t="s">
        <v>215</v>
      </c>
      <c r="I2" s="13"/>
      <c r="J2" s="117" t="s">
        <v>123</v>
      </c>
      <c r="K2" s="117" t="s">
        <v>124</v>
      </c>
      <c r="L2" s="14"/>
      <c r="M2" s="14"/>
      <c r="N2" s="15"/>
      <c r="O2" s="16"/>
    </row>
    <row r="3" spans="1:16" s="17" customFormat="1" ht="14.25" customHeight="1" x14ac:dyDescent="0.25">
      <c r="A3" s="107"/>
      <c r="B3" s="113"/>
      <c r="C3" s="113"/>
      <c r="D3" s="113"/>
      <c r="E3" s="131"/>
      <c r="F3" s="126"/>
      <c r="G3" s="119"/>
      <c r="H3" s="121"/>
      <c r="I3" s="13"/>
      <c r="J3" s="117"/>
      <c r="K3" s="117"/>
      <c r="L3" s="14"/>
      <c r="M3" s="14"/>
      <c r="N3" s="15"/>
      <c r="O3" s="16"/>
    </row>
    <row r="4" spans="1:16" s="17" customFormat="1" ht="14.25" customHeight="1" thickBot="1" x14ac:dyDescent="0.3">
      <c r="A4" s="7"/>
      <c r="B4" s="7"/>
      <c r="C4" s="7"/>
      <c r="D4" s="7"/>
      <c r="E4" s="38"/>
      <c r="F4" s="38"/>
      <c r="G4" s="38"/>
      <c r="H4" s="38"/>
      <c r="I4" s="13"/>
      <c r="L4" s="14"/>
      <c r="M4" s="14"/>
      <c r="N4" s="15"/>
      <c r="O4" s="16"/>
    </row>
    <row r="5" spans="1:16" s="22" customFormat="1" ht="14.1" customHeight="1" thickBot="1" x14ac:dyDescent="0.3">
      <c r="A5" s="19"/>
      <c r="B5" s="110" t="s">
        <v>101</v>
      </c>
      <c r="C5" s="111"/>
      <c r="D5" s="111"/>
      <c r="E5" s="111"/>
      <c r="F5" s="111"/>
      <c r="G5" s="111"/>
      <c r="H5" s="112"/>
      <c r="I5" s="20"/>
      <c r="L5" s="21"/>
      <c r="M5" s="21"/>
      <c r="N5" s="16"/>
      <c r="O5" s="16"/>
    </row>
    <row r="6" spans="1:16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0">
        <v>1</v>
      </c>
      <c r="F6" s="30">
        <v>0</v>
      </c>
      <c r="G6" s="30">
        <v>2</v>
      </c>
      <c r="H6" s="30">
        <v>0</v>
      </c>
      <c r="I6" s="13"/>
      <c r="J6" s="40">
        <f t="shared" ref="J6:J14" si="0">(E6*$E$95)+(F6*$E$96)+(G6*$E$97)+(H6*$E$98)</f>
        <v>1970</v>
      </c>
      <c r="K6" s="41"/>
      <c r="L6" s="14"/>
      <c r="M6" s="14"/>
      <c r="N6" s="15"/>
      <c r="O6" s="16"/>
    </row>
    <row r="7" spans="1:16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30">
        <v>1</v>
      </c>
      <c r="F7" s="30">
        <v>0</v>
      </c>
      <c r="G7" s="30">
        <v>2</v>
      </c>
      <c r="H7" s="30">
        <v>0</v>
      </c>
      <c r="I7" s="13"/>
      <c r="J7" s="40">
        <f t="shared" si="0"/>
        <v>1970</v>
      </c>
      <c r="K7" s="41"/>
      <c r="L7" s="14"/>
      <c r="M7" s="14"/>
      <c r="N7" s="15"/>
      <c r="O7" s="16"/>
    </row>
    <row r="8" spans="1:16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30">
        <v>0</v>
      </c>
      <c r="F8" s="30">
        <v>0</v>
      </c>
      <c r="G8" s="30">
        <v>0</v>
      </c>
      <c r="H8" s="30">
        <v>0</v>
      </c>
      <c r="I8" s="13"/>
      <c r="J8" s="40">
        <f t="shared" si="0"/>
        <v>0</v>
      </c>
      <c r="K8" s="41"/>
      <c r="L8" s="14"/>
      <c r="M8" s="14"/>
      <c r="N8" s="15"/>
      <c r="O8" s="16"/>
    </row>
    <row r="9" spans="1:16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30">
        <v>0</v>
      </c>
      <c r="F9" s="30">
        <v>0</v>
      </c>
      <c r="G9" s="30">
        <v>0</v>
      </c>
      <c r="H9" s="30">
        <v>0</v>
      </c>
      <c r="I9" s="14"/>
      <c r="J9" s="40">
        <f t="shared" si="0"/>
        <v>0</v>
      </c>
      <c r="K9" s="41"/>
      <c r="L9" s="13"/>
      <c r="M9" s="14"/>
      <c r="N9" s="14"/>
      <c r="O9" s="15"/>
      <c r="P9" s="16"/>
    </row>
    <row r="10" spans="1:16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30">
        <v>0</v>
      </c>
      <c r="F10" s="30">
        <v>0</v>
      </c>
      <c r="G10" s="30">
        <v>0</v>
      </c>
      <c r="H10" s="30">
        <v>0</v>
      </c>
      <c r="I10" s="14"/>
      <c r="J10" s="40">
        <f t="shared" si="0"/>
        <v>0</v>
      </c>
      <c r="K10" s="41"/>
      <c r="L10" s="13"/>
      <c r="M10" s="14"/>
      <c r="N10" s="14"/>
      <c r="O10" s="15"/>
      <c r="P10" s="16"/>
    </row>
    <row r="11" spans="1:16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30">
        <v>1</v>
      </c>
      <c r="F11" s="30">
        <v>0</v>
      </c>
      <c r="G11" s="30">
        <v>0</v>
      </c>
      <c r="H11" s="30">
        <v>0</v>
      </c>
      <c r="I11" s="13"/>
      <c r="J11" s="40">
        <f t="shared" si="0"/>
        <v>870</v>
      </c>
      <c r="K11" s="41"/>
      <c r="L11" s="14"/>
      <c r="M11" s="14"/>
      <c r="N11" s="15"/>
      <c r="O11" s="16"/>
    </row>
    <row r="12" spans="1:16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30">
        <v>0</v>
      </c>
      <c r="F12" s="30">
        <v>0</v>
      </c>
      <c r="G12" s="30">
        <v>0</v>
      </c>
      <c r="H12" s="30">
        <v>0</v>
      </c>
      <c r="I12" s="13"/>
      <c r="J12" s="40">
        <f t="shared" si="0"/>
        <v>0</v>
      </c>
      <c r="K12" s="41"/>
      <c r="L12" s="14"/>
      <c r="M12" s="14"/>
      <c r="N12" s="15"/>
      <c r="O12" s="16"/>
    </row>
    <row r="13" spans="1:16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30">
        <v>0</v>
      </c>
      <c r="F13" s="30">
        <v>0</v>
      </c>
      <c r="G13" s="30">
        <v>0</v>
      </c>
      <c r="H13" s="30">
        <v>0</v>
      </c>
      <c r="I13" s="13"/>
      <c r="J13" s="40">
        <f t="shared" si="0"/>
        <v>0</v>
      </c>
      <c r="K13" s="41"/>
      <c r="L13" s="14"/>
      <c r="M13" s="14"/>
      <c r="N13" s="15"/>
      <c r="O13" s="16"/>
    </row>
    <row r="14" spans="1:16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30">
        <v>0</v>
      </c>
      <c r="F14" s="30">
        <v>0</v>
      </c>
      <c r="G14" s="30">
        <v>0</v>
      </c>
      <c r="H14" s="30">
        <v>0</v>
      </c>
      <c r="I14" s="14"/>
      <c r="J14" s="40">
        <f t="shared" si="0"/>
        <v>0</v>
      </c>
      <c r="K14" s="40">
        <f>SUM(J6:J14)</f>
        <v>4810</v>
      </c>
      <c r="L14" s="13"/>
      <c r="M14" s="14"/>
      <c r="N14" s="14"/>
      <c r="O14" s="15"/>
      <c r="P14" s="16"/>
    </row>
    <row r="15" spans="1:16" s="17" customFormat="1" ht="12" customHeight="1" thickBot="1" x14ac:dyDescent="0.3">
      <c r="A15" s="32"/>
      <c r="B15" s="33"/>
      <c r="C15" s="33"/>
      <c r="D15" s="33"/>
      <c r="E15" s="23"/>
      <c r="F15" s="23"/>
      <c r="G15" s="23"/>
      <c r="H15" s="23"/>
      <c r="I15" s="13"/>
      <c r="J15" s="41"/>
      <c r="L15" s="14"/>
      <c r="M15" s="14"/>
      <c r="N15" s="15"/>
      <c r="O15" s="16"/>
    </row>
    <row r="16" spans="1:16" s="22" customFormat="1" ht="14.1" customHeight="1" thickBot="1" x14ac:dyDescent="0.3">
      <c r="A16" s="34"/>
      <c r="B16" s="110" t="s">
        <v>102</v>
      </c>
      <c r="C16" s="111"/>
      <c r="D16" s="111"/>
      <c r="E16" s="111"/>
      <c r="F16" s="111"/>
      <c r="G16" s="111"/>
      <c r="H16" s="112"/>
      <c r="I16" s="20"/>
      <c r="J16" s="41"/>
      <c r="K16" s="41"/>
      <c r="L16" s="21"/>
      <c r="M16" s="21"/>
      <c r="N16" s="16"/>
      <c r="O16" s="16"/>
    </row>
    <row r="17" spans="1:15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30">
        <v>1</v>
      </c>
      <c r="F17" s="30">
        <v>0</v>
      </c>
      <c r="G17" s="30">
        <v>0</v>
      </c>
      <c r="H17" s="30">
        <v>0</v>
      </c>
      <c r="I17" s="13"/>
      <c r="J17" s="40">
        <f t="shared" ref="J17:J22" si="1">(E17*$E$95)+(F17*$E$96)+(G17*$E$97)+(H17*$E$98)</f>
        <v>870</v>
      </c>
      <c r="K17" s="41"/>
      <c r="L17" s="14"/>
      <c r="M17" s="14"/>
      <c r="N17" s="15"/>
      <c r="O17" s="16"/>
    </row>
    <row r="18" spans="1:15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30">
        <v>0</v>
      </c>
      <c r="F18" s="30">
        <v>0</v>
      </c>
      <c r="G18" s="30">
        <v>0</v>
      </c>
      <c r="H18" s="30">
        <v>0</v>
      </c>
      <c r="I18" s="13"/>
      <c r="J18" s="40">
        <f t="shared" si="1"/>
        <v>0</v>
      </c>
      <c r="K18" s="41"/>
      <c r="L18" s="14"/>
      <c r="M18" s="14"/>
      <c r="N18" s="15"/>
      <c r="O18" s="16"/>
    </row>
    <row r="19" spans="1:15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30">
        <v>0</v>
      </c>
      <c r="F19" s="30">
        <v>0</v>
      </c>
      <c r="G19" s="30">
        <v>0</v>
      </c>
      <c r="H19" s="30">
        <v>0</v>
      </c>
      <c r="I19" s="13"/>
      <c r="J19" s="40">
        <f t="shared" si="1"/>
        <v>0</v>
      </c>
      <c r="K19" s="41"/>
      <c r="L19" s="14"/>
      <c r="M19" s="14"/>
      <c r="N19" s="15"/>
      <c r="O19" s="16"/>
    </row>
    <row r="20" spans="1:15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30">
        <v>0</v>
      </c>
      <c r="F20" s="30">
        <v>0</v>
      </c>
      <c r="G20" s="30">
        <v>0</v>
      </c>
      <c r="H20" s="30">
        <v>0</v>
      </c>
      <c r="I20" s="13"/>
      <c r="J20" s="40">
        <f t="shared" si="1"/>
        <v>0</v>
      </c>
      <c r="K20" s="41"/>
      <c r="L20" s="14"/>
      <c r="M20" s="14"/>
      <c r="N20" s="15"/>
      <c r="O20" s="16"/>
    </row>
    <row r="21" spans="1:15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30">
        <v>0</v>
      </c>
      <c r="F21" s="30">
        <v>0</v>
      </c>
      <c r="G21" s="30">
        <v>0</v>
      </c>
      <c r="H21" s="30">
        <v>0</v>
      </c>
      <c r="I21" s="13"/>
      <c r="J21" s="40">
        <f t="shared" si="1"/>
        <v>0</v>
      </c>
      <c r="K21" s="41"/>
      <c r="L21" s="14"/>
      <c r="M21" s="14"/>
      <c r="N21" s="15"/>
      <c r="O21" s="16"/>
    </row>
    <row r="22" spans="1:15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30">
        <v>0</v>
      </c>
      <c r="F22" s="30">
        <v>1</v>
      </c>
      <c r="G22" s="30">
        <v>0</v>
      </c>
      <c r="H22" s="30">
        <v>0</v>
      </c>
      <c r="I22" s="13"/>
      <c r="J22" s="40">
        <f t="shared" si="1"/>
        <v>600</v>
      </c>
      <c r="K22" s="40">
        <f>SUM(J17:J22)</f>
        <v>1470</v>
      </c>
      <c r="L22" s="14"/>
      <c r="M22" s="14"/>
      <c r="N22" s="15"/>
      <c r="O22" s="16"/>
    </row>
    <row r="23" spans="1:15" s="17" customFormat="1" ht="14.1" customHeight="1" thickBot="1" x14ac:dyDescent="0.3">
      <c r="A23" s="7"/>
      <c r="B23" s="36"/>
      <c r="C23" s="36"/>
      <c r="D23" s="7"/>
      <c r="E23" s="27"/>
      <c r="F23" s="27"/>
      <c r="G23" s="27"/>
      <c r="H23" s="27"/>
      <c r="I23" s="13"/>
      <c r="J23" s="41"/>
      <c r="K23" s="41"/>
      <c r="L23" s="14"/>
      <c r="M23" s="14"/>
      <c r="N23" s="15"/>
      <c r="O23" s="16"/>
    </row>
    <row r="24" spans="1:15" s="22" customFormat="1" ht="14.1" customHeight="1" thickBot="1" x14ac:dyDescent="0.3">
      <c r="A24" s="34"/>
      <c r="B24" s="110" t="s">
        <v>110</v>
      </c>
      <c r="C24" s="111"/>
      <c r="D24" s="111"/>
      <c r="E24" s="111"/>
      <c r="F24" s="111"/>
      <c r="G24" s="111"/>
      <c r="H24" s="112"/>
      <c r="I24" s="20"/>
      <c r="J24" s="41"/>
      <c r="K24" s="42"/>
      <c r="L24" s="21"/>
      <c r="M24" s="21"/>
      <c r="N24" s="16"/>
      <c r="O24" s="16"/>
    </row>
    <row r="25" spans="1:15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30">
        <v>0</v>
      </c>
      <c r="F25" s="30">
        <v>0</v>
      </c>
      <c r="G25" s="30">
        <v>0</v>
      </c>
      <c r="H25" s="30">
        <v>0</v>
      </c>
      <c r="I25" s="13"/>
      <c r="J25" s="40">
        <f>(E25*$E$95)+(F25*$E$96)+(G25*$E$97)+(H25*$E$98)</f>
        <v>0</v>
      </c>
      <c r="K25" s="41"/>
      <c r="L25" s="14"/>
      <c r="M25" s="14"/>
      <c r="N25" s="15"/>
      <c r="O25" s="16"/>
    </row>
    <row r="26" spans="1:15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30">
        <v>0</v>
      </c>
      <c r="F26" s="30">
        <v>0</v>
      </c>
      <c r="G26" s="30">
        <v>1</v>
      </c>
      <c r="H26" s="30">
        <v>0</v>
      </c>
      <c r="I26" s="13"/>
      <c r="J26" s="40">
        <f>(E26*$E$95)+(F26*$E$96)+(G26*$E$97)+(H26*$E$98)</f>
        <v>550</v>
      </c>
      <c r="K26" s="41"/>
      <c r="L26" s="14"/>
      <c r="M26" s="14"/>
      <c r="N26" s="15"/>
      <c r="O26" s="16"/>
    </row>
    <row r="27" spans="1:15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24">
        <v>0</v>
      </c>
      <c r="F27" s="30">
        <v>0</v>
      </c>
      <c r="G27" s="30">
        <v>0</v>
      </c>
      <c r="H27" s="30">
        <v>0</v>
      </c>
      <c r="I27" s="13"/>
      <c r="J27" s="40">
        <f>(E27*$E$95)+(F27*$E$96)+(G27*$E$97)+(H27*$E$98)</f>
        <v>0</v>
      </c>
      <c r="K27" s="41"/>
      <c r="L27" s="14"/>
      <c r="M27" s="14"/>
      <c r="N27" s="15"/>
      <c r="O27" s="16"/>
    </row>
    <row r="28" spans="1:15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30">
        <v>0</v>
      </c>
      <c r="F28" s="30">
        <v>0</v>
      </c>
      <c r="G28" s="30">
        <v>0</v>
      </c>
      <c r="H28" s="30">
        <v>0</v>
      </c>
      <c r="I28" s="13"/>
      <c r="J28" s="40">
        <f>(E28*$E$95)+(F28*$E$96)+(G28*$E$97)+(H28*$E$98)</f>
        <v>0</v>
      </c>
      <c r="K28" s="40">
        <f>SUM(J25:J28)</f>
        <v>550</v>
      </c>
      <c r="L28" s="14"/>
      <c r="M28" s="14"/>
      <c r="N28" s="15"/>
      <c r="O28" s="16"/>
    </row>
    <row r="29" spans="1:15" s="17" customFormat="1" ht="14.1" customHeight="1" thickBot="1" x14ac:dyDescent="0.3">
      <c r="A29" s="7"/>
      <c r="B29" s="36"/>
      <c r="C29" s="36"/>
      <c r="D29" s="7"/>
      <c r="E29" s="27"/>
      <c r="F29" s="27"/>
      <c r="G29" s="27"/>
      <c r="H29" s="27"/>
      <c r="I29" s="13"/>
      <c r="J29" s="41"/>
      <c r="K29" s="41"/>
      <c r="L29" s="14"/>
      <c r="M29" s="14"/>
      <c r="N29" s="15"/>
      <c r="O29" s="16"/>
    </row>
    <row r="30" spans="1:15" s="22" customFormat="1" ht="14.1" customHeight="1" thickBot="1" x14ac:dyDescent="0.3">
      <c r="A30" s="19"/>
      <c r="B30" s="110" t="s">
        <v>98</v>
      </c>
      <c r="C30" s="111"/>
      <c r="D30" s="111"/>
      <c r="E30" s="111"/>
      <c r="F30" s="111"/>
      <c r="G30" s="111"/>
      <c r="H30" s="112"/>
      <c r="I30" s="20"/>
      <c r="J30" s="41"/>
      <c r="K30" s="41"/>
      <c r="L30" s="21"/>
      <c r="M30" s="21"/>
      <c r="N30" s="16"/>
      <c r="O30" s="16"/>
    </row>
    <row r="31" spans="1:15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30">
        <v>1</v>
      </c>
      <c r="F31" s="30">
        <v>0</v>
      </c>
      <c r="G31" s="30">
        <v>0</v>
      </c>
      <c r="H31" s="30">
        <v>0</v>
      </c>
      <c r="I31" s="13"/>
      <c r="J31" s="40">
        <f>(E31*$E$95)+(F31*$E$96)+(G31*$E$97)+(H31*$E$98)</f>
        <v>870</v>
      </c>
      <c r="K31" s="41"/>
      <c r="L31" s="14"/>
      <c r="M31" s="14"/>
      <c r="N31" s="15"/>
      <c r="O31" s="16"/>
    </row>
    <row r="32" spans="1:15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30">
        <v>1</v>
      </c>
      <c r="F32" s="30">
        <v>0</v>
      </c>
      <c r="G32" s="30">
        <v>1</v>
      </c>
      <c r="H32" s="30">
        <v>0</v>
      </c>
      <c r="I32" s="13"/>
      <c r="J32" s="40">
        <f>(E32*$E$95)+(F32*$E$96)+(G32*$E$97)+(H32*$E$98)</f>
        <v>1420</v>
      </c>
      <c r="K32" s="40">
        <f>SUM(J31:J32)</f>
        <v>2290</v>
      </c>
      <c r="L32" s="14"/>
      <c r="M32" s="14"/>
      <c r="N32" s="15"/>
      <c r="O32" s="16"/>
    </row>
    <row r="33" spans="1:16" s="17" customFormat="1" ht="14.1" customHeight="1" thickBot="1" x14ac:dyDescent="0.3">
      <c r="A33" s="7"/>
      <c r="B33" s="36"/>
      <c r="C33" s="36"/>
      <c r="D33" s="7"/>
      <c r="E33" s="27"/>
      <c r="F33" s="27"/>
      <c r="G33" s="27"/>
      <c r="H33" s="27"/>
      <c r="I33" s="13"/>
      <c r="J33" s="41"/>
      <c r="K33" s="41"/>
      <c r="L33" s="14"/>
      <c r="M33" s="14"/>
      <c r="N33" s="15"/>
      <c r="O33" s="16"/>
    </row>
    <row r="34" spans="1:16" s="22" customFormat="1" ht="14.1" customHeight="1" thickBot="1" x14ac:dyDescent="0.3">
      <c r="A34" s="19"/>
      <c r="B34" s="110" t="s">
        <v>109</v>
      </c>
      <c r="C34" s="111"/>
      <c r="D34" s="111"/>
      <c r="E34" s="111"/>
      <c r="F34" s="111"/>
      <c r="G34" s="111"/>
      <c r="H34" s="112"/>
      <c r="I34" s="20"/>
      <c r="J34" s="41"/>
      <c r="K34" s="41"/>
      <c r="L34" s="21"/>
      <c r="M34" s="21"/>
      <c r="N34" s="16"/>
      <c r="O34" s="16"/>
    </row>
    <row r="35" spans="1:16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30">
        <v>1</v>
      </c>
      <c r="F35" s="30">
        <v>0</v>
      </c>
      <c r="G35" s="30">
        <v>0</v>
      </c>
      <c r="H35" s="30">
        <v>0</v>
      </c>
      <c r="I35" s="14"/>
      <c r="J35" s="40">
        <f>(E35*$E$95)+(F35*$E$96)+(G35*$E$97)+(H35*$E$98)</f>
        <v>870</v>
      </c>
      <c r="K35" s="40">
        <f>SUM(J35)</f>
        <v>870</v>
      </c>
      <c r="L35" s="13"/>
      <c r="M35" s="14"/>
      <c r="N35" s="14"/>
      <c r="O35" s="15"/>
      <c r="P35" s="16"/>
    </row>
    <row r="36" spans="1:16" s="17" customFormat="1" ht="14.1" customHeight="1" thickBot="1" x14ac:dyDescent="0.3">
      <c r="A36" s="7"/>
      <c r="B36" s="36"/>
      <c r="C36" s="36"/>
      <c r="D36" s="7"/>
      <c r="E36" s="27"/>
      <c r="F36" s="27"/>
      <c r="G36" s="27"/>
      <c r="H36" s="27"/>
      <c r="I36" s="13"/>
      <c r="J36" s="41"/>
      <c r="K36" s="41"/>
      <c r="L36" s="14"/>
      <c r="M36" s="14"/>
      <c r="N36" s="15"/>
      <c r="O36" s="16"/>
    </row>
    <row r="37" spans="1:16" s="22" customFormat="1" ht="14.1" customHeight="1" thickBot="1" x14ac:dyDescent="0.3">
      <c r="A37" s="19"/>
      <c r="B37" s="110" t="s">
        <v>108</v>
      </c>
      <c r="C37" s="111"/>
      <c r="D37" s="111"/>
      <c r="E37" s="111"/>
      <c r="F37" s="111"/>
      <c r="G37" s="111"/>
      <c r="H37" s="112"/>
      <c r="I37" s="20"/>
      <c r="J37" s="41"/>
      <c r="K37" s="41"/>
      <c r="L37" s="21"/>
      <c r="M37" s="21"/>
      <c r="N37" s="16"/>
      <c r="O37" s="16"/>
    </row>
    <row r="38" spans="1:16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30">
        <v>0</v>
      </c>
      <c r="F38" s="30">
        <v>0</v>
      </c>
      <c r="G38" s="30">
        <v>1</v>
      </c>
      <c r="H38" s="30">
        <v>0</v>
      </c>
      <c r="I38" s="13"/>
      <c r="J38" s="40">
        <f>(E38*$E$95)+(F38*$E$96)+(G38*$E$97)+(H38*$E$98)</f>
        <v>550</v>
      </c>
      <c r="K38" s="40">
        <f>SUM(J38)</f>
        <v>550</v>
      </c>
      <c r="L38" s="14"/>
      <c r="M38" s="14"/>
      <c r="N38" s="15"/>
      <c r="O38" s="16"/>
    </row>
    <row r="39" spans="1:16" s="17" customFormat="1" ht="14.1" customHeight="1" thickBot="1" x14ac:dyDescent="0.3">
      <c r="A39" s="7"/>
      <c r="B39" s="36"/>
      <c r="C39" s="36"/>
      <c r="D39" s="7"/>
      <c r="E39" s="27"/>
      <c r="F39" s="27"/>
      <c r="G39" s="27"/>
      <c r="H39" s="27"/>
      <c r="I39" s="13"/>
      <c r="J39" s="41"/>
      <c r="K39" s="42"/>
      <c r="L39" s="14"/>
      <c r="M39" s="14"/>
      <c r="N39" s="15"/>
      <c r="O39" s="16"/>
    </row>
    <row r="40" spans="1:16" s="22" customFormat="1" ht="14.1" customHeight="1" thickBot="1" x14ac:dyDescent="0.3">
      <c r="A40" s="19"/>
      <c r="B40" s="110" t="s">
        <v>106</v>
      </c>
      <c r="C40" s="111"/>
      <c r="D40" s="111"/>
      <c r="E40" s="111"/>
      <c r="F40" s="111"/>
      <c r="G40" s="111"/>
      <c r="H40" s="112"/>
      <c r="I40" s="20"/>
      <c r="J40" s="41"/>
      <c r="K40" s="41"/>
      <c r="L40" s="21"/>
      <c r="M40" s="21"/>
      <c r="N40" s="16"/>
      <c r="O40" s="16"/>
    </row>
    <row r="41" spans="1:16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30">
        <v>1</v>
      </c>
      <c r="F41" s="30">
        <v>0</v>
      </c>
      <c r="G41" s="30">
        <v>0</v>
      </c>
      <c r="H41" s="30">
        <v>0</v>
      </c>
      <c r="I41" s="13"/>
      <c r="J41" s="40">
        <f>(E41*$E$95)+(F41*$E$96)+(G41*$E$97)+(H41*$E$98)</f>
        <v>870</v>
      </c>
      <c r="K41" s="40">
        <f>SUM(J41)</f>
        <v>870</v>
      </c>
      <c r="L41" s="14"/>
      <c r="M41" s="14"/>
      <c r="N41" s="15"/>
      <c r="O41" s="16"/>
    </row>
    <row r="42" spans="1:16" s="17" customFormat="1" ht="14.1" customHeight="1" thickBot="1" x14ac:dyDescent="0.3">
      <c r="A42" s="7"/>
      <c r="B42" s="36"/>
      <c r="C42" s="36"/>
      <c r="D42" s="7"/>
      <c r="E42" s="27"/>
      <c r="F42" s="27"/>
      <c r="G42" s="27"/>
      <c r="H42" s="27"/>
      <c r="I42" s="13"/>
      <c r="J42" s="41"/>
      <c r="K42" s="41"/>
      <c r="L42" s="14"/>
      <c r="M42" s="14"/>
      <c r="N42" s="15"/>
      <c r="O42" s="16"/>
    </row>
    <row r="43" spans="1:16" s="22" customFormat="1" ht="14.1" customHeight="1" thickBot="1" x14ac:dyDescent="0.3">
      <c r="A43" s="19"/>
      <c r="B43" s="110" t="s">
        <v>107</v>
      </c>
      <c r="C43" s="111"/>
      <c r="D43" s="111"/>
      <c r="E43" s="111"/>
      <c r="F43" s="111"/>
      <c r="G43" s="111"/>
      <c r="H43" s="112"/>
      <c r="I43" s="20"/>
      <c r="J43" s="41"/>
      <c r="K43" s="41"/>
      <c r="L43" s="21"/>
      <c r="M43" s="21"/>
      <c r="N43" s="16"/>
      <c r="O43" s="16"/>
    </row>
    <row r="44" spans="1:16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30">
        <v>0</v>
      </c>
      <c r="F44" s="30">
        <v>0</v>
      </c>
      <c r="G44" s="30">
        <v>0</v>
      </c>
      <c r="H44" s="30">
        <v>0</v>
      </c>
      <c r="I44" s="13"/>
      <c r="J44" s="40">
        <f>(E44*$E$95)+(F44*$E$96)+(G44*$E$97)+(H44*$E$98)</f>
        <v>0</v>
      </c>
      <c r="K44" s="41"/>
      <c r="L44" s="14"/>
      <c r="M44" s="14"/>
      <c r="N44" s="15"/>
      <c r="O44" s="16"/>
    </row>
    <row r="45" spans="1:16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30">
        <v>0</v>
      </c>
      <c r="F45" s="30">
        <v>0</v>
      </c>
      <c r="G45" s="30">
        <v>0</v>
      </c>
      <c r="H45" s="30">
        <v>0</v>
      </c>
      <c r="I45" s="13"/>
      <c r="J45" s="40">
        <f>(E45*$E$95)+(F45*$E$96)+(G45*$E$97)+(H45*$E$98)</f>
        <v>0</v>
      </c>
      <c r="K45" s="40">
        <f>SUM(J44:J45)</f>
        <v>0</v>
      </c>
      <c r="L45" s="14"/>
      <c r="M45" s="14"/>
      <c r="N45" s="15"/>
      <c r="O45" s="16"/>
    </row>
    <row r="46" spans="1:16" s="17" customFormat="1" ht="14.1" customHeight="1" thickBot="1" x14ac:dyDescent="0.3">
      <c r="A46" s="7"/>
      <c r="B46" s="36"/>
      <c r="C46" s="36"/>
      <c r="D46" s="7"/>
      <c r="E46" s="27"/>
      <c r="F46" s="27"/>
      <c r="G46" s="27"/>
      <c r="H46" s="27"/>
      <c r="I46" s="13"/>
      <c r="J46" s="41"/>
      <c r="K46" s="41"/>
      <c r="L46" s="14"/>
      <c r="M46" s="14"/>
      <c r="N46" s="15"/>
      <c r="O46" s="16"/>
    </row>
    <row r="47" spans="1:16" s="22" customFormat="1" ht="14.1" customHeight="1" thickBot="1" x14ac:dyDescent="0.3">
      <c r="A47" s="19"/>
      <c r="B47" s="110" t="s">
        <v>99</v>
      </c>
      <c r="C47" s="111"/>
      <c r="D47" s="111"/>
      <c r="E47" s="111"/>
      <c r="F47" s="111"/>
      <c r="G47" s="111"/>
      <c r="H47" s="112"/>
      <c r="I47" s="20"/>
      <c r="J47" s="41"/>
      <c r="K47" s="41"/>
      <c r="L47" s="21"/>
      <c r="M47" s="21"/>
      <c r="N47" s="16"/>
      <c r="O47" s="16"/>
    </row>
    <row r="48" spans="1:16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30">
        <v>0</v>
      </c>
      <c r="F48" s="30">
        <v>0</v>
      </c>
      <c r="G48" s="30">
        <v>0</v>
      </c>
      <c r="H48" s="30">
        <v>0</v>
      </c>
      <c r="I48" s="13"/>
      <c r="J48" s="40">
        <f>(E48*$E$95)+(F48*$E$96)+(G48*$E$97)+(H48*$E$98)</f>
        <v>0</v>
      </c>
      <c r="K48" s="41"/>
      <c r="L48" s="14"/>
      <c r="M48" s="14"/>
      <c r="N48" s="15"/>
      <c r="O48" s="16"/>
    </row>
    <row r="49" spans="1:16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30">
        <v>0</v>
      </c>
      <c r="F49" s="30">
        <v>0</v>
      </c>
      <c r="G49" s="30">
        <v>0</v>
      </c>
      <c r="H49" s="30">
        <v>0</v>
      </c>
      <c r="I49" s="13"/>
      <c r="J49" s="40">
        <f>(E49*$E$95)+(F49*$E$96)+(G49*$E$97)+(H49*$E$98)</f>
        <v>0</v>
      </c>
      <c r="K49" s="41"/>
      <c r="L49" s="14"/>
      <c r="M49" s="14"/>
      <c r="N49" s="15"/>
      <c r="O49" s="16"/>
    </row>
    <row r="50" spans="1:16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30">
        <v>0</v>
      </c>
      <c r="F50" s="30">
        <v>0</v>
      </c>
      <c r="G50" s="30">
        <v>0</v>
      </c>
      <c r="H50" s="30">
        <v>0</v>
      </c>
      <c r="I50" s="14"/>
      <c r="J50" s="40">
        <f>(E50*$E$95)+(F50*$E$96)+(G50*$E$97)+(H50*$E$98)</f>
        <v>0</v>
      </c>
      <c r="K50" s="41"/>
      <c r="L50" s="13"/>
      <c r="M50" s="14"/>
      <c r="N50" s="14"/>
      <c r="O50" s="15"/>
      <c r="P50" s="16"/>
    </row>
    <row r="51" spans="1:16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30">
        <v>0</v>
      </c>
      <c r="F51" s="30">
        <v>0</v>
      </c>
      <c r="G51" s="30">
        <v>0</v>
      </c>
      <c r="H51" s="30">
        <v>0</v>
      </c>
      <c r="I51" s="13"/>
      <c r="J51" s="40">
        <f>(E51*$E$95)+(F51*$E$96)+(G51*$E$97)+(H51*$E$98)</f>
        <v>0</v>
      </c>
      <c r="K51" s="40">
        <f>SUM(J48:J51)</f>
        <v>0</v>
      </c>
      <c r="L51" s="14"/>
      <c r="M51" s="14"/>
      <c r="N51" s="15"/>
      <c r="O51" s="16"/>
    </row>
    <row r="52" spans="1:16" s="17" customFormat="1" ht="14.1" customHeight="1" thickBot="1" x14ac:dyDescent="0.3">
      <c r="A52" s="7"/>
      <c r="B52" s="36"/>
      <c r="C52" s="36"/>
      <c r="D52" s="7"/>
      <c r="E52" s="27"/>
      <c r="F52" s="27"/>
      <c r="G52" s="27"/>
      <c r="H52" s="27"/>
      <c r="I52" s="13"/>
      <c r="J52" s="41"/>
      <c r="K52" s="42"/>
      <c r="L52" s="14"/>
      <c r="M52" s="14"/>
      <c r="N52" s="15"/>
      <c r="O52" s="16"/>
    </row>
    <row r="53" spans="1:16" s="22" customFormat="1" ht="14.1" customHeight="1" thickBot="1" x14ac:dyDescent="0.3">
      <c r="A53" s="19"/>
      <c r="B53" s="110" t="s">
        <v>100</v>
      </c>
      <c r="C53" s="111"/>
      <c r="D53" s="111"/>
      <c r="E53" s="111"/>
      <c r="F53" s="111"/>
      <c r="G53" s="111"/>
      <c r="H53" s="112"/>
      <c r="I53" s="20"/>
      <c r="J53" s="41"/>
      <c r="K53" s="41"/>
      <c r="L53" s="21"/>
      <c r="M53" s="21"/>
      <c r="N53" s="16"/>
      <c r="O53" s="16"/>
    </row>
    <row r="54" spans="1:16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30">
        <v>0</v>
      </c>
      <c r="F54" s="30">
        <v>0</v>
      </c>
      <c r="G54" s="30">
        <v>0</v>
      </c>
      <c r="H54" s="30">
        <v>0</v>
      </c>
      <c r="I54" s="13"/>
      <c r="J54" s="40">
        <f>(E54*$E$95)+(F54*$E$96)+(G54*$E$97)+(H54*$E$98)</f>
        <v>0</v>
      </c>
      <c r="K54" s="40">
        <f>SUM(J54)</f>
        <v>0</v>
      </c>
      <c r="L54" s="14"/>
      <c r="M54" s="14"/>
      <c r="N54" s="15"/>
      <c r="O54" s="16"/>
    </row>
    <row r="55" spans="1:16" s="17" customFormat="1" ht="12" customHeight="1" thickBot="1" x14ac:dyDescent="0.3">
      <c r="A55" s="32"/>
      <c r="B55" s="37"/>
      <c r="C55" s="37"/>
      <c r="D55" s="35"/>
      <c r="E55" s="28"/>
      <c r="F55" s="28"/>
      <c r="G55" s="28"/>
      <c r="H55" s="28"/>
      <c r="I55" s="13"/>
      <c r="J55" s="41"/>
      <c r="K55" s="41"/>
      <c r="L55" s="14"/>
      <c r="M55" s="14"/>
      <c r="N55" s="15"/>
      <c r="O55" s="16"/>
    </row>
    <row r="56" spans="1:16" s="22" customFormat="1" ht="14.1" customHeight="1" thickBot="1" x14ac:dyDescent="0.3">
      <c r="A56" s="19"/>
      <c r="B56" s="110" t="s">
        <v>103</v>
      </c>
      <c r="C56" s="111"/>
      <c r="D56" s="111"/>
      <c r="E56" s="111"/>
      <c r="F56" s="111"/>
      <c r="G56" s="111"/>
      <c r="H56" s="112"/>
      <c r="I56" s="20"/>
      <c r="J56" s="41"/>
      <c r="K56" s="41"/>
      <c r="L56" s="21"/>
      <c r="M56" s="21"/>
      <c r="N56" s="16"/>
      <c r="O56" s="16"/>
    </row>
    <row r="57" spans="1:16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30">
        <v>0</v>
      </c>
      <c r="F57" s="30">
        <v>0</v>
      </c>
      <c r="G57" s="30">
        <v>0</v>
      </c>
      <c r="H57" s="30">
        <v>0</v>
      </c>
      <c r="I57" s="13"/>
      <c r="J57" s="40">
        <f t="shared" ref="J57:J67" si="2">(E57*$E$95)+(F57*$E$96)+(G57*$E$97)+(H57*$E$98)</f>
        <v>0</v>
      </c>
      <c r="K57" s="41"/>
      <c r="L57" s="14"/>
      <c r="M57" s="14"/>
      <c r="N57" s="15"/>
      <c r="O57" s="16"/>
    </row>
    <row r="58" spans="1:16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30">
        <v>0</v>
      </c>
      <c r="F58" s="30">
        <v>0</v>
      </c>
      <c r="G58" s="30">
        <v>0</v>
      </c>
      <c r="H58" s="30">
        <v>0</v>
      </c>
      <c r="I58" s="13"/>
      <c r="J58" s="40">
        <f t="shared" si="2"/>
        <v>0</v>
      </c>
      <c r="K58" s="41"/>
      <c r="L58" s="14"/>
      <c r="M58" s="14"/>
      <c r="N58" s="15"/>
      <c r="O58" s="16"/>
    </row>
    <row r="59" spans="1:16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30">
        <v>0</v>
      </c>
      <c r="F59" s="30">
        <v>0</v>
      </c>
      <c r="G59" s="30">
        <v>0</v>
      </c>
      <c r="H59" s="30">
        <v>0</v>
      </c>
      <c r="I59" s="13"/>
      <c r="J59" s="40">
        <f t="shared" si="2"/>
        <v>0</v>
      </c>
      <c r="K59" s="41"/>
      <c r="L59" s="14"/>
      <c r="M59" s="14"/>
      <c r="N59" s="15"/>
      <c r="O59" s="16"/>
    </row>
    <row r="60" spans="1:16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30">
        <v>0</v>
      </c>
      <c r="F60" s="30">
        <v>0</v>
      </c>
      <c r="G60" s="30">
        <v>0</v>
      </c>
      <c r="H60" s="30">
        <v>0</v>
      </c>
      <c r="I60" s="13"/>
      <c r="J60" s="40">
        <f t="shared" si="2"/>
        <v>0</v>
      </c>
      <c r="K60" s="41"/>
      <c r="L60" s="14"/>
      <c r="M60" s="14"/>
      <c r="N60" s="15"/>
      <c r="O60" s="16"/>
    </row>
    <row r="61" spans="1:16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30">
        <v>0</v>
      </c>
      <c r="F61" s="30">
        <v>0</v>
      </c>
      <c r="G61" s="30">
        <v>0</v>
      </c>
      <c r="H61" s="30">
        <v>0</v>
      </c>
      <c r="I61" s="13"/>
      <c r="J61" s="40">
        <f t="shared" si="2"/>
        <v>0</v>
      </c>
      <c r="K61" s="41"/>
      <c r="L61" s="14"/>
      <c r="M61" s="14"/>
      <c r="N61" s="15"/>
      <c r="O61" s="16"/>
    </row>
    <row r="62" spans="1:16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30">
        <v>0</v>
      </c>
      <c r="F62" s="30">
        <v>0</v>
      </c>
      <c r="G62" s="30">
        <v>0</v>
      </c>
      <c r="H62" s="30">
        <v>0</v>
      </c>
      <c r="I62" s="14"/>
      <c r="J62" s="40">
        <f t="shared" si="2"/>
        <v>0</v>
      </c>
      <c r="K62" s="41"/>
      <c r="L62" s="13"/>
      <c r="M62" s="14"/>
      <c r="N62" s="14"/>
      <c r="O62" s="15"/>
      <c r="P62" s="16"/>
    </row>
    <row r="63" spans="1:16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30">
        <v>0</v>
      </c>
      <c r="F63" s="30">
        <v>0</v>
      </c>
      <c r="G63" s="30">
        <v>0</v>
      </c>
      <c r="H63" s="30">
        <v>0</v>
      </c>
      <c r="I63" s="14"/>
      <c r="J63" s="40">
        <f t="shared" si="2"/>
        <v>0</v>
      </c>
      <c r="K63" s="41"/>
      <c r="L63" s="13"/>
      <c r="M63" s="14"/>
      <c r="N63" s="14"/>
      <c r="O63" s="15"/>
      <c r="P63" s="16"/>
    </row>
    <row r="64" spans="1:16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30">
        <v>0</v>
      </c>
      <c r="F64" s="30">
        <v>0</v>
      </c>
      <c r="G64" s="30">
        <v>0</v>
      </c>
      <c r="H64" s="30">
        <v>0</v>
      </c>
      <c r="I64" s="13"/>
      <c r="J64" s="40">
        <f t="shared" si="2"/>
        <v>0</v>
      </c>
      <c r="K64" s="41"/>
      <c r="L64" s="14"/>
      <c r="M64" s="14"/>
      <c r="N64" s="15"/>
      <c r="O64" s="16"/>
    </row>
    <row r="65" spans="1:15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30">
        <v>0</v>
      </c>
      <c r="F65" s="30">
        <v>0</v>
      </c>
      <c r="G65" s="30">
        <v>0</v>
      </c>
      <c r="H65" s="30">
        <v>0</v>
      </c>
      <c r="I65" s="13"/>
      <c r="J65" s="40">
        <f t="shared" si="2"/>
        <v>0</v>
      </c>
      <c r="K65" s="41"/>
      <c r="L65" s="14"/>
      <c r="M65" s="14"/>
      <c r="N65" s="15"/>
      <c r="O65" s="16"/>
    </row>
    <row r="66" spans="1:15" s="17" customFormat="1" ht="14.1" customHeight="1" x14ac:dyDescent="0.25">
      <c r="A66" s="12">
        <v>41</v>
      </c>
      <c r="B66" s="29" t="s">
        <v>186</v>
      </c>
      <c r="C66" s="29" t="s">
        <v>253</v>
      </c>
      <c r="D66" s="12" t="s">
        <v>8</v>
      </c>
      <c r="E66" s="30">
        <v>0</v>
      </c>
      <c r="F66" s="30">
        <v>0</v>
      </c>
      <c r="G66" s="30">
        <v>0</v>
      </c>
      <c r="H66" s="30">
        <v>0</v>
      </c>
      <c r="I66" s="13"/>
      <c r="J66" s="40">
        <f t="shared" si="2"/>
        <v>0</v>
      </c>
      <c r="K66" s="41"/>
      <c r="L66" s="14"/>
      <c r="M66" s="14"/>
      <c r="N66" s="15"/>
      <c r="O66" s="16"/>
    </row>
    <row r="67" spans="1:15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30">
        <v>0</v>
      </c>
      <c r="F67" s="30">
        <v>0</v>
      </c>
      <c r="G67" s="30">
        <v>0</v>
      </c>
      <c r="H67" s="30">
        <v>0</v>
      </c>
      <c r="I67" s="13"/>
      <c r="J67" s="40">
        <f t="shared" si="2"/>
        <v>0</v>
      </c>
      <c r="K67" s="40">
        <f>SUM(J57:J67)</f>
        <v>0</v>
      </c>
      <c r="L67" s="14"/>
      <c r="M67" s="14"/>
      <c r="N67" s="15"/>
      <c r="O67" s="16"/>
    </row>
    <row r="68" spans="1:15" s="17" customFormat="1" ht="12" customHeight="1" thickBot="1" x14ac:dyDescent="0.3">
      <c r="A68" s="32"/>
      <c r="B68" s="37"/>
      <c r="C68" s="37"/>
      <c r="D68" s="35"/>
      <c r="E68" s="23"/>
      <c r="F68" s="23"/>
      <c r="G68" s="23"/>
      <c r="H68" s="23"/>
      <c r="I68" s="13"/>
      <c r="J68" s="41"/>
      <c r="K68" s="41"/>
      <c r="L68" s="14"/>
      <c r="M68" s="14"/>
      <c r="N68" s="15"/>
      <c r="O68" s="16"/>
    </row>
    <row r="69" spans="1:15" s="22" customFormat="1" ht="14.1" customHeight="1" thickBot="1" x14ac:dyDescent="0.3">
      <c r="A69" s="19"/>
      <c r="B69" s="110" t="s">
        <v>104</v>
      </c>
      <c r="C69" s="111"/>
      <c r="D69" s="111"/>
      <c r="E69" s="111"/>
      <c r="F69" s="111"/>
      <c r="G69" s="111"/>
      <c r="H69" s="112"/>
      <c r="I69" s="20"/>
      <c r="J69" s="41"/>
      <c r="K69" s="41"/>
      <c r="L69" s="21"/>
      <c r="M69" s="21"/>
      <c r="N69" s="16"/>
      <c r="O69" s="16"/>
    </row>
    <row r="70" spans="1:15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30">
        <v>1</v>
      </c>
      <c r="F70" s="30">
        <v>0</v>
      </c>
      <c r="G70" s="30">
        <v>0</v>
      </c>
      <c r="H70" s="30">
        <v>0</v>
      </c>
      <c r="I70" s="13"/>
      <c r="J70" s="40">
        <f t="shared" ref="J70:J79" si="3">(E70*$E$95)+(F70*$E$96)+(G70*$E$97)+(H70*$E$98)</f>
        <v>870</v>
      </c>
      <c r="K70" s="42"/>
      <c r="L70" s="14"/>
      <c r="M70" s="14"/>
      <c r="N70" s="15"/>
      <c r="O70" s="16"/>
    </row>
    <row r="71" spans="1:15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30">
        <v>1</v>
      </c>
      <c r="F71" s="30">
        <v>0</v>
      </c>
      <c r="G71" s="30">
        <v>0</v>
      </c>
      <c r="H71" s="30">
        <v>0</v>
      </c>
      <c r="I71" s="13"/>
      <c r="J71" s="40">
        <f t="shared" si="3"/>
        <v>870</v>
      </c>
      <c r="K71" s="14"/>
      <c r="L71" s="14"/>
      <c r="M71" s="14"/>
      <c r="N71" s="15"/>
      <c r="O71" s="16"/>
    </row>
    <row r="72" spans="1:15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30">
        <v>1</v>
      </c>
      <c r="F72" s="30">
        <v>0</v>
      </c>
      <c r="G72" s="30">
        <v>0</v>
      </c>
      <c r="H72" s="30">
        <v>0</v>
      </c>
      <c r="I72" s="13"/>
      <c r="J72" s="40">
        <f t="shared" si="3"/>
        <v>870</v>
      </c>
      <c r="K72" s="14"/>
      <c r="L72" s="14"/>
      <c r="M72" s="14"/>
      <c r="N72" s="15"/>
      <c r="O72" s="16"/>
    </row>
    <row r="73" spans="1:15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30">
        <v>0</v>
      </c>
      <c r="F73" s="30">
        <v>0</v>
      </c>
      <c r="G73" s="30">
        <v>0</v>
      </c>
      <c r="H73" s="30">
        <v>0</v>
      </c>
      <c r="I73" s="13"/>
      <c r="J73" s="40">
        <f t="shared" si="3"/>
        <v>0</v>
      </c>
      <c r="K73" s="14"/>
      <c r="L73" s="14"/>
      <c r="M73" s="14"/>
      <c r="N73" s="15"/>
      <c r="O73" s="16"/>
    </row>
    <row r="74" spans="1:15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30">
        <v>0</v>
      </c>
      <c r="F74" s="30">
        <v>0</v>
      </c>
      <c r="G74" s="30">
        <v>0</v>
      </c>
      <c r="H74" s="30">
        <v>0</v>
      </c>
      <c r="I74" s="13"/>
      <c r="J74" s="40">
        <f t="shared" si="3"/>
        <v>0</v>
      </c>
      <c r="K74" s="14"/>
      <c r="L74" s="14"/>
      <c r="M74" s="14"/>
      <c r="N74" s="15"/>
      <c r="O74" s="16"/>
    </row>
    <row r="75" spans="1:15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30">
        <v>0</v>
      </c>
      <c r="F75" s="30">
        <v>0</v>
      </c>
      <c r="G75" s="30">
        <v>0</v>
      </c>
      <c r="H75" s="30">
        <v>0</v>
      </c>
      <c r="I75" s="13"/>
      <c r="J75" s="40">
        <f t="shared" si="3"/>
        <v>0</v>
      </c>
      <c r="K75" s="14"/>
      <c r="L75" s="14"/>
      <c r="M75" s="14"/>
      <c r="N75" s="15"/>
      <c r="O75" s="16"/>
    </row>
    <row r="76" spans="1:15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30">
        <v>1</v>
      </c>
      <c r="F76" s="30">
        <v>0</v>
      </c>
      <c r="G76" s="30">
        <v>0</v>
      </c>
      <c r="H76" s="30">
        <v>0</v>
      </c>
      <c r="I76" s="13"/>
      <c r="J76" s="40">
        <f t="shared" si="3"/>
        <v>870</v>
      </c>
      <c r="K76" s="14"/>
      <c r="L76" s="14"/>
      <c r="M76" s="14"/>
      <c r="N76" s="15"/>
      <c r="O76" s="16"/>
    </row>
    <row r="77" spans="1:15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30">
        <v>1</v>
      </c>
      <c r="F77" s="30">
        <v>0</v>
      </c>
      <c r="G77" s="30">
        <v>0</v>
      </c>
      <c r="H77" s="30">
        <v>1</v>
      </c>
      <c r="I77" s="13"/>
      <c r="J77" s="40">
        <f t="shared" si="3"/>
        <v>1420</v>
      </c>
      <c r="K77" s="14"/>
      <c r="L77" s="14"/>
      <c r="M77" s="14"/>
      <c r="N77" s="15"/>
      <c r="O77" s="16"/>
    </row>
    <row r="78" spans="1:15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30">
        <v>0</v>
      </c>
      <c r="F78" s="30">
        <v>0</v>
      </c>
      <c r="G78" s="30">
        <v>0</v>
      </c>
      <c r="H78" s="30">
        <v>0</v>
      </c>
      <c r="I78" s="13"/>
      <c r="J78" s="40">
        <f t="shared" si="3"/>
        <v>0</v>
      </c>
      <c r="K78" s="14"/>
      <c r="L78" s="14"/>
      <c r="M78" s="14"/>
      <c r="N78" s="15"/>
      <c r="O78" s="16"/>
    </row>
    <row r="79" spans="1:15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30">
        <v>0</v>
      </c>
      <c r="F79" s="30">
        <v>0</v>
      </c>
      <c r="G79" s="30">
        <v>0</v>
      </c>
      <c r="H79" s="30">
        <v>0</v>
      </c>
      <c r="I79" s="13"/>
      <c r="J79" s="40">
        <f t="shared" si="3"/>
        <v>0</v>
      </c>
      <c r="K79" s="43">
        <f>SUM(J70:J79)</f>
        <v>4900</v>
      </c>
      <c r="L79" s="14"/>
      <c r="M79" s="14"/>
      <c r="N79" s="15"/>
      <c r="O79" s="16"/>
    </row>
    <row r="80" spans="1:15" s="17" customFormat="1" ht="12" customHeight="1" thickBot="1" x14ac:dyDescent="0.3">
      <c r="A80" s="7"/>
      <c r="B80" s="18"/>
      <c r="C80" s="18"/>
      <c r="D80" s="7"/>
      <c r="E80" s="27"/>
      <c r="F80" s="27"/>
      <c r="G80" s="27"/>
      <c r="H80" s="27"/>
      <c r="I80" s="13"/>
      <c r="J80" s="41"/>
      <c r="K80" s="44"/>
      <c r="L80" s="14"/>
      <c r="M80" s="14"/>
      <c r="N80" s="15"/>
      <c r="O80" s="16"/>
    </row>
    <row r="81" spans="1:15" s="22" customFormat="1" ht="14.1" customHeight="1" thickBot="1" x14ac:dyDescent="0.3">
      <c r="A81" s="19"/>
      <c r="B81" s="110" t="s">
        <v>105</v>
      </c>
      <c r="C81" s="111"/>
      <c r="D81" s="111"/>
      <c r="E81" s="111"/>
      <c r="F81" s="111"/>
      <c r="G81" s="111"/>
      <c r="H81" s="112"/>
      <c r="I81" s="20"/>
      <c r="J81" s="41"/>
      <c r="K81" s="44"/>
      <c r="L81" s="21"/>
      <c r="M81" s="21"/>
      <c r="N81" s="16"/>
      <c r="O81" s="16"/>
    </row>
    <row r="82" spans="1:15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30">
        <v>1</v>
      </c>
      <c r="F82" s="30">
        <v>0</v>
      </c>
      <c r="G82" s="30">
        <v>0</v>
      </c>
      <c r="H82" s="30">
        <v>0</v>
      </c>
      <c r="I82" s="13"/>
      <c r="J82" s="40">
        <f>(E82*$E$95)+(F82*$E$96)+(G82*$E$97)+(H82*$E$98)</f>
        <v>870</v>
      </c>
      <c r="K82" s="43">
        <f>SUM(J82)</f>
        <v>870</v>
      </c>
      <c r="L82" s="14"/>
      <c r="M82" s="14"/>
      <c r="N82" s="15"/>
      <c r="O82" s="16"/>
    </row>
    <row r="83" spans="1:15" s="17" customFormat="1" ht="14.1" customHeight="1" thickBot="1" x14ac:dyDescent="0.3">
      <c r="A83" s="7"/>
      <c r="B83" s="100"/>
      <c r="C83" s="100"/>
      <c r="D83" s="101"/>
      <c r="E83" s="102"/>
      <c r="F83" s="102"/>
      <c r="G83" s="102"/>
      <c r="H83" s="102"/>
      <c r="I83" s="13"/>
      <c r="J83" s="103"/>
      <c r="K83" s="104"/>
      <c r="L83" s="14"/>
      <c r="M83" s="14"/>
      <c r="N83" s="15"/>
      <c r="O83" s="16"/>
    </row>
    <row r="84" spans="1:15" s="22" customFormat="1" ht="14.1" customHeight="1" thickBot="1" x14ac:dyDescent="0.3">
      <c r="A84" s="19"/>
      <c r="B84" s="110" t="s">
        <v>262</v>
      </c>
      <c r="C84" s="111"/>
      <c r="D84" s="111"/>
      <c r="E84" s="111"/>
      <c r="F84" s="111"/>
      <c r="G84" s="111"/>
      <c r="H84" s="112"/>
      <c r="I84" s="20"/>
      <c r="J84" s="41"/>
      <c r="K84" s="44"/>
      <c r="L84" s="21"/>
      <c r="M84" s="21"/>
      <c r="N84" s="16"/>
      <c r="O84" s="16"/>
    </row>
    <row r="85" spans="1:15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30">
        <v>1</v>
      </c>
      <c r="F85" s="30">
        <v>0</v>
      </c>
      <c r="G85" s="30">
        <v>0</v>
      </c>
      <c r="H85" s="30">
        <v>0</v>
      </c>
      <c r="I85" s="13"/>
      <c r="J85" s="40">
        <f>(E85*$E$95)+(F85*$E$96)+(G85*$E$97)+(H85*$E$98)</f>
        <v>870</v>
      </c>
      <c r="K85" s="43">
        <f>SUM(J85)</f>
        <v>870</v>
      </c>
      <c r="L85" s="14"/>
      <c r="M85" s="14"/>
      <c r="N85" s="15"/>
      <c r="O85" s="16"/>
    </row>
    <row r="86" spans="1:15" s="17" customFormat="1" ht="14.1" customHeight="1" thickBot="1" x14ac:dyDescent="0.3">
      <c r="A86" s="7"/>
      <c r="B86" s="26"/>
      <c r="C86" s="26"/>
      <c r="D86" s="7"/>
      <c r="E86" s="27"/>
      <c r="F86" s="27"/>
      <c r="G86" s="27"/>
      <c r="H86" s="27"/>
      <c r="I86" s="13"/>
      <c r="J86" s="14"/>
      <c r="K86" s="44"/>
      <c r="L86" s="14"/>
      <c r="M86" s="14"/>
      <c r="N86" s="15"/>
      <c r="O86" s="16"/>
    </row>
    <row r="87" spans="1:15" s="22" customFormat="1" ht="14.1" customHeight="1" thickBot="1" x14ac:dyDescent="0.3">
      <c r="A87" s="19"/>
      <c r="B87" s="110" t="s">
        <v>263</v>
      </c>
      <c r="C87" s="111"/>
      <c r="D87" s="111"/>
      <c r="E87" s="111"/>
      <c r="F87" s="111"/>
      <c r="G87" s="111"/>
      <c r="H87" s="112"/>
      <c r="I87" s="20"/>
      <c r="J87" s="41"/>
      <c r="K87" s="44"/>
      <c r="L87" s="21"/>
      <c r="M87" s="21"/>
      <c r="N87" s="16"/>
      <c r="O87" s="16"/>
    </row>
    <row r="88" spans="1:15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30">
        <v>0</v>
      </c>
      <c r="F88" s="30">
        <v>0</v>
      </c>
      <c r="G88" s="30">
        <v>0</v>
      </c>
      <c r="H88" s="30">
        <v>0</v>
      </c>
      <c r="I88" s="20"/>
      <c r="J88" s="40">
        <f>(E88*$E$95)+(F88*$E$96)+(G88*$E$97)+(H88*$E$98)</f>
        <v>0</v>
      </c>
      <c r="K88" s="44"/>
      <c r="L88" s="21"/>
      <c r="M88" s="21"/>
      <c r="N88" s="16"/>
      <c r="O88" s="16"/>
    </row>
    <row r="89" spans="1:15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30">
        <v>0</v>
      </c>
      <c r="F89" s="30">
        <v>0</v>
      </c>
      <c r="G89" s="30">
        <v>0</v>
      </c>
      <c r="H89" s="30">
        <v>0</v>
      </c>
      <c r="I89" s="13"/>
      <c r="J89" s="40">
        <f>(E89*$E$95)+(F89*$E$96)+(G89*$E$97)+(H89*$E$98)</f>
        <v>0</v>
      </c>
      <c r="K89" s="43">
        <f>SUM(J88:J89)</f>
        <v>0</v>
      </c>
      <c r="L89" s="14"/>
      <c r="M89" s="14"/>
      <c r="N89" s="15"/>
      <c r="O89" s="16"/>
    </row>
    <row r="90" spans="1:15" s="17" customFormat="1" ht="14.1" customHeight="1" thickBot="1" x14ac:dyDescent="0.3">
      <c r="A90" s="7"/>
      <c r="B90" s="26"/>
      <c r="C90" s="26"/>
      <c r="D90" s="7"/>
      <c r="E90" s="27"/>
      <c r="F90" s="27"/>
      <c r="G90" s="27"/>
      <c r="H90" s="27"/>
      <c r="I90" s="13"/>
      <c r="J90" s="14"/>
      <c r="K90" s="44"/>
      <c r="L90" s="14"/>
      <c r="M90" s="14"/>
      <c r="N90" s="15"/>
      <c r="O90" s="16"/>
    </row>
    <row r="91" spans="1:15" s="17" customFormat="1" ht="14.1" customHeight="1" thickBot="1" x14ac:dyDescent="0.3">
      <c r="A91" s="7"/>
      <c r="B91" s="110" t="s">
        <v>244</v>
      </c>
      <c r="C91" s="111"/>
      <c r="D91" s="112"/>
      <c r="E91" s="8">
        <f>SUM(E6:E90)</f>
        <v>15</v>
      </c>
      <c r="F91" s="9">
        <f>SUM(F6:F90)</f>
        <v>1</v>
      </c>
      <c r="G91" s="11">
        <f>SUM(G6:G90)</f>
        <v>7</v>
      </c>
      <c r="H91" s="48">
        <f>SUM(H6:H90)</f>
        <v>1</v>
      </c>
      <c r="I91" s="13"/>
      <c r="J91" s="14"/>
      <c r="K91" s="45">
        <f>SUM(K6:K90)</f>
        <v>18050</v>
      </c>
      <c r="L91" s="14"/>
      <c r="M91" s="14"/>
      <c r="N91" s="15"/>
      <c r="O91" s="16"/>
    </row>
    <row r="92" spans="1:15" s="4" customFormat="1" ht="12.75" customHeight="1" x14ac:dyDescent="0.25">
      <c r="A92" s="7"/>
      <c r="B92" s="18"/>
      <c r="C92" s="18"/>
      <c r="D92" s="7"/>
      <c r="E92" s="27"/>
      <c r="F92" s="27"/>
      <c r="G92" s="27"/>
      <c r="H92" s="27"/>
      <c r="I92" s="13"/>
      <c r="J92" s="14"/>
      <c r="K92" s="14"/>
      <c r="L92" s="14"/>
      <c r="M92" s="14"/>
      <c r="N92" s="1"/>
      <c r="O92" s="2"/>
    </row>
    <row r="93" spans="1:15" s="4" customFormat="1" ht="12.75" customHeight="1" x14ac:dyDescent="0.25">
      <c r="A93" s="7"/>
      <c r="B93" s="18"/>
      <c r="C93" s="18"/>
      <c r="D93" s="7"/>
      <c r="E93" s="27"/>
      <c r="F93" s="27"/>
      <c r="G93" s="27"/>
      <c r="H93" s="27"/>
      <c r="I93" s="13"/>
      <c r="J93" s="14"/>
      <c r="K93" s="14">
        <f>18050-K91</f>
        <v>0</v>
      </c>
      <c r="L93" s="14"/>
      <c r="M93" s="14"/>
      <c r="N93" s="1"/>
      <c r="O93" s="2"/>
    </row>
    <row r="94" spans="1:15" s="4" customFormat="1" ht="15" customHeight="1" x14ac:dyDescent="0.25">
      <c r="A94" s="7"/>
      <c r="B94" s="116" t="s">
        <v>115</v>
      </c>
      <c r="C94" s="116"/>
      <c r="D94" s="116"/>
      <c r="E94" s="39" t="s">
        <v>116</v>
      </c>
      <c r="F94" s="27"/>
      <c r="G94" s="27"/>
      <c r="H94" s="27"/>
      <c r="I94" s="13"/>
      <c r="J94" s="14"/>
      <c r="K94" s="14"/>
      <c r="L94" s="14"/>
      <c r="M94" s="14"/>
      <c r="N94" s="1"/>
      <c r="O94" s="2"/>
    </row>
    <row r="95" spans="1:15" s="4" customFormat="1" ht="15" customHeight="1" x14ac:dyDescent="0.25">
      <c r="A95" s="61" t="s">
        <v>245</v>
      </c>
      <c r="B95" s="127" t="s">
        <v>249</v>
      </c>
      <c r="C95" s="128"/>
      <c r="D95" s="129"/>
      <c r="E95" s="40">
        <v>870</v>
      </c>
      <c r="F95" s="27"/>
      <c r="G95" s="27"/>
      <c r="H95" s="27"/>
      <c r="I95" s="13"/>
      <c r="J95" s="14"/>
      <c r="K95" s="14"/>
      <c r="L95" s="14"/>
      <c r="M95" s="14"/>
      <c r="N95" s="1"/>
      <c r="O95" s="2"/>
    </row>
    <row r="96" spans="1:15" s="4" customFormat="1" ht="15" customHeight="1" x14ac:dyDescent="0.25">
      <c r="A96" s="61" t="s">
        <v>246</v>
      </c>
      <c r="B96" s="127" t="s">
        <v>250</v>
      </c>
      <c r="C96" s="128"/>
      <c r="D96" s="129"/>
      <c r="E96" s="40">
        <v>600</v>
      </c>
      <c r="F96" s="27"/>
      <c r="G96" s="27"/>
      <c r="H96" s="27"/>
      <c r="I96" s="13"/>
      <c r="J96" s="14"/>
      <c r="K96" s="14"/>
      <c r="L96" s="14"/>
      <c r="M96" s="14"/>
      <c r="N96" s="1"/>
      <c r="O96" s="2"/>
    </row>
    <row r="97" spans="1:15" s="4" customFormat="1" ht="15" customHeight="1" x14ac:dyDescent="0.25">
      <c r="A97" s="61" t="s">
        <v>247</v>
      </c>
      <c r="B97" s="127" t="s">
        <v>251</v>
      </c>
      <c r="C97" s="128"/>
      <c r="D97" s="129"/>
      <c r="E97" s="40">
        <v>550</v>
      </c>
      <c r="F97" s="27"/>
      <c r="G97" s="27"/>
      <c r="H97" s="27"/>
      <c r="I97" s="13"/>
      <c r="J97" s="14"/>
      <c r="K97" s="14"/>
      <c r="L97" s="14"/>
      <c r="M97" s="14"/>
      <c r="N97" s="1"/>
      <c r="O97" s="2"/>
    </row>
    <row r="98" spans="1:15" s="4" customFormat="1" ht="15" customHeight="1" x14ac:dyDescent="0.25">
      <c r="A98" s="61" t="s">
        <v>248</v>
      </c>
      <c r="B98" s="127" t="s">
        <v>252</v>
      </c>
      <c r="C98" s="128"/>
      <c r="D98" s="129"/>
      <c r="E98" s="40">
        <v>550</v>
      </c>
      <c r="F98" s="27"/>
      <c r="G98" s="27"/>
      <c r="H98" s="27"/>
      <c r="I98" s="13"/>
      <c r="J98" s="14"/>
      <c r="K98" s="14"/>
      <c r="L98" s="14"/>
      <c r="M98" s="14"/>
      <c r="N98" s="1"/>
      <c r="O98" s="2"/>
    </row>
    <row r="99" spans="1:15" s="4" customFormat="1" ht="12.75" customHeight="1" x14ac:dyDescent="0.25">
      <c r="A99" s="7"/>
      <c r="B99" s="18"/>
      <c r="C99" s="18"/>
      <c r="D99" s="7"/>
      <c r="E99" s="27"/>
      <c r="F99" s="27"/>
      <c r="G99" s="27"/>
      <c r="H99" s="27"/>
      <c r="I99" s="13"/>
      <c r="J99" s="14"/>
      <c r="K99" s="14"/>
      <c r="L99" s="14"/>
      <c r="M99" s="14"/>
      <c r="N99" s="1"/>
      <c r="O99" s="2"/>
    </row>
    <row r="100" spans="1:15" s="4" customFormat="1" ht="12" x14ac:dyDescent="0.25">
      <c r="A100" s="7"/>
      <c r="B100" s="18"/>
      <c r="C100" s="18"/>
      <c r="D100" s="7"/>
      <c r="E100" s="14"/>
      <c r="F100" s="14"/>
      <c r="G100" s="14"/>
      <c r="H100" s="14"/>
      <c r="I100" s="13"/>
      <c r="J100" s="14"/>
      <c r="K100" s="14"/>
      <c r="L100" s="14"/>
      <c r="M100" s="14"/>
      <c r="N100" s="1"/>
      <c r="O100" s="2"/>
    </row>
    <row r="101" spans="1:15" s="4" customFormat="1" ht="12" x14ac:dyDescent="0.25">
      <c r="A101" s="7"/>
      <c r="B101" s="18"/>
      <c r="C101" s="18"/>
      <c r="D101" s="7"/>
      <c r="E101" s="14"/>
      <c r="F101" s="14"/>
      <c r="G101" s="14"/>
      <c r="H101" s="14"/>
      <c r="I101" s="13"/>
      <c r="J101" s="14"/>
      <c r="K101" s="14"/>
      <c r="L101" s="14"/>
      <c r="M101" s="14"/>
      <c r="N101" s="1"/>
      <c r="O101" s="2"/>
    </row>
    <row r="102" spans="1:15" s="4" customFormat="1" ht="12" x14ac:dyDescent="0.25">
      <c r="A102" s="7"/>
      <c r="B102" s="18"/>
      <c r="C102" s="18"/>
      <c r="D102" s="7"/>
      <c r="E102" s="14"/>
      <c r="F102" s="14"/>
      <c r="G102" s="14"/>
      <c r="H102" s="14"/>
      <c r="I102" s="13"/>
      <c r="J102" s="14"/>
      <c r="K102" s="14"/>
      <c r="L102" s="14"/>
      <c r="M102" s="14"/>
      <c r="N102" s="1"/>
      <c r="O102" s="2"/>
    </row>
    <row r="103" spans="1:15" s="4" customFormat="1" ht="12" x14ac:dyDescent="0.25">
      <c r="A103" s="7"/>
      <c r="B103" s="18"/>
      <c r="C103" s="18"/>
      <c r="D103" s="7"/>
      <c r="E103" s="14"/>
      <c r="F103" s="14"/>
      <c r="G103" s="14"/>
      <c r="H103" s="14"/>
      <c r="I103" s="13"/>
      <c r="J103" s="14"/>
      <c r="K103" s="14"/>
      <c r="L103" s="14"/>
      <c r="M103" s="14"/>
      <c r="N103" s="1"/>
      <c r="O103" s="2"/>
    </row>
    <row r="104" spans="1:15" s="4" customFormat="1" ht="12" x14ac:dyDescent="0.25">
      <c r="A104" s="7"/>
      <c r="B104" s="18"/>
      <c r="C104" s="18"/>
      <c r="D104" s="7"/>
      <c r="E104" s="14"/>
      <c r="F104" s="14"/>
      <c r="G104" s="14"/>
      <c r="H104" s="14"/>
      <c r="I104" s="13"/>
      <c r="J104" s="14"/>
      <c r="K104" s="14"/>
      <c r="L104" s="14"/>
      <c r="M104" s="14"/>
      <c r="N104" s="1"/>
      <c r="O104" s="2"/>
    </row>
    <row r="105" spans="1:15" s="4" customFormat="1" ht="12" x14ac:dyDescent="0.25">
      <c r="A105" s="7"/>
      <c r="B105" s="18"/>
      <c r="C105" s="18"/>
      <c r="D105" s="7"/>
      <c r="E105" s="14"/>
      <c r="F105" s="14"/>
      <c r="G105" s="14"/>
      <c r="H105" s="14"/>
      <c r="I105" s="13"/>
      <c r="J105" s="14"/>
      <c r="K105" s="14"/>
      <c r="L105" s="14"/>
      <c r="M105" s="14"/>
      <c r="N105" s="1"/>
      <c r="O105" s="2"/>
    </row>
    <row r="106" spans="1:15" s="4" customFormat="1" ht="12" x14ac:dyDescent="0.25">
      <c r="A106" s="7"/>
      <c r="B106" s="18"/>
      <c r="C106" s="18"/>
      <c r="D106" s="7"/>
      <c r="E106" s="14"/>
      <c r="F106" s="14"/>
      <c r="G106" s="14"/>
      <c r="H106" s="14"/>
      <c r="I106" s="13"/>
      <c r="J106" s="14"/>
      <c r="K106" s="14"/>
      <c r="L106" s="14"/>
      <c r="M106" s="14"/>
      <c r="N106" s="1"/>
      <c r="O106" s="2"/>
    </row>
    <row r="107" spans="1:15" s="4" customFormat="1" ht="12" x14ac:dyDescent="0.25">
      <c r="A107" s="7"/>
      <c r="B107" s="18"/>
      <c r="C107" s="18"/>
      <c r="D107" s="7"/>
      <c r="E107" s="14"/>
      <c r="F107" s="14"/>
      <c r="G107" s="14"/>
      <c r="H107" s="14"/>
      <c r="I107" s="13"/>
      <c r="J107" s="14"/>
      <c r="K107" s="14"/>
      <c r="L107" s="14"/>
      <c r="M107" s="14"/>
      <c r="N107" s="1"/>
      <c r="O107" s="2"/>
    </row>
    <row r="108" spans="1:15" s="4" customFormat="1" ht="12" x14ac:dyDescent="0.25">
      <c r="A108" s="7"/>
      <c r="B108" s="18"/>
      <c r="C108" s="18"/>
      <c r="D108" s="7"/>
      <c r="E108" s="14"/>
      <c r="F108" s="14"/>
      <c r="G108" s="14"/>
      <c r="H108" s="14"/>
      <c r="I108" s="13"/>
      <c r="J108" s="14"/>
      <c r="K108" s="14"/>
      <c r="L108" s="14"/>
      <c r="M108" s="14"/>
      <c r="N108" s="1"/>
      <c r="O108" s="2"/>
    </row>
    <row r="109" spans="1:15" s="4" customFormat="1" ht="12" x14ac:dyDescent="0.25">
      <c r="A109" s="7"/>
      <c r="B109" s="18"/>
      <c r="C109" s="18"/>
      <c r="D109" s="7"/>
      <c r="E109" s="14"/>
      <c r="F109" s="14"/>
      <c r="G109" s="14"/>
      <c r="H109" s="14"/>
      <c r="I109" s="13"/>
      <c r="J109" s="14"/>
      <c r="K109" s="14"/>
      <c r="L109" s="14"/>
      <c r="M109" s="14"/>
      <c r="N109" s="1"/>
      <c r="O109" s="2"/>
    </row>
    <row r="110" spans="1:15" s="4" customFormat="1" ht="12" x14ac:dyDescent="0.25">
      <c r="A110" s="7"/>
      <c r="B110" s="18"/>
      <c r="C110" s="18"/>
      <c r="D110" s="7"/>
      <c r="E110" s="14"/>
      <c r="F110" s="14"/>
      <c r="G110" s="14"/>
      <c r="H110" s="14"/>
      <c r="I110" s="13"/>
      <c r="J110" s="14"/>
      <c r="K110" s="14"/>
      <c r="L110" s="14"/>
      <c r="M110" s="14"/>
      <c r="N110" s="1"/>
      <c r="O110" s="2"/>
    </row>
    <row r="111" spans="1:15" s="4" customFormat="1" ht="12" x14ac:dyDescent="0.25">
      <c r="A111" s="7"/>
      <c r="B111" s="18"/>
      <c r="C111" s="18"/>
      <c r="D111" s="7"/>
      <c r="E111" s="14"/>
      <c r="F111" s="14"/>
      <c r="G111" s="14"/>
      <c r="H111" s="14"/>
      <c r="I111" s="13"/>
      <c r="J111" s="14"/>
      <c r="K111" s="14"/>
      <c r="L111" s="14"/>
      <c r="M111" s="14"/>
      <c r="N111" s="1"/>
      <c r="O111" s="2"/>
    </row>
    <row r="112" spans="1:15" s="4" customFormat="1" ht="12" x14ac:dyDescent="0.25">
      <c r="A112" s="7"/>
      <c r="B112" s="18"/>
      <c r="C112" s="18"/>
      <c r="D112" s="7"/>
      <c r="E112" s="14"/>
      <c r="F112" s="14"/>
      <c r="G112" s="14"/>
      <c r="H112" s="14"/>
      <c r="I112" s="13"/>
      <c r="J112" s="14"/>
      <c r="K112" s="14"/>
      <c r="L112" s="14"/>
      <c r="M112" s="14"/>
      <c r="N112" s="1"/>
      <c r="O112" s="2"/>
    </row>
    <row r="113" spans="1:15" s="4" customFormat="1" ht="12" x14ac:dyDescent="0.25">
      <c r="A113" s="7"/>
      <c r="B113" s="18"/>
      <c r="C113" s="18"/>
      <c r="D113" s="7"/>
      <c r="E113" s="14"/>
      <c r="F113" s="14"/>
      <c r="G113" s="14"/>
      <c r="H113" s="14"/>
      <c r="I113" s="13"/>
      <c r="J113" s="14"/>
      <c r="K113" s="14"/>
      <c r="L113" s="14"/>
      <c r="M113" s="14"/>
      <c r="N113" s="1"/>
      <c r="O113" s="2"/>
    </row>
    <row r="114" spans="1:15" s="4" customFormat="1" ht="12" x14ac:dyDescent="0.25">
      <c r="A114" s="7"/>
      <c r="B114" s="18"/>
      <c r="C114" s="18"/>
      <c r="D114" s="7"/>
      <c r="E114" s="14"/>
      <c r="F114" s="14"/>
      <c r="G114" s="14"/>
      <c r="H114" s="14"/>
      <c r="I114" s="13"/>
      <c r="J114" s="14"/>
      <c r="K114" s="14"/>
      <c r="L114" s="14"/>
      <c r="M114" s="14"/>
      <c r="N114" s="1"/>
      <c r="O114" s="2"/>
    </row>
    <row r="115" spans="1:15" s="4" customFormat="1" ht="12" x14ac:dyDescent="0.25">
      <c r="A115" s="7"/>
      <c r="B115" s="18"/>
      <c r="C115" s="18"/>
      <c r="D115" s="7"/>
      <c r="E115" s="14"/>
      <c r="F115" s="14"/>
      <c r="G115" s="14"/>
      <c r="H115" s="14"/>
      <c r="I115" s="13"/>
      <c r="J115" s="14"/>
      <c r="K115" s="14"/>
      <c r="L115" s="14"/>
      <c r="M115" s="14"/>
      <c r="N115" s="1"/>
      <c r="O115" s="2"/>
    </row>
    <row r="116" spans="1:15" s="4" customFormat="1" ht="12" x14ac:dyDescent="0.25">
      <c r="A116" s="7"/>
      <c r="B116" s="18"/>
      <c r="C116" s="18"/>
      <c r="D116" s="7"/>
      <c r="E116" s="14"/>
      <c r="F116" s="14"/>
      <c r="G116" s="14"/>
      <c r="H116" s="14"/>
      <c r="I116" s="13"/>
      <c r="J116" s="14"/>
      <c r="K116" s="14"/>
      <c r="L116" s="14"/>
      <c r="M116" s="14"/>
      <c r="N116" s="1"/>
      <c r="O116" s="2"/>
    </row>
    <row r="117" spans="1:15" s="4" customFormat="1" ht="12" x14ac:dyDescent="0.25">
      <c r="A117" s="7"/>
      <c r="B117" s="18"/>
      <c r="C117" s="18"/>
      <c r="D117" s="7"/>
      <c r="E117" s="14"/>
      <c r="F117" s="14"/>
      <c r="G117" s="14"/>
      <c r="H117" s="14"/>
      <c r="I117" s="13"/>
      <c r="J117" s="14"/>
      <c r="K117" s="14"/>
      <c r="L117" s="14"/>
      <c r="M117" s="14"/>
      <c r="N117" s="1"/>
      <c r="O117" s="2"/>
    </row>
    <row r="118" spans="1:15" s="4" customFormat="1" ht="12" x14ac:dyDescent="0.25">
      <c r="A118" s="7"/>
      <c r="B118" s="18"/>
      <c r="C118" s="18"/>
      <c r="D118" s="7"/>
      <c r="E118" s="14"/>
      <c r="F118" s="14"/>
      <c r="G118" s="14"/>
      <c r="H118" s="14"/>
      <c r="I118" s="13"/>
      <c r="J118" s="14"/>
      <c r="K118" s="14"/>
      <c r="L118" s="14"/>
      <c r="M118" s="14"/>
      <c r="N118" s="1"/>
      <c r="O118" s="2"/>
    </row>
    <row r="119" spans="1:15" s="4" customFormat="1" ht="12" x14ac:dyDescent="0.25">
      <c r="A119" s="7"/>
      <c r="B119" s="18"/>
      <c r="C119" s="18"/>
      <c r="D119" s="7"/>
      <c r="E119" s="14"/>
      <c r="F119" s="14"/>
      <c r="G119" s="14"/>
      <c r="H119" s="14"/>
      <c r="I119" s="13"/>
      <c r="J119" s="14"/>
      <c r="K119" s="14"/>
      <c r="L119" s="14"/>
      <c r="M119" s="14"/>
      <c r="N119" s="1"/>
      <c r="O119" s="2"/>
    </row>
    <row r="120" spans="1:15" s="4" customFormat="1" ht="12" x14ac:dyDescent="0.25">
      <c r="A120" s="7"/>
      <c r="B120" s="18"/>
      <c r="C120" s="18"/>
      <c r="D120" s="7"/>
      <c r="E120" s="14"/>
      <c r="F120" s="14"/>
      <c r="G120" s="14"/>
      <c r="H120" s="14"/>
      <c r="I120" s="13"/>
      <c r="J120" s="14"/>
      <c r="K120" s="14"/>
      <c r="L120" s="14"/>
      <c r="M120" s="14"/>
      <c r="N120" s="1"/>
      <c r="O120" s="2"/>
    </row>
    <row r="121" spans="1:15" s="4" customFormat="1" ht="12" x14ac:dyDescent="0.25">
      <c r="A121" s="7"/>
      <c r="B121" s="18"/>
      <c r="C121" s="18"/>
      <c r="D121" s="7"/>
      <c r="E121" s="14"/>
      <c r="F121" s="14"/>
      <c r="G121" s="14"/>
      <c r="H121" s="14"/>
      <c r="I121" s="13"/>
      <c r="J121" s="14"/>
      <c r="K121" s="14"/>
      <c r="L121" s="14"/>
      <c r="M121" s="14"/>
      <c r="N121" s="1"/>
      <c r="O121" s="2"/>
    </row>
    <row r="122" spans="1:15" s="4" customFormat="1" ht="12" x14ac:dyDescent="0.25">
      <c r="A122" s="7"/>
      <c r="B122" s="18"/>
      <c r="C122" s="18"/>
      <c r="D122" s="7"/>
      <c r="E122" s="14"/>
      <c r="F122" s="14"/>
      <c r="G122" s="14"/>
      <c r="H122" s="14"/>
      <c r="I122" s="13"/>
      <c r="J122" s="14"/>
      <c r="K122" s="14"/>
      <c r="L122" s="14"/>
      <c r="M122" s="14"/>
      <c r="N122" s="1"/>
      <c r="O122" s="2"/>
    </row>
  </sheetData>
  <mergeCells count="31">
    <mergeCell ref="B95:D95"/>
    <mergeCell ref="B96:D96"/>
    <mergeCell ref="B97:D97"/>
    <mergeCell ref="F2:F3"/>
    <mergeCell ref="B98:D98"/>
    <mergeCell ref="B53:H53"/>
    <mergeCell ref="B56:H56"/>
    <mergeCell ref="B69:H69"/>
    <mergeCell ref="B87:H87"/>
    <mergeCell ref="B91:D91"/>
    <mergeCell ref="B94:D94"/>
    <mergeCell ref="B30:H30"/>
    <mergeCell ref="B34:H34"/>
    <mergeCell ref="B37:H37"/>
    <mergeCell ref="B40:H40"/>
    <mergeCell ref="B43:H43"/>
    <mergeCell ref="J2:J3"/>
    <mergeCell ref="K2:K3"/>
    <mergeCell ref="B5:H5"/>
    <mergeCell ref="B16:H16"/>
    <mergeCell ref="B24:H24"/>
    <mergeCell ref="G2:G3"/>
    <mergeCell ref="B81:H81"/>
    <mergeCell ref="B84:H84"/>
    <mergeCell ref="A2:A3"/>
    <mergeCell ref="B2:B3"/>
    <mergeCell ref="C2:C3"/>
    <mergeCell ref="D2:D3"/>
    <mergeCell ref="E2:E3"/>
    <mergeCell ref="B47:H47"/>
    <mergeCell ref="H2:H3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7"/>
  <sheetViews>
    <sheetView zoomScaleNormal="100" workbookViewId="0">
      <selection activeCell="B91" sqref="A2:D91"/>
    </sheetView>
  </sheetViews>
  <sheetFormatPr defaultColWidth="9.109375" defaultRowHeight="13.2" x14ac:dyDescent="0.25"/>
  <cols>
    <col min="1" max="1" width="7.6640625" style="46" customWidth="1"/>
    <col min="2" max="2" width="30" style="47" customWidth="1"/>
    <col min="3" max="3" width="30.5546875" style="47" customWidth="1"/>
    <col min="4" max="4" width="16.33203125" style="46" customWidth="1"/>
    <col min="5" max="5" width="10.6640625" style="13" customWidth="1"/>
    <col min="6" max="6" width="13.33203125" style="14" customWidth="1"/>
    <col min="7" max="7" width="14" style="14" customWidth="1"/>
    <col min="8" max="8" width="12.5546875" style="41" customWidth="1"/>
    <col min="9" max="9" width="12.6640625" style="14" customWidth="1"/>
    <col min="10" max="10" width="12.88671875" style="1" customWidth="1"/>
    <col min="11" max="11" width="12.33203125" style="2" customWidth="1"/>
    <col min="12" max="12" width="12.44140625" customWidth="1"/>
    <col min="13" max="13" width="11.88671875" customWidth="1"/>
    <col min="14" max="14" width="8.6640625" customWidth="1"/>
    <col min="15" max="15" width="8.5546875" customWidth="1"/>
    <col min="16" max="16" width="19.33203125" customWidth="1"/>
    <col min="17" max="17" width="8.6640625" customWidth="1"/>
    <col min="18" max="18" width="2.6640625" customWidth="1"/>
    <col min="19" max="19" width="19.6640625" customWidth="1"/>
    <col min="20" max="20" width="8.6640625" customWidth="1"/>
  </cols>
  <sheetData>
    <row r="1" spans="1:12" s="17" customFormat="1" ht="15.75" customHeight="1" x14ac:dyDescent="0.25">
      <c r="A1" s="7"/>
      <c r="B1" s="18"/>
      <c r="C1" s="18"/>
      <c r="D1" s="7"/>
      <c r="E1" s="13"/>
      <c r="F1" s="14"/>
      <c r="G1" s="14"/>
      <c r="H1" s="41"/>
      <c r="I1" s="14"/>
      <c r="J1" s="15"/>
      <c r="K1" s="16"/>
    </row>
    <row r="2" spans="1:12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3"/>
      <c r="F2" s="117" t="s">
        <v>123</v>
      </c>
      <c r="G2" s="133" t="s">
        <v>256</v>
      </c>
      <c r="H2" s="132" t="s">
        <v>255</v>
      </c>
      <c r="I2" s="14"/>
      <c r="J2" s="15"/>
      <c r="K2" s="16"/>
    </row>
    <row r="3" spans="1:12" s="17" customFormat="1" ht="14.25" customHeight="1" x14ac:dyDescent="0.25">
      <c r="A3" s="107"/>
      <c r="B3" s="113"/>
      <c r="C3" s="113"/>
      <c r="D3" s="113"/>
      <c r="E3" s="13"/>
      <c r="F3" s="117"/>
      <c r="G3" s="133"/>
      <c r="H3" s="132"/>
      <c r="I3" s="14"/>
      <c r="J3" s="15"/>
      <c r="K3" s="16"/>
    </row>
    <row r="4" spans="1:12" s="17" customFormat="1" ht="14.25" customHeight="1" thickBot="1" x14ac:dyDescent="0.3">
      <c r="A4" s="7"/>
      <c r="B4" s="7"/>
      <c r="C4" s="7"/>
      <c r="D4" s="7"/>
      <c r="E4" s="13"/>
      <c r="H4" s="41"/>
      <c r="I4" s="14"/>
      <c r="J4" s="15"/>
      <c r="K4" s="16"/>
    </row>
    <row r="5" spans="1:12" s="22" customFormat="1" ht="14.1" customHeight="1" thickBot="1" x14ac:dyDescent="0.3">
      <c r="A5" s="19"/>
      <c r="B5" s="110" t="s">
        <v>101</v>
      </c>
      <c r="C5" s="111"/>
      <c r="D5" s="112"/>
      <c r="E5" s="20"/>
      <c r="H5" s="42"/>
      <c r="I5" s="21"/>
      <c r="J5" s="16"/>
      <c r="K5" s="16"/>
    </row>
    <row r="6" spans="1:12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13"/>
      <c r="F6" s="40">
        <f>Electricitat!I6+Parallamps!G6+Climatització!I6+Gas!G6+Calderes!H6+Solar!H6+Fontaneria!I6+Generadors!I6+Fotovoltaica!G6+Biomassa!G6+Ascensors!J6</f>
        <v>7060.2447314073506</v>
      </c>
      <c r="G6" s="41"/>
      <c r="H6" s="41"/>
      <c r="I6" s="14"/>
      <c r="J6" s="15"/>
      <c r="K6" s="16"/>
    </row>
    <row r="7" spans="1:12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13"/>
      <c r="F7" s="40">
        <f>Electricitat!I7+Parallamps!G7+Climatització!I7+Gas!G7+Calderes!H7+Solar!H7+Fontaneria!I7+Generadors!I7+Fotovoltaica!G7+Biomassa!G7+Ascensors!J7</f>
        <v>5540.7850468497354</v>
      </c>
      <c r="G7" s="41"/>
      <c r="H7" s="41"/>
      <c r="I7" s="14"/>
      <c r="J7" s="15"/>
      <c r="K7" s="16"/>
    </row>
    <row r="8" spans="1:12" s="17" customFormat="1" ht="14.1" customHeight="1" x14ac:dyDescent="0.25">
      <c r="A8" s="12">
        <v>3</v>
      </c>
      <c r="B8" s="29" t="s">
        <v>24</v>
      </c>
      <c r="C8" s="29" t="s">
        <v>25</v>
      </c>
      <c r="D8" s="31" t="s">
        <v>8</v>
      </c>
      <c r="E8" s="13"/>
      <c r="F8" s="40">
        <f>Electricitat!I8+Parallamps!G8+Climatització!I8+Gas!G8+Calderes!H8+Solar!H8+Fontaneria!I8+Generadors!I8+Fotovoltaica!G8+Biomassa!G8+Ascensors!J8</f>
        <v>526.9892124538884</v>
      </c>
      <c r="G8" s="41"/>
      <c r="H8" s="41"/>
      <c r="I8" s="14"/>
      <c r="J8" s="15"/>
      <c r="K8" s="16"/>
    </row>
    <row r="9" spans="1:12" s="17" customFormat="1" ht="14.1" customHeight="1" x14ac:dyDescent="0.25">
      <c r="A9" s="12">
        <v>4</v>
      </c>
      <c r="B9" s="29" t="s">
        <v>72</v>
      </c>
      <c r="C9" s="29" t="s">
        <v>46</v>
      </c>
      <c r="D9" s="31" t="s">
        <v>8</v>
      </c>
      <c r="E9" s="14"/>
      <c r="F9" s="40">
        <f>Electricitat!I9+Parallamps!G9+Climatització!I9+Gas!G9+Calderes!H9+Solar!H9+Fontaneria!I9+Generadors!I9+Fotovoltaica!G9+Biomassa!G9+Ascensors!J9</f>
        <v>164.84044310512945</v>
      </c>
      <c r="G9" s="41"/>
      <c r="H9" s="41"/>
      <c r="I9" s="14"/>
      <c r="J9" s="14"/>
      <c r="K9" s="15"/>
      <c r="L9" s="16"/>
    </row>
    <row r="10" spans="1:12" s="17" customFormat="1" ht="14.1" customHeight="1" x14ac:dyDescent="0.25">
      <c r="A10" s="12">
        <v>5</v>
      </c>
      <c r="B10" s="29" t="s">
        <v>86</v>
      </c>
      <c r="C10" s="29" t="s">
        <v>87</v>
      </c>
      <c r="D10" s="31" t="s">
        <v>8</v>
      </c>
      <c r="E10" s="14"/>
      <c r="F10" s="40">
        <f>Electricitat!I10+Parallamps!G10+Climatització!I10+Gas!G10+Calderes!H10+Solar!H10+Fontaneria!I10+Generadors!I10+Fotovoltaica!G10+Biomassa!G10+Ascensors!J10</f>
        <v>261.47104768399845</v>
      </c>
      <c r="G10" s="41"/>
      <c r="H10" s="41"/>
      <c r="I10" s="14"/>
      <c r="J10" s="14"/>
      <c r="K10" s="15"/>
      <c r="L10" s="16"/>
    </row>
    <row r="11" spans="1:12" s="17" customFormat="1" ht="14.1" customHeight="1" x14ac:dyDescent="0.25">
      <c r="A11" s="12">
        <v>6</v>
      </c>
      <c r="B11" s="29" t="s">
        <v>28</v>
      </c>
      <c r="C11" s="29" t="s">
        <v>42</v>
      </c>
      <c r="D11" s="12" t="s">
        <v>9</v>
      </c>
      <c r="E11" s="13"/>
      <c r="F11" s="40">
        <f>Electricitat!I11+Parallamps!G11+Climatització!I11+Gas!G11+Calderes!H11+Solar!H11+Fontaneria!I11+Generadors!I11+Fotovoltaica!G11+Biomassa!G11+Ascensors!J11</f>
        <v>8590.2168905305807</v>
      </c>
      <c r="G11" s="41"/>
      <c r="H11" s="41"/>
      <c r="I11" s="14"/>
      <c r="J11" s="15"/>
      <c r="K11" s="16"/>
    </row>
    <row r="12" spans="1:12" s="17" customFormat="1" ht="14.1" customHeight="1" x14ac:dyDescent="0.25">
      <c r="A12" s="12">
        <v>7</v>
      </c>
      <c r="B12" s="29" t="s">
        <v>83</v>
      </c>
      <c r="C12" s="29" t="s">
        <v>84</v>
      </c>
      <c r="D12" s="12" t="s">
        <v>9</v>
      </c>
      <c r="E12" s="13"/>
      <c r="F12" s="40">
        <f>Electricitat!I12+Parallamps!G12+Climatització!I12+Gas!G12+Calderes!H12+Solar!H12+Fontaneria!I12+Generadors!I12+Fotovoltaica!G12+Biomassa!G12+Ascensors!J12</f>
        <v>164.84044310512945</v>
      </c>
      <c r="G12" s="41"/>
      <c r="H12" s="41"/>
      <c r="I12" s="14"/>
      <c r="J12" s="15"/>
      <c r="K12" s="16"/>
    </row>
    <row r="13" spans="1:12" s="17" customFormat="1" ht="14.1" customHeight="1" x14ac:dyDescent="0.25">
      <c r="A13" s="12">
        <v>8</v>
      </c>
      <c r="B13" s="29" t="s">
        <v>85</v>
      </c>
      <c r="C13" s="29" t="s">
        <v>43</v>
      </c>
      <c r="D13" s="12" t="s">
        <v>9</v>
      </c>
      <c r="E13" s="13"/>
      <c r="F13" s="40">
        <f>Electricitat!I13+Parallamps!G13+Climatització!I13+Gas!G13+Calderes!H13+Solar!H13+Fontaneria!I13+Generadors!I13+Fotovoltaica!G13+Biomassa!G13+Ascensors!J13</f>
        <v>316.03891850500679</v>
      </c>
      <c r="G13" s="41"/>
      <c r="H13" s="41"/>
      <c r="I13" s="14"/>
      <c r="J13" s="15"/>
      <c r="K13" s="16"/>
    </row>
    <row r="14" spans="1:12" s="17" customFormat="1" ht="14.1" customHeight="1" x14ac:dyDescent="0.25">
      <c r="A14" s="12">
        <v>9</v>
      </c>
      <c r="B14" s="29" t="s">
        <v>73</v>
      </c>
      <c r="C14" s="29" t="s">
        <v>41</v>
      </c>
      <c r="D14" s="12" t="s">
        <v>9</v>
      </c>
      <c r="E14" s="14"/>
      <c r="F14" s="40">
        <f>Electricitat!I14+Parallamps!G14+Climatització!I14+Gas!G14+Calderes!H14+Solar!H14+Fontaneria!I14+Generadors!I14+Fotovoltaica!G14+Biomassa!G14+Ascensors!J14</f>
        <v>164.84044310512945</v>
      </c>
      <c r="G14" s="40">
        <f>SUM(F6:F14)</f>
        <v>22790.267176745954</v>
      </c>
      <c r="H14" s="40">
        <f>1.21*G14</f>
        <v>27576.223283862604</v>
      </c>
      <c r="I14" s="14"/>
      <c r="J14" s="14"/>
      <c r="K14" s="15"/>
      <c r="L14" s="16"/>
    </row>
    <row r="15" spans="1:12" s="17" customFormat="1" ht="12" customHeight="1" thickBot="1" x14ac:dyDescent="0.3">
      <c r="A15" s="32"/>
      <c r="B15" s="33"/>
      <c r="C15" s="33"/>
      <c r="D15" s="33"/>
      <c r="E15" s="13"/>
      <c r="F15" s="41"/>
      <c r="H15" s="41"/>
      <c r="I15" s="14"/>
      <c r="J15" s="15"/>
      <c r="K15" s="16"/>
    </row>
    <row r="16" spans="1:12" s="22" customFormat="1" ht="14.1" customHeight="1" thickBot="1" x14ac:dyDescent="0.3">
      <c r="A16" s="34"/>
      <c r="B16" s="110" t="s">
        <v>102</v>
      </c>
      <c r="C16" s="111"/>
      <c r="D16" s="112"/>
      <c r="E16" s="20"/>
      <c r="F16" s="41"/>
      <c r="G16" s="41"/>
      <c r="H16" s="41"/>
      <c r="I16" s="21"/>
      <c r="J16" s="16"/>
      <c r="K16" s="16"/>
    </row>
    <row r="17" spans="1:11" s="17" customFormat="1" ht="14.1" customHeight="1" x14ac:dyDescent="0.25">
      <c r="A17" s="12">
        <v>10</v>
      </c>
      <c r="B17" s="29" t="s">
        <v>74</v>
      </c>
      <c r="C17" s="29" t="s">
        <v>69</v>
      </c>
      <c r="D17" s="12" t="s">
        <v>8</v>
      </c>
      <c r="E17" s="13"/>
      <c r="F17" s="40">
        <f>Electricitat!I17+Parallamps!G17+Climatització!I17+Gas!G17+Calderes!H17+Solar!H17+Fontaneria!I17+Generadors!I17+Fotovoltaica!G17+Biomassa!G17+Ascensors!J17</f>
        <v>1858.5424531482508</v>
      </c>
      <c r="G17" s="41"/>
      <c r="H17" s="41"/>
      <c r="I17" s="14"/>
      <c r="J17" s="15"/>
      <c r="K17" s="16"/>
    </row>
    <row r="18" spans="1:11" s="17" customFormat="1" ht="14.1" customHeight="1" x14ac:dyDescent="0.25">
      <c r="A18" s="12">
        <v>11</v>
      </c>
      <c r="B18" s="29" t="s">
        <v>78</v>
      </c>
      <c r="C18" s="29" t="s">
        <v>29</v>
      </c>
      <c r="D18" s="12" t="s">
        <v>9</v>
      </c>
      <c r="E18" s="13"/>
      <c r="F18" s="40">
        <f>Electricitat!I18+Parallamps!G18+Climatització!I18+Gas!G18+Calderes!H18+Solar!H18+Fontaneria!I18+Generadors!I18+Fotovoltaica!G18+Biomassa!G18+Ascensors!J18</f>
        <v>1600.1573386003863</v>
      </c>
      <c r="G18" s="41"/>
      <c r="H18" s="41"/>
      <c r="I18" s="14"/>
      <c r="J18" s="15"/>
      <c r="K18" s="16"/>
    </row>
    <row r="19" spans="1:11" s="17" customFormat="1" ht="14.1" customHeight="1" x14ac:dyDescent="0.25">
      <c r="A19" s="12">
        <v>12</v>
      </c>
      <c r="B19" s="29" t="s">
        <v>79</v>
      </c>
      <c r="C19" s="29" t="s">
        <v>29</v>
      </c>
      <c r="D19" s="12" t="s">
        <v>9</v>
      </c>
      <c r="E19" s="13"/>
      <c r="F19" s="40">
        <f>Electricitat!I19+Parallamps!G19+Climatització!I19+Gas!G19+Calderes!H19+Solar!H19+Fontaneria!I19+Generadors!I19+Fotovoltaica!G19+Biomassa!G19+Ascensors!J19</f>
        <v>1446.6852019163002</v>
      </c>
      <c r="G19" s="41"/>
      <c r="H19" s="41"/>
      <c r="I19" s="14"/>
      <c r="J19" s="15"/>
      <c r="K19" s="16"/>
    </row>
    <row r="20" spans="1:11" s="17" customFormat="1" ht="14.1" customHeight="1" x14ac:dyDescent="0.25">
      <c r="A20" s="12">
        <v>13</v>
      </c>
      <c r="B20" s="29" t="s">
        <v>77</v>
      </c>
      <c r="C20" s="29" t="s">
        <v>88</v>
      </c>
      <c r="D20" s="12" t="s">
        <v>9</v>
      </c>
      <c r="E20" s="13"/>
      <c r="F20" s="40">
        <f>Electricitat!I20+Parallamps!G20+Climatització!I20+Gas!G20+Calderes!H20+Solar!H20+Fontaneria!I20+Generadors!I20+Fotovoltaica!G20+Biomassa!G20+Ascensors!J20</f>
        <v>316.03891850500679</v>
      </c>
      <c r="G20" s="41"/>
      <c r="H20" s="41"/>
      <c r="I20" s="14"/>
      <c r="J20" s="15"/>
      <c r="K20" s="16"/>
    </row>
    <row r="21" spans="1:11" s="17" customFormat="1" ht="14.1" customHeight="1" x14ac:dyDescent="0.25">
      <c r="A21" s="12">
        <v>14</v>
      </c>
      <c r="B21" s="29" t="s">
        <v>75</v>
      </c>
      <c r="C21" s="29" t="s">
        <v>76</v>
      </c>
      <c r="D21" s="12" t="s">
        <v>9</v>
      </c>
      <c r="E21" s="13"/>
      <c r="F21" s="40">
        <f>Electricitat!I21+Parallamps!G21+Climatització!I21+Gas!G21+Calderes!H21+Solar!H21+Fontaneria!I21+Generadors!I21+Fotovoltaica!G21+Biomassa!G21+Ascensors!J21</f>
        <v>316.03891850500679</v>
      </c>
      <c r="G21" s="41"/>
      <c r="H21" s="41"/>
      <c r="I21" s="14"/>
      <c r="J21" s="15"/>
      <c r="K21" s="16"/>
    </row>
    <row r="22" spans="1:11" s="17" customFormat="1" ht="14.1" customHeight="1" x14ac:dyDescent="0.25">
      <c r="A22" s="12">
        <v>15</v>
      </c>
      <c r="B22" s="29" t="s">
        <v>93</v>
      </c>
      <c r="C22" s="29" t="s">
        <v>94</v>
      </c>
      <c r="D22" s="12" t="s">
        <v>9</v>
      </c>
      <c r="E22" s="13"/>
      <c r="F22" s="40">
        <f>Electricitat!I22+Parallamps!G22+Climatització!I22+Gas!G22+Calderes!H22+Solar!H22+Fontaneria!I22+Generadors!I22+Fotovoltaica!G22+Biomassa!G22+Ascensors!J22</f>
        <v>764.84044310512945</v>
      </c>
      <c r="G22" s="40">
        <f>SUM(F17:F22)</f>
        <v>6302.3032737800804</v>
      </c>
      <c r="H22" s="40">
        <f>1.21*G22</f>
        <v>7625.7869612738968</v>
      </c>
      <c r="I22" s="14"/>
      <c r="J22" s="15"/>
      <c r="K22" s="16"/>
    </row>
    <row r="23" spans="1:11" s="17" customFormat="1" ht="14.1" customHeight="1" thickBot="1" x14ac:dyDescent="0.3">
      <c r="A23" s="7"/>
      <c r="B23" s="36"/>
      <c r="C23" s="36"/>
      <c r="D23" s="7"/>
      <c r="E23" s="13"/>
      <c r="F23" s="41"/>
      <c r="G23" s="41"/>
      <c r="H23" s="41"/>
      <c r="I23" s="14"/>
      <c r="J23" s="15"/>
      <c r="K23" s="16"/>
    </row>
    <row r="24" spans="1:11" s="22" customFormat="1" ht="14.1" customHeight="1" thickBot="1" x14ac:dyDescent="0.3">
      <c r="A24" s="34"/>
      <c r="B24" s="110" t="s">
        <v>110</v>
      </c>
      <c r="C24" s="111"/>
      <c r="D24" s="112"/>
      <c r="E24" s="20"/>
      <c r="F24" s="41"/>
      <c r="G24" s="42"/>
      <c r="H24" s="41"/>
      <c r="I24" s="21"/>
      <c r="J24" s="16"/>
      <c r="K24" s="16"/>
    </row>
    <row r="25" spans="1:11" s="17" customFormat="1" ht="14.1" customHeight="1" x14ac:dyDescent="0.25">
      <c r="A25" s="12">
        <v>16</v>
      </c>
      <c r="B25" s="29" t="s">
        <v>55</v>
      </c>
      <c r="C25" s="29" t="s">
        <v>56</v>
      </c>
      <c r="D25" s="12" t="s">
        <v>8</v>
      </c>
      <c r="E25" s="13"/>
      <c r="F25" s="40">
        <f>Electricitat!I25+Parallamps!G25+Climatització!I25+Gas!G25+Calderes!H25+Solar!H25+Fontaneria!I25+Generadors!I25+Fotovoltaica!G25+Biomassa!G25+Ascensors!J25</f>
        <v>409.25903115756279</v>
      </c>
      <c r="G25" s="41"/>
      <c r="H25" s="41"/>
      <c r="I25" s="14"/>
      <c r="J25" s="15"/>
      <c r="K25" s="16"/>
    </row>
    <row r="26" spans="1:11" s="17" customFormat="1" ht="14.1" customHeight="1" x14ac:dyDescent="0.25">
      <c r="A26" s="12">
        <v>17</v>
      </c>
      <c r="B26" s="29" t="s">
        <v>169</v>
      </c>
      <c r="C26" s="29" t="s">
        <v>82</v>
      </c>
      <c r="D26" s="12" t="s">
        <v>8</v>
      </c>
      <c r="E26" s="13"/>
      <c r="F26" s="40">
        <f>Electricitat!I26+Parallamps!G26+Climatització!I26+Gas!G26+Calderes!H26+Solar!H26+Fontaneria!I26+Generadors!I26+Fotovoltaica!G26+Biomassa!G26+Ascensors!J26</f>
        <v>851.26012015765036</v>
      </c>
      <c r="G26" s="41"/>
      <c r="H26" s="41"/>
      <c r="I26" s="14"/>
      <c r="J26" s="15"/>
      <c r="K26" s="16"/>
    </row>
    <row r="27" spans="1:11" s="17" customFormat="1" ht="14.1" customHeight="1" x14ac:dyDescent="0.25">
      <c r="A27" s="12">
        <v>18</v>
      </c>
      <c r="B27" s="29" t="s">
        <v>260</v>
      </c>
      <c r="C27" s="29" t="s">
        <v>254</v>
      </c>
      <c r="D27" s="12" t="s">
        <v>8</v>
      </c>
      <c r="E27" s="13"/>
      <c r="F27" s="40">
        <f>Electricitat!I27+Parallamps!G27+Climatització!I27+Gas!G27+Calderes!H27+Solar!H27+Fontaneria!I27+Generadors!I27+Fotovoltaica!G27+Biomassa!G27+Ascensors!J27</f>
        <v>2878.23502473093</v>
      </c>
      <c r="G27" s="41"/>
      <c r="H27" s="41"/>
      <c r="I27" s="14"/>
      <c r="J27" s="15"/>
      <c r="K27" s="16"/>
    </row>
    <row r="28" spans="1:11" s="17" customFormat="1" ht="14.1" customHeight="1" x14ac:dyDescent="0.25">
      <c r="A28" s="12">
        <v>19</v>
      </c>
      <c r="B28" s="29" t="s">
        <v>95</v>
      </c>
      <c r="C28" s="29" t="s">
        <v>92</v>
      </c>
      <c r="D28" s="12" t="s">
        <v>9</v>
      </c>
      <c r="E28" s="13"/>
      <c r="F28" s="40">
        <f>Electricitat!I28+Parallamps!G28+Climatització!I28+Gas!G28+Calderes!H28+Solar!H28+Fontaneria!I28+Generadors!I28+Fotovoltaica!G28+Biomassa!G28+Ascensors!J28</f>
        <v>342.82264843298509</v>
      </c>
      <c r="G28" s="40">
        <f>SUM(F25:F28)</f>
        <v>4481.5768244791279</v>
      </c>
      <c r="H28" s="40">
        <f>1.21*G28</f>
        <v>5422.7079576197448</v>
      </c>
      <c r="I28" s="14"/>
      <c r="J28" s="15"/>
      <c r="K28" s="16"/>
    </row>
    <row r="29" spans="1:11" s="17" customFormat="1" ht="14.1" customHeight="1" thickBot="1" x14ac:dyDescent="0.3">
      <c r="A29" s="7"/>
      <c r="B29" s="36"/>
      <c r="C29" s="36"/>
      <c r="D29" s="7"/>
      <c r="E29" s="13"/>
      <c r="F29" s="41"/>
      <c r="G29" s="41"/>
      <c r="H29" s="41"/>
      <c r="I29" s="14"/>
      <c r="J29" s="15"/>
      <c r="K29" s="16"/>
    </row>
    <row r="30" spans="1:11" s="22" customFormat="1" ht="14.1" customHeight="1" thickBot="1" x14ac:dyDescent="0.3">
      <c r="A30" s="19"/>
      <c r="B30" s="110" t="s">
        <v>98</v>
      </c>
      <c r="C30" s="111"/>
      <c r="D30" s="112"/>
      <c r="E30" s="20"/>
      <c r="F30" s="41"/>
      <c r="G30" s="41"/>
      <c r="H30" s="41"/>
      <c r="I30" s="21"/>
      <c r="J30" s="16"/>
      <c r="K30" s="16"/>
    </row>
    <row r="31" spans="1:11" s="17" customFormat="1" ht="14.1" customHeight="1" x14ac:dyDescent="0.25">
      <c r="A31" s="12">
        <v>20</v>
      </c>
      <c r="B31" s="29" t="s">
        <v>2</v>
      </c>
      <c r="C31" s="29" t="s">
        <v>40</v>
      </c>
      <c r="D31" s="7" t="s">
        <v>8</v>
      </c>
      <c r="E31" s="13"/>
      <c r="F31" s="40">
        <f>Electricitat!I31+Parallamps!G31+Climatització!I31+Gas!G31+Calderes!H31+Solar!H31+Fontaneria!I31+Generadors!I31+Fotovoltaica!G31+Biomassa!G31+Ascensors!J31</f>
        <v>2100.0507547568968</v>
      </c>
      <c r="G31" s="41"/>
      <c r="H31" s="41"/>
      <c r="I31" s="14"/>
      <c r="J31" s="15"/>
      <c r="K31" s="16"/>
    </row>
    <row r="32" spans="1:11" s="17" customFormat="1" ht="14.1" customHeight="1" x14ac:dyDescent="0.25">
      <c r="A32" s="12">
        <v>21</v>
      </c>
      <c r="B32" s="29" t="s">
        <v>11</v>
      </c>
      <c r="C32" s="29" t="s">
        <v>39</v>
      </c>
      <c r="D32" s="12" t="s">
        <v>9</v>
      </c>
      <c r="E32" s="13"/>
      <c r="F32" s="40">
        <f>Electricitat!I32+Parallamps!G32+Climatització!I32+Gas!G32+Calderes!H32+Solar!H32+Fontaneria!I32+Generadors!I32+Fotovoltaica!G32+Biomassa!G32+Ascensors!J32</f>
        <v>3501.5369056930485</v>
      </c>
      <c r="G32" s="40">
        <f>SUM(F31:F32)</f>
        <v>5601.5876604499454</v>
      </c>
      <c r="H32" s="40">
        <f>1.21*G32</f>
        <v>6777.9210691444341</v>
      </c>
      <c r="I32" s="14"/>
      <c r="J32" s="15"/>
      <c r="K32" s="16"/>
    </row>
    <row r="33" spans="1:12" s="17" customFormat="1" ht="14.1" customHeight="1" thickBot="1" x14ac:dyDescent="0.3">
      <c r="A33" s="7"/>
      <c r="B33" s="36"/>
      <c r="C33" s="36"/>
      <c r="D33" s="7"/>
      <c r="E33" s="13"/>
      <c r="F33" s="41"/>
      <c r="G33" s="41"/>
      <c r="H33" s="41"/>
      <c r="I33" s="14"/>
      <c r="J33" s="15"/>
      <c r="K33" s="16"/>
    </row>
    <row r="34" spans="1:12" s="22" customFormat="1" ht="14.1" customHeight="1" thickBot="1" x14ac:dyDescent="0.3">
      <c r="A34" s="19"/>
      <c r="B34" s="110" t="s">
        <v>109</v>
      </c>
      <c r="C34" s="111"/>
      <c r="D34" s="112"/>
      <c r="E34" s="20"/>
      <c r="F34" s="41"/>
      <c r="G34" s="41"/>
      <c r="H34" s="41"/>
      <c r="I34" s="21"/>
      <c r="J34" s="16"/>
      <c r="K34" s="16"/>
    </row>
    <row r="35" spans="1:12" s="17" customFormat="1" ht="14.1" customHeight="1" x14ac:dyDescent="0.25">
      <c r="A35" s="12">
        <v>22</v>
      </c>
      <c r="B35" s="29" t="s">
        <v>47</v>
      </c>
      <c r="C35" s="29" t="s">
        <v>48</v>
      </c>
      <c r="D35" s="12" t="s">
        <v>8</v>
      </c>
      <c r="E35" s="14"/>
      <c r="F35" s="40">
        <f>Electricitat!I35+Parallamps!G35+Climatització!I35+Gas!G35+Calderes!H35+Solar!H35+Fontaneria!I35+Generadors!I35+Fotovoltaica!G35+Biomassa!G35+Ascensors!J35</f>
        <v>2379.711092714565</v>
      </c>
      <c r="G35" s="40">
        <f>SUM(F35)</f>
        <v>2379.711092714565</v>
      </c>
      <c r="H35" s="40">
        <f>1.21*G35</f>
        <v>2879.4504221846237</v>
      </c>
      <c r="I35" s="14"/>
      <c r="J35" s="14"/>
      <c r="K35" s="15"/>
      <c r="L35" s="16"/>
    </row>
    <row r="36" spans="1:12" s="17" customFormat="1" ht="14.1" customHeight="1" thickBot="1" x14ac:dyDescent="0.3">
      <c r="A36" s="7"/>
      <c r="B36" s="36"/>
      <c r="C36" s="36"/>
      <c r="D36" s="7"/>
      <c r="E36" s="13"/>
      <c r="F36" s="41"/>
      <c r="G36" s="41"/>
      <c r="H36" s="41"/>
      <c r="I36" s="14"/>
      <c r="J36" s="15"/>
      <c r="K36" s="16"/>
    </row>
    <row r="37" spans="1:12" s="22" customFormat="1" ht="14.1" customHeight="1" thickBot="1" x14ac:dyDescent="0.3">
      <c r="A37" s="19"/>
      <c r="B37" s="110" t="s">
        <v>108</v>
      </c>
      <c r="C37" s="111"/>
      <c r="D37" s="112"/>
      <c r="E37" s="20"/>
      <c r="F37" s="41"/>
      <c r="G37" s="41"/>
      <c r="H37" s="41"/>
      <c r="I37" s="21"/>
      <c r="J37" s="16"/>
      <c r="K37" s="16"/>
    </row>
    <row r="38" spans="1:12" s="17" customFormat="1" ht="14.1" customHeight="1" x14ac:dyDescent="0.25">
      <c r="A38" s="12">
        <v>23</v>
      </c>
      <c r="B38" s="29" t="s">
        <v>10</v>
      </c>
      <c r="C38" s="29" t="s">
        <v>41</v>
      </c>
      <c r="D38" s="12" t="s">
        <v>9</v>
      </c>
      <c r="E38" s="13"/>
      <c r="F38" s="40">
        <f>Electricitat!I38+Parallamps!G38+Climatització!I38+Gas!G38+Calderes!H38+Solar!H38+Fontaneria!I38+Generadors!I38+Fotovoltaica!G38+Biomassa!G38+Ascensors!J38</f>
        <v>3445.5076454397567</v>
      </c>
      <c r="G38" s="40">
        <f>SUM(F38)</f>
        <v>3445.5076454397567</v>
      </c>
      <c r="H38" s="40">
        <f>1.21*G38</f>
        <v>4169.0642509821055</v>
      </c>
      <c r="I38" s="14"/>
      <c r="J38" s="15"/>
      <c r="K38" s="16"/>
    </row>
    <row r="39" spans="1:12" s="17" customFormat="1" ht="14.1" customHeight="1" thickBot="1" x14ac:dyDescent="0.3">
      <c r="A39" s="7"/>
      <c r="B39" s="36"/>
      <c r="C39" s="36"/>
      <c r="D39" s="7"/>
      <c r="E39" s="13"/>
      <c r="F39" s="41"/>
      <c r="G39" s="42"/>
      <c r="H39" s="41"/>
      <c r="I39" s="14"/>
      <c r="J39" s="15"/>
      <c r="K39" s="16"/>
    </row>
    <row r="40" spans="1:12" s="22" customFormat="1" ht="14.1" customHeight="1" thickBot="1" x14ac:dyDescent="0.3">
      <c r="A40" s="19"/>
      <c r="B40" s="110" t="s">
        <v>106</v>
      </c>
      <c r="C40" s="111"/>
      <c r="D40" s="112"/>
      <c r="E40" s="20"/>
      <c r="F40" s="41"/>
      <c r="G40" s="41"/>
      <c r="H40" s="41"/>
      <c r="I40" s="21"/>
      <c r="J40" s="16"/>
      <c r="K40" s="16"/>
    </row>
    <row r="41" spans="1:12" s="17" customFormat="1" ht="14.1" customHeight="1" x14ac:dyDescent="0.25">
      <c r="A41" s="12">
        <v>24</v>
      </c>
      <c r="B41" s="29" t="s">
        <v>90</v>
      </c>
      <c r="C41" s="29" t="s">
        <v>91</v>
      </c>
      <c r="D41" s="12" t="s">
        <v>9</v>
      </c>
      <c r="E41" s="13"/>
      <c r="F41" s="40">
        <f>Electricitat!I41+Parallamps!G41+Climatització!I41+Gas!G41+Calderes!H41+Solar!H41+Fontaneria!I41+Generadors!I41+Fotovoltaica!G41+Biomassa!G41+Ascensors!J41</f>
        <v>4083.3373412930837</v>
      </c>
      <c r="G41" s="40">
        <f>SUM(F41)</f>
        <v>4083.3373412930837</v>
      </c>
      <c r="H41" s="40">
        <f>1.21*G41</f>
        <v>4940.8381829646314</v>
      </c>
      <c r="I41" s="14"/>
      <c r="J41" s="15"/>
      <c r="K41" s="16"/>
    </row>
    <row r="42" spans="1:12" s="17" customFormat="1" ht="14.1" customHeight="1" thickBot="1" x14ac:dyDescent="0.3">
      <c r="A42" s="7"/>
      <c r="B42" s="36"/>
      <c r="C42" s="36"/>
      <c r="D42" s="7"/>
      <c r="E42" s="13"/>
      <c r="F42" s="41"/>
      <c r="G42" s="41"/>
      <c r="H42" s="41"/>
      <c r="I42" s="14"/>
      <c r="J42" s="15"/>
      <c r="K42" s="16"/>
    </row>
    <row r="43" spans="1:12" s="22" customFormat="1" ht="14.1" customHeight="1" thickBot="1" x14ac:dyDescent="0.3">
      <c r="A43" s="19"/>
      <c r="B43" s="110" t="s">
        <v>107</v>
      </c>
      <c r="C43" s="111"/>
      <c r="D43" s="112"/>
      <c r="E43" s="20"/>
      <c r="F43" s="41"/>
      <c r="G43" s="41"/>
      <c r="H43" s="41"/>
      <c r="I43" s="21"/>
      <c r="J43" s="16"/>
      <c r="K43" s="16"/>
    </row>
    <row r="44" spans="1:12" s="17" customFormat="1" ht="14.1" customHeight="1" x14ac:dyDescent="0.25">
      <c r="A44" s="12">
        <v>25</v>
      </c>
      <c r="B44" s="29" t="s">
        <v>89</v>
      </c>
      <c r="C44" s="29" t="s">
        <v>56</v>
      </c>
      <c r="D44" s="12" t="s">
        <v>8</v>
      </c>
      <c r="E44" s="13"/>
      <c r="F44" s="40">
        <f>Electricitat!I44+Parallamps!G44+Climatització!I44+Gas!G44+Calderes!H44+Solar!H44+Fontaneria!I44+Generadors!I44+Fotovoltaica!G44+Biomassa!G44+Ascensors!J44</f>
        <v>604.2936961169836</v>
      </c>
      <c r="G44" s="41"/>
      <c r="H44" s="41"/>
      <c r="I44" s="14"/>
      <c r="J44" s="15"/>
      <c r="K44" s="16"/>
    </row>
    <row r="45" spans="1:12" s="17" customFormat="1" ht="14.1" customHeight="1" x14ac:dyDescent="0.25">
      <c r="A45" s="12">
        <v>26</v>
      </c>
      <c r="B45" s="29" t="s">
        <v>5</v>
      </c>
      <c r="C45" s="29" t="s">
        <v>6</v>
      </c>
      <c r="D45" s="12" t="s">
        <v>8</v>
      </c>
      <c r="E45" s="13"/>
      <c r="F45" s="40">
        <f>Electricitat!I45+Parallamps!G45+Climatització!I45+Gas!G45+Calderes!H45+Solar!H45+Fontaneria!I45+Generadors!I45+Fotovoltaica!G45+Biomassa!G45+Ascensors!J45</f>
        <v>281.43379375935069</v>
      </c>
      <c r="G45" s="40">
        <f>SUM(F44:F45)</f>
        <v>885.72748987633429</v>
      </c>
      <c r="H45" s="40">
        <f>1.21*G45</f>
        <v>1071.7302627503645</v>
      </c>
      <c r="I45" s="14"/>
      <c r="J45" s="15"/>
      <c r="K45" s="16"/>
    </row>
    <row r="46" spans="1:12" s="17" customFormat="1" ht="14.1" customHeight="1" thickBot="1" x14ac:dyDescent="0.3">
      <c r="A46" s="7"/>
      <c r="B46" s="36"/>
      <c r="C46" s="36"/>
      <c r="D46" s="7"/>
      <c r="E46" s="13"/>
      <c r="F46" s="41"/>
      <c r="G46" s="41"/>
      <c r="H46" s="41"/>
      <c r="I46" s="14"/>
      <c r="J46" s="15"/>
      <c r="K46" s="16"/>
    </row>
    <row r="47" spans="1:12" s="22" customFormat="1" ht="14.1" customHeight="1" thickBot="1" x14ac:dyDescent="0.3">
      <c r="A47" s="19"/>
      <c r="B47" s="110" t="s">
        <v>99</v>
      </c>
      <c r="C47" s="111"/>
      <c r="D47" s="112"/>
      <c r="E47" s="20"/>
      <c r="F47" s="41"/>
      <c r="G47" s="41"/>
      <c r="H47" s="41"/>
      <c r="I47" s="21"/>
      <c r="J47" s="16"/>
      <c r="K47" s="16"/>
    </row>
    <row r="48" spans="1:12" s="17" customFormat="1" ht="14.1" customHeight="1" x14ac:dyDescent="0.25">
      <c r="A48" s="12">
        <v>27</v>
      </c>
      <c r="B48" s="29" t="s">
        <v>4</v>
      </c>
      <c r="C48" s="29" t="s">
        <v>13</v>
      </c>
      <c r="D48" s="12" t="s">
        <v>8</v>
      </c>
      <c r="E48" s="13"/>
      <c r="F48" s="40">
        <f>Electricitat!I48+Parallamps!G48+Climatització!I48+Gas!G48+Calderes!H48+Solar!H48+Fontaneria!I48+Generadors!I48+Fotovoltaica!G48+Biomassa!G48+Ascensors!J48</f>
        <v>588.37806712752274</v>
      </c>
      <c r="G48" s="41"/>
      <c r="H48" s="41"/>
      <c r="I48" s="14"/>
      <c r="J48" s="15"/>
      <c r="K48" s="16"/>
    </row>
    <row r="49" spans="1:12" s="17" customFormat="1" ht="14.1" customHeight="1" x14ac:dyDescent="0.25">
      <c r="A49" s="12">
        <v>28</v>
      </c>
      <c r="B49" s="29" t="s">
        <v>259</v>
      </c>
      <c r="C49" s="29" t="s">
        <v>114</v>
      </c>
      <c r="D49" s="12" t="s">
        <v>8</v>
      </c>
      <c r="E49" s="13"/>
      <c r="F49" s="40">
        <f>Electricitat!I49+Parallamps!G49+Climatització!I49+Gas!G49+Calderes!H49+Solar!H49+Fontaneria!I49+Generadors!I49+Fotovoltaica!G49+Biomassa!G49+Ascensors!J49</f>
        <v>697.51380876953954</v>
      </c>
      <c r="G49" s="41"/>
      <c r="H49" s="41"/>
      <c r="I49" s="14"/>
      <c r="J49" s="15"/>
      <c r="K49" s="16"/>
    </row>
    <row r="50" spans="1:12" s="17" customFormat="1" ht="14.1" customHeight="1" x14ac:dyDescent="0.25">
      <c r="A50" s="12">
        <v>29</v>
      </c>
      <c r="B50" s="29" t="s">
        <v>80</v>
      </c>
      <c r="C50" s="29" t="s">
        <v>49</v>
      </c>
      <c r="D50" s="31" t="s">
        <v>8</v>
      </c>
      <c r="E50" s="14"/>
      <c r="F50" s="40">
        <f>Electricitat!I50+Parallamps!G50+Climatització!I50+Gas!G50+Calderes!H50+Solar!H50+Fontaneria!I50+Generadors!I50+Fotovoltaica!G50+Biomassa!G50+Ascensors!J50</f>
        <v>193.26120915773799</v>
      </c>
      <c r="G50" s="41"/>
      <c r="H50" s="41"/>
      <c r="I50" s="14"/>
      <c r="J50" s="14"/>
      <c r="K50" s="15"/>
      <c r="L50" s="16"/>
    </row>
    <row r="51" spans="1:12" s="17" customFormat="1" ht="14.1" customHeight="1" x14ac:dyDescent="0.25">
      <c r="A51" s="12">
        <v>30</v>
      </c>
      <c r="B51" s="29" t="s">
        <v>96</v>
      </c>
      <c r="C51" s="29" t="s">
        <v>97</v>
      </c>
      <c r="D51" s="12" t="s">
        <v>9</v>
      </c>
      <c r="E51" s="13"/>
      <c r="F51" s="40">
        <f>Electricitat!I51+Parallamps!G51+Climatització!I51+Gas!G51+Calderes!H51+Solar!H51+Fontaneria!I51+Generadors!I51+Fotovoltaica!G51+Biomassa!G51+Ascensors!J51</f>
        <v>465.60035778025389</v>
      </c>
      <c r="G51" s="40">
        <f>SUM(F48:F51)</f>
        <v>1944.7534428350541</v>
      </c>
      <c r="H51" s="40">
        <f>1.21*G51</f>
        <v>2353.1516658304154</v>
      </c>
      <c r="I51" s="14"/>
      <c r="J51" s="15"/>
      <c r="K51" s="16"/>
    </row>
    <row r="52" spans="1:12" s="17" customFormat="1" ht="14.1" customHeight="1" thickBot="1" x14ac:dyDescent="0.3">
      <c r="A52" s="7"/>
      <c r="B52" s="36"/>
      <c r="C52" s="36"/>
      <c r="D52" s="7"/>
      <c r="E52" s="13"/>
      <c r="F52" s="41"/>
      <c r="G52" s="42"/>
      <c r="H52" s="41"/>
      <c r="I52" s="14"/>
      <c r="J52" s="15"/>
      <c r="K52" s="16"/>
    </row>
    <row r="53" spans="1:12" s="22" customFormat="1" ht="14.1" customHeight="1" thickBot="1" x14ac:dyDescent="0.3">
      <c r="A53" s="19"/>
      <c r="B53" s="110" t="s">
        <v>100</v>
      </c>
      <c r="C53" s="111"/>
      <c r="D53" s="112"/>
      <c r="E53" s="20"/>
      <c r="F53" s="41"/>
      <c r="G53" s="41"/>
      <c r="H53" s="41"/>
      <c r="I53" s="21"/>
      <c r="J53" s="16"/>
      <c r="K53" s="16"/>
    </row>
    <row r="54" spans="1:12" s="17" customFormat="1" ht="14.1" customHeight="1" x14ac:dyDescent="0.25">
      <c r="A54" s="12">
        <v>31</v>
      </c>
      <c r="B54" s="29" t="s">
        <v>3</v>
      </c>
      <c r="C54" s="29" t="s">
        <v>12</v>
      </c>
      <c r="D54" s="12" t="s">
        <v>8</v>
      </c>
      <c r="E54" s="13"/>
      <c r="F54" s="40">
        <f>Electricitat!I54+Parallamps!G54+Climatització!I54+Gas!G54+Calderes!H54+Solar!H54+Fontaneria!I54+Generadors!I54+Fotovoltaica!G54+Biomassa!G54+Ascensors!J54</f>
        <v>944.20605810618144</v>
      </c>
      <c r="G54" s="40">
        <f>SUM(F54)</f>
        <v>944.20605810618144</v>
      </c>
      <c r="H54" s="40">
        <f>1.21*G54</f>
        <v>1142.4893303084796</v>
      </c>
      <c r="I54" s="14"/>
      <c r="J54" s="15"/>
      <c r="K54" s="16"/>
    </row>
    <row r="55" spans="1:12" s="17" customFormat="1" ht="12" customHeight="1" thickBot="1" x14ac:dyDescent="0.3">
      <c r="A55" s="32"/>
      <c r="B55" s="37"/>
      <c r="C55" s="37"/>
      <c r="D55" s="35"/>
      <c r="E55" s="13"/>
      <c r="F55" s="41"/>
      <c r="G55" s="41"/>
      <c r="H55" s="41"/>
      <c r="I55" s="14"/>
      <c r="J55" s="15"/>
      <c r="K55" s="16"/>
    </row>
    <row r="56" spans="1:12" s="22" customFormat="1" ht="14.1" customHeight="1" thickBot="1" x14ac:dyDescent="0.3">
      <c r="A56" s="19"/>
      <c r="B56" s="110" t="s">
        <v>103</v>
      </c>
      <c r="C56" s="111"/>
      <c r="D56" s="112"/>
      <c r="E56" s="20"/>
      <c r="F56" s="41"/>
      <c r="G56" s="41"/>
      <c r="H56" s="41"/>
      <c r="I56" s="21"/>
      <c r="J56" s="16"/>
      <c r="K56" s="16"/>
    </row>
    <row r="57" spans="1:12" s="17" customFormat="1" ht="14.1" customHeight="1" x14ac:dyDescent="0.25">
      <c r="A57" s="12">
        <v>32</v>
      </c>
      <c r="B57" s="29" t="s">
        <v>65</v>
      </c>
      <c r="C57" s="29" t="s">
        <v>66</v>
      </c>
      <c r="D57" s="31" t="s">
        <v>8</v>
      </c>
      <c r="E57" s="13"/>
      <c r="F57" s="40">
        <f>Electricitat!I57+Parallamps!G57+Climatització!I57+Gas!G57+Calderes!H57+Solar!H57+Fontaneria!I57+Generadors!I57+Fotovoltaica!G57+Biomassa!G57+Ascensors!J57</f>
        <v>1682.5093503144249</v>
      </c>
      <c r="G57" s="41"/>
      <c r="H57" s="41"/>
      <c r="I57" s="14"/>
      <c r="J57" s="15"/>
      <c r="K57" s="16"/>
    </row>
    <row r="58" spans="1:12" s="17" customFormat="1" ht="14.1" customHeight="1" x14ac:dyDescent="0.25">
      <c r="A58" s="12">
        <v>33</v>
      </c>
      <c r="B58" s="29" t="s">
        <v>67</v>
      </c>
      <c r="C58" s="29" t="s">
        <v>66</v>
      </c>
      <c r="D58" s="31" t="s">
        <v>8</v>
      </c>
      <c r="E58" s="13"/>
      <c r="F58" s="40">
        <f>Electricitat!I58+Parallamps!G58+Climatització!I58+Gas!G58+Calderes!H58+Solar!H58+Fontaneria!I58+Generadors!I58+Fotovoltaica!G58+Biomassa!G58+Ascensors!J58</f>
        <v>281.43379375935069</v>
      </c>
      <c r="G58" s="41"/>
      <c r="H58" s="41"/>
      <c r="I58" s="14"/>
      <c r="J58" s="15"/>
      <c r="K58" s="16"/>
    </row>
    <row r="59" spans="1:12" s="17" customFormat="1" ht="14.1" customHeight="1" x14ac:dyDescent="0.25">
      <c r="A59" s="12">
        <v>34</v>
      </c>
      <c r="B59" s="29" t="s">
        <v>81</v>
      </c>
      <c r="C59" s="29" t="s">
        <v>66</v>
      </c>
      <c r="D59" s="31" t="s">
        <v>8</v>
      </c>
      <c r="E59" s="13"/>
      <c r="F59" s="40">
        <f>Electricitat!I59+Parallamps!G59+Climatització!I59+Gas!G59+Calderes!H59+Solar!H59+Fontaneria!I59+Generadors!I59+Fotovoltaica!G59+Biomassa!G59+Ascensors!J59</f>
        <v>281.43379375935069</v>
      </c>
      <c r="G59" s="41"/>
      <c r="H59" s="41"/>
      <c r="I59" s="14"/>
      <c r="J59" s="15"/>
      <c r="K59" s="16"/>
    </row>
    <row r="60" spans="1:12" s="17" customFormat="1" ht="14.1" customHeight="1" x14ac:dyDescent="0.25">
      <c r="A60" s="12">
        <v>35</v>
      </c>
      <c r="B60" s="29" t="s">
        <v>52</v>
      </c>
      <c r="C60" s="29" t="s">
        <v>30</v>
      </c>
      <c r="D60" s="31" t="s">
        <v>8</v>
      </c>
      <c r="E60" s="13"/>
      <c r="F60" s="40">
        <f>Electricitat!I60+Parallamps!G60+Climatització!I60+Gas!G60+Calderes!H60+Solar!H60+Fontaneria!I60+Generadors!I60+Fotovoltaica!G60+Biomassa!G60+Ascensors!J60</f>
        <v>5368.2486121448874</v>
      </c>
      <c r="G60" s="41"/>
      <c r="H60" s="41"/>
      <c r="I60" s="14"/>
      <c r="J60" s="15"/>
      <c r="K60" s="16"/>
    </row>
    <row r="61" spans="1:12" s="17" customFormat="1" ht="14.1" customHeight="1" x14ac:dyDescent="0.25">
      <c r="A61" s="12">
        <v>36</v>
      </c>
      <c r="B61" s="29" t="s">
        <v>170</v>
      </c>
      <c r="C61" s="29" t="s">
        <v>71</v>
      </c>
      <c r="D61" s="31" t="s">
        <v>8</v>
      </c>
      <c r="E61" s="13"/>
      <c r="F61" s="40">
        <f>Electricitat!I61+Parallamps!G61+Climatització!I61+Gas!G61+Calderes!H61+Solar!H61+Fontaneria!I61+Generadors!I61+Fotovoltaica!G61+Biomassa!G61+Ascensors!J61</f>
        <v>1631.9152095535542</v>
      </c>
      <c r="G61" s="41"/>
      <c r="H61" s="41"/>
      <c r="I61" s="14"/>
      <c r="J61" s="15"/>
      <c r="K61" s="16"/>
    </row>
    <row r="62" spans="1:12" s="17" customFormat="1" ht="14.1" customHeight="1" x14ac:dyDescent="0.25">
      <c r="A62" s="12">
        <v>37</v>
      </c>
      <c r="B62" s="29" t="s">
        <v>68</v>
      </c>
      <c r="C62" s="29" t="s">
        <v>36</v>
      </c>
      <c r="D62" s="12" t="s">
        <v>9</v>
      </c>
      <c r="E62" s="14"/>
      <c r="F62" s="40">
        <f>Electricitat!I62+Parallamps!G62+Climatització!I62+Gas!G62+Calderes!H62+Solar!H62+Fontaneria!I62+Generadors!I62+Fotovoltaica!G62+Biomassa!G62+Ascensors!J62</f>
        <v>1597.2470521565992</v>
      </c>
      <c r="G62" s="41"/>
      <c r="H62" s="41"/>
      <c r="I62" s="14"/>
      <c r="J62" s="14"/>
      <c r="K62" s="15"/>
      <c r="L62" s="16"/>
    </row>
    <row r="63" spans="1:12" s="17" customFormat="1" ht="14.1" customHeight="1" x14ac:dyDescent="0.25">
      <c r="A63" s="12">
        <v>38</v>
      </c>
      <c r="B63" s="29" t="s">
        <v>50</v>
      </c>
      <c r="C63" s="29" t="s">
        <v>51</v>
      </c>
      <c r="D63" s="12" t="s">
        <v>9</v>
      </c>
      <c r="E63" s="14"/>
      <c r="F63" s="40">
        <f>Electricitat!I63+Parallamps!G63+Climatització!I63+Gas!G63+Calderes!H63+Solar!H63+Fontaneria!I63+Generadors!I63+Fotovoltaica!G63+Biomassa!G63+Ascensors!J63</f>
        <v>2212.9090546946263</v>
      </c>
      <c r="G63" s="41"/>
      <c r="H63" s="41"/>
      <c r="I63" s="14"/>
      <c r="J63" s="14"/>
      <c r="K63" s="15"/>
      <c r="L63" s="16"/>
    </row>
    <row r="64" spans="1:12" s="17" customFormat="1" ht="14.1" customHeight="1" x14ac:dyDescent="0.25">
      <c r="A64" s="12">
        <v>39</v>
      </c>
      <c r="B64" s="29" t="s">
        <v>171</v>
      </c>
      <c r="C64" s="29" t="s">
        <v>31</v>
      </c>
      <c r="D64" s="12" t="s">
        <v>9</v>
      </c>
      <c r="E64" s="13"/>
      <c r="F64" s="40">
        <f>Electricitat!I64+Parallamps!G64+Climatització!I64+Gas!G64+Calderes!H64+Solar!H64+Fontaneria!I64+Generadors!I64+Fotovoltaica!G64+Biomassa!G64+Ascensors!J64</f>
        <v>613.88854673634421</v>
      </c>
      <c r="G64" s="41"/>
      <c r="H64" s="41"/>
      <c r="I64" s="14"/>
      <c r="J64" s="15"/>
      <c r="K64" s="16"/>
    </row>
    <row r="65" spans="1:11" s="17" customFormat="1" ht="14.1" customHeight="1" x14ac:dyDescent="0.25">
      <c r="A65" s="12">
        <v>40</v>
      </c>
      <c r="B65" s="29" t="s">
        <v>63</v>
      </c>
      <c r="C65" s="29" t="s">
        <v>64</v>
      </c>
      <c r="D65" s="12" t="s">
        <v>9</v>
      </c>
      <c r="E65" s="13"/>
      <c r="F65" s="40">
        <f>Electricitat!I65+Parallamps!G65+Climatització!I65+Gas!G65+Calderes!H65+Solar!H65+Fontaneria!I65+Generadors!I65+Fotovoltaica!G65+Biomassa!G65+Ascensors!J65</f>
        <v>164.84044310512945</v>
      </c>
      <c r="G65" s="41"/>
      <c r="H65" s="41"/>
      <c r="I65" s="14"/>
      <c r="J65" s="15"/>
      <c r="K65" s="16"/>
    </row>
    <row r="66" spans="1:11" s="17" customFormat="1" ht="14.1" customHeight="1" x14ac:dyDescent="0.25">
      <c r="A66" s="12">
        <v>41</v>
      </c>
      <c r="B66" s="29" t="str">
        <f>+Fotovoltaica!B66</f>
        <v>Piscina de Ribes (Espai Blau)</v>
      </c>
      <c r="C66" s="29" t="str">
        <f>+Fotovoltaica!C66</f>
        <v>Passeig de Circumvaŀlació, s/n,</v>
      </c>
      <c r="D66" s="78" t="str">
        <f>+Fotovoltaica!D66</f>
        <v>Ribes</v>
      </c>
      <c r="E66" s="13"/>
      <c r="F66" s="40">
        <f>Electricitat!I66+Parallamps!G66+Climatització!I66+Gas!G66+Calderes!H66+Solar!H66+Fontaneria!I66+Generadors!I66+Fotovoltaica!G66+Biomassa!G66+Ascensors!J66</f>
        <v>3198.0389163677</v>
      </c>
      <c r="G66" s="41"/>
      <c r="H66" s="41"/>
      <c r="I66" s="14"/>
      <c r="J66" s="15"/>
      <c r="K66" s="16"/>
    </row>
    <row r="67" spans="1:11" s="17" customFormat="1" ht="14.1" customHeight="1" x14ac:dyDescent="0.25">
      <c r="A67" s="12">
        <v>42</v>
      </c>
      <c r="B67" s="29" t="s">
        <v>167</v>
      </c>
      <c r="C67" s="29" t="s">
        <v>168</v>
      </c>
      <c r="D67" s="12" t="s">
        <v>9</v>
      </c>
      <c r="E67" s="13"/>
      <c r="F67" s="40">
        <f>Electricitat!I67+Parallamps!G67+Climatització!I67+Gas!G67+Calderes!H67+Solar!H67+Fontaneria!I67+Generadors!I67+Fotovoltaica!G67+Biomassa!G67+Ascensors!J67</f>
        <v>281.43379375935069</v>
      </c>
      <c r="G67" s="40">
        <f>SUM(F57:F67)</f>
        <v>17313.898566351319</v>
      </c>
      <c r="H67" s="40">
        <f>1.21*G67</f>
        <v>20949.817265285095</v>
      </c>
      <c r="I67" s="14"/>
      <c r="J67" s="15"/>
      <c r="K67" s="16"/>
    </row>
    <row r="68" spans="1:11" s="17" customFormat="1" ht="12" customHeight="1" thickBot="1" x14ac:dyDescent="0.3">
      <c r="A68" s="32"/>
      <c r="B68" s="37"/>
      <c r="C68" s="37"/>
      <c r="D68" s="35"/>
      <c r="E68" s="13"/>
      <c r="F68" s="41"/>
      <c r="G68" s="41"/>
      <c r="H68" s="41"/>
      <c r="I68" s="14"/>
      <c r="J68" s="15"/>
      <c r="K68" s="16"/>
    </row>
    <row r="69" spans="1:11" s="22" customFormat="1" ht="14.1" customHeight="1" thickBot="1" x14ac:dyDescent="0.3">
      <c r="A69" s="19"/>
      <c r="B69" s="110" t="s">
        <v>104</v>
      </c>
      <c r="C69" s="111"/>
      <c r="D69" s="112"/>
      <c r="E69" s="20"/>
      <c r="F69" s="41"/>
      <c r="G69" s="41"/>
      <c r="H69" s="41"/>
      <c r="I69" s="21"/>
      <c r="J69" s="16"/>
      <c r="K69" s="16"/>
    </row>
    <row r="70" spans="1:11" s="17" customFormat="1" ht="14.1" customHeight="1" x14ac:dyDescent="0.25">
      <c r="A70" s="12">
        <v>43</v>
      </c>
      <c r="B70" s="29" t="s">
        <v>15</v>
      </c>
      <c r="C70" s="29" t="s">
        <v>32</v>
      </c>
      <c r="D70" s="31" t="s">
        <v>8</v>
      </c>
      <c r="E70" s="13"/>
      <c r="F70" s="40">
        <f>Electricitat!I70+Parallamps!G70+Climatització!I70+Gas!G70+Calderes!H70+Solar!H70+Fontaneria!I70+Generadors!I70+Fotovoltaica!G70+Biomassa!G70+Ascensors!J70</f>
        <v>4215.6925797130762</v>
      </c>
      <c r="G70" s="42"/>
      <c r="H70" s="41"/>
      <c r="I70" s="14"/>
      <c r="J70" s="15"/>
      <c r="K70" s="16"/>
    </row>
    <row r="71" spans="1:11" s="17" customFormat="1" ht="14.1" customHeight="1" x14ac:dyDescent="0.25">
      <c r="A71" s="12">
        <v>44</v>
      </c>
      <c r="B71" s="29" t="s">
        <v>53</v>
      </c>
      <c r="C71" s="29" t="s">
        <v>33</v>
      </c>
      <c r="D71" s="31" t="s">
        <v>8</v>
      </c>
      <c r="E71" s="13"/>
      <c r="F71" s="40">
        <f>Electricitat!I71+Parallamps!G71+Climatització!I71+Gas!G71+Calderes!H71+Solar!H71+Fontaneria!I71+Generadors!I71+Fotovoltaica!G71+Biomassa!G71+Ascensors!J71</f>
        <v>3166.3978970507692</v>
      </c>
      <c r="G71" s="14"/>
      <c r="H71" s="41"/>
      <c r="I71" s="14"/>
      <c r="J71" s="15"/>
      <c r="K71" s="16"/>
    </row>
    <row r="72" spans="1:11" s="17" customFormat="1" ht="14.1" customHeight="1" x14ac:dyDescent="0.25">
      <c r="A72" s="12">
        <v>45</v>
      </c>
      <c r="B72" s="29" t="s">
        <v>16</v>
      </c>
      <c r="C72" s="29" t="s">
        <v>38</v>
      </c>
      <c r="D72" s="31" t="s">
        <v>8</v>
      </c>
      <c r="E72" s="13"/>
      <c r="F72" s="40">
        <f>Electricitat!I72+Parallamps!G72+Climatització!I72+Gas!G72+Calderes!H72+Solar!H72+Fontaneria!I72+Generadors!I72+Fotovoltaica!G72+Biomassa!G72+Ascensors!J72</f>
        <v>3951.0921342824608</v>
      </c>
      <c r="G72" s="14"/>
      <c r="H72" s="41"/>
      <c r="I72" s="14"/>
      <c r="J72" s="15"/>
      <c r="K72" s="16"/>
    </row>
    <row r="73" spans="1:11" s="17" customFormat="1" ht="14.1" customHeight="1" x14ac:dyDescent="0.25">
      <c r="A73" s="12">
        <v>46</v>
      </c>
      <c r="B73" s="29" t="s">
        <v>17</v>
      </c>
      <c r="C73" s="29" t="s">
        <v>34</v>
      </c>
      <c r="D73" s="31" t="s">
        <v>8</v>
      </c>
      <c r="E73" s="13"/>
      <c r="F73" s="40">
        <f>Electricitat!I73+Parallamps!G73+Climatització!I73+Gas!G73+Calderes!H73+Solar!H73+Fontaneria!I73+Generadors!I73+Fotovoltaica!G73+Biomassa!G73+Ascensors!J73</f>
        <v>869.67544120982086</v>
      </c>
      <c r="G73" s="14"/>
      <c r="H73" s="41"/>
      <c r="I73" s="14"/>
      <c r="J73" s="15"/>
      <c r="K73" s="16"/>
    </row>
    <row r="74" spans="1:11" s="17" customFormat="1" ht="14.1" customHeight="1" x14ac:dyDescent="0.25">
      <c r="A74" s="12">
        <v>47</v>
      </c>
      <c r="B74" s="29" t="s">
        <v>57</v>
      </c>
      <c r="C74" s="29" t="s">
        <v>58</v>
      </c>
      <c r="D74" s="31" t="s">
        <v>8</v>
      </c>
      <c r="E74" s="13"/>
      <c r="F74" s="40">
        <f>Electricitat!I74+Parallamps!G74+Climatització!I74+Gas!G74+Calderes!H74+Solar!H74+Fontaneria!I74+Generadors!I74+Fotovoltaica!G74+Biomassa!G74+Ascensors!J74</f>
        <v>1187.4878155165104</v>
      </c>
      <c r="G74" s="14"/>
      <c r="H74" s="41"/>
      <c r="I74" s="14"/>
      <c r="J74" s="15"/>
      <c r="K74" s="16"/>
    </row>
    <row r="75" spans="1:11" s="17" customFormat="1" ht="14.1" customHeight="1" x14ac:dyDescent="0.25">
      <c r="A75" s="12">
        <v>48</v>
      </c>
      <c r="B75" s="29" t="s">
        <v>59</v>
      </c>
      <c r="C75" s="36" t="s">
        <v>60</v>
      </c>
      <c r="D75" s="31" t="s">
        <v>8</v>
      </c>
      <c r="E75" s="13"/>
      <c r="F75" s="40">
        <f>Electricitat!I75+Parallamps!G75+Climatització!I75+Gas!G75+Calderes!H75+Solar!H75+Fontaneria!I75+Generadors!I75+Fotovoltaica!G75+Biomassa!G75+Ascensors!J75</f>
        <v>1672.9081313886431</v>
      </c>
      <c r="G75" s="14"/>
      <c r="H75" s="41"/>
      <c r="I75" s="14"/>
      <c r="J75" s="15"/>
      <c r="K75" s="16"/>
    </row>
    <row r="76" spans="1:11" s="17" customFormat="1" ht="14.1" customHeight="1" x14ac:dyDescent="0.25">
      <c r="A76" s="12">
        <v>49</v>
      </c>
      <c r="B76" s="29" t="s">
        <v>19</v>
      </c>
      <c r="C76" s="29" t="s">
        <v>36</v>
      </c>
      <c r="D76" s="12" t="s">
        <v>9</v>
      </c>
      <c r="E76" s="13"/>
      <c r="F76" s="40">
        <f>Electricitat!I76+Parallamps!G76+Climatització!I76+Gas!G76+Calderes!H76+Solar!H76+Fontaneria!I76+Generadors!I76+Fotovoltaica!G76+Biomassa!G76+Ascensors!J76</f>
        <v>7244.9904901531054</v>
      </c>
      <c r="G76" s="14"/>
      <c r="H76" s="41"/>
      <c r="I76" s="14"/>
      <c r="J76" s="15"/>
      <c r="K76" s="16"/>
    </row>
    <row r="77" spans="1:11" s="17" customFormat="1" ht="14.1" customHeight="1" x14ac:dyDescent="0.25">
      <c r="A77" s="12">
        <v>50</v>
      </c>
      <c r="B77" s="29" t="s">
        <v>20</v>
      </c>
      <c r="C77" s="29" t="s">
        <v>31</v>
      </c>
      <c r="D77" s="12" t="s">
        <v>9</v>
      </c>
      <c r="E77" s="13"/>
      <c r="F77" s="40">
        <f>Electricitat!I77+Parallamps!G77+Climatització!I77+Gas!G77+Calderes!H77+Solar!H77+Fontaneria!I77+Generadors!I77+Fotovoltaica!G77+Biomassa!G77+Ascensors!J77</f>
        <v>8288.4850693650205</v>
      </c>
      <c r="G77" s="14"/>
      <c r="H77" s="41"/>
      <c r="I77" s="14"/>
      <c r="J77" s="15"/>
      <c r="K77" s="16"/>
    </row>
    <row r="78" spans="1:11" s="17" customFormat="1" ht="14.1" customHeight="1" x14ac:dyDescent="0.25">
      <c r="A78" s="12">
        <v>51</v>
      </c>
      <c r="B78" s="29" t="s">
        <v>21</v>
      </c>
      <c r="C78" s="29" t="s">
        <v>35</v>
      </c>
      <c r="D78" s="12" t="s">
        <v>9</v>
      </c>
      <c r="E78" s="13"/>
      <c r="F78" s="40">
        <f>Electricitat!I78+Parallamps!G78+Climatització!I78+Gas!G78+Calderes!H78+Solar!H78+Fontaneria!I78+Generadors!I78+Fotovoltaica!G78+Biomassa!G78+Ascensors!J78</f>
        <v>869.67544120982086</v>
      </c>
      <c r="G78" s="14"/>
      <c r="H78" s="41"/>
      <c r="I78" s="14"/>
      <c r="J78" s="15"/>
      <c r="K78" s="16"/>
    </row>
    <row r="79" spans="1:11" s="17" customFormat="1" ht="14.1" customHeight="1" x14ac:dyDescent="0.25">
      <c r="A79" s="12">
        <v>52</v>
      </c>
      <c r="B79" s="29" t="s">
        <v>61</v>
      </c>
      <c r="C79" s="36" t="s">
        <v>62</v>
      </c>
      <c r="D79" s="12" t="s">
        <v>9</v>
      </c>
      <c r="E79" s="13"/>
      <c r="F79" s="40">
        <f>Electricitat!I79+Parallamps!G79+Climatització!I79+Gas!G79+Calderes!H79+Solar!H79+Fontaneria!I79+Generadors!I79+Fotovoltaica!G79+Biomassa!G79+Ascensors!J79</f>
        <v>3806.3837156386089</v>
      </c>
      <c r="G79" s="43">
        <f>SUM(F70:F79)</f>
        <v>35272.788715527837</v>
      </c>
      <c r="H79" s="40">
        <f>1.21*G79</f>
        <v>42680.074345788678</v>
      </c>
      <c r="I79" s="14"/>
      <c r="J79" s="15"/>
      <c r="K79" s="16"/>
    </row>
    <row r="80" spans="1:11" s="17" customFormat="1" ht="12" customHeight="1" thickBot="1" x14ac:dyDescent="0.3">
      <c r="A80" s="7"/>
      <c r="B80" s="18"/>
      <c r="C80" s="18"/>
      <c r="D80" s="7"/>
      <c r="E80" s="13"/>
      <c r="F80" s="41"/>
      <c r="G80" s="44"/>
      <c r="H80" s="41"/>
      <c r="I80" s="14"/>
      <c r="J80" s="15"/>
      <c r="K80" s="16"/>
    </row>
    <row r="81" spans="1:11" s="22" customFormat="1" ht="14.1" customHeight="1" thickBot="1" x14ac:dyDescent="0.3">
      <c r="A81" s="19"/>
      <c r="B81" s="110" t="s">
        <v>105</v>
      </c>
      <c r="C81" s="111"/>
      <c r="D81" s="112"/>
      <c r="E81" s="20"/>
      <c r="F81" s="41"/>
      <c r="G81" s="44"/>
      <c r="H81" s="41"/>
      <c r="I81" s="21"/>
      <c r="J81" s="16"/>
      <c r="K81" s="16"/>
    </row>
    <row r="82" spans="1:11" s="17" customFormat="1" ht="14.1" customHeight="1" x14ac:dyDescent="0.25">
      <c r="A82" s="12">
        <v>53</v>
      </c>
      <c r="B82" s="29" t="s">
        <v>14</v>
      </c>
      <c r="C82" s="29" t="s">
        <v>23</v>
      </c>
      <c r="D82" s="31" t="s">
        <v>8</v>
      </c>
      <c r="E82" s="13"/>
      <c r="F82" s="40">
        <f>Electricitat!I82+Parallamps!G82+Climatització!I82+Gas!G82+Calderes!H82+Solar!H82+Fontaneria!I82+Generadors!I82+Fotovoltaica!G82+Biomassa!G82+Ascensors!J82</f>
        <v>1479.3412241679268</v>
      </c>
      <c r="G82" s="43">
        <f>SUM(F82)</f>
        <v>1479.3412241679268</v>
      </c>
      <c r="H82" s="40">
        <f>1.21*G82</f>
        <v>1790.0028812431915</v>
      </c>
      <c r="I82" s="14"/>
      <c r="J82" s="15"/>
      <c r="K82" s="16"/>
    </row>
    <row r="83" spans="1:11" s="17" customFormat="1" ht="14.1" customHeight="1" thickBot="1" x14ac:dyDescent="0.3">
      <c r="A83" s="7"/>
      <c r="B83" s="26"/>
      <c r="C83" s="26"/>
      <c r="D83" s="7"/>
      <c r="E83" s="13"/>
      <c r="F83" s="41"/>
      <c r="G83" s="44"/>
      <c r="H83" s="41"/>
      <c r="I83" s="14"/>
      <c r="J83" s="15"/>
      <c r="K83" s="16"/>
    </row>
    <row r="84" spans="1:11" s="22" customFormat="1" ht="14.1" customHeight="1" thickBot="1" x14ac:dyDescent="0.3">
      <c r="A84" s="19"/>
      <c r="B84" s="110" t="s">
        <v>262</v>
      </c>
      <c r="C84" s="111"/>
      <c r="D84" s="112"/>
      <c r="E84" s="20"/>
      <c r="F84" s="41"/>
      <c r="G84" s="44"/>
      <c r="H84" s="41"/>
      <c r="I84" s="21"/>
      <c r="J84" s="16"/>
      <c r="K84" s="16"/>
    </row>
    <row r="85" spans="1:11" s="17" customFormat="1" ht="14.1" customHeight="1" x14ac:dyDescent="0.25">
      <c r="A85" s="12">
        <v>54</v>
      </c>
      <c r="B85" s="29" t="s">
        <v>26</v>
      </c>
      <c r="C85" s="29" t="s">
        <v>27</v>
      </c>
      <c r="D85" s="12" t="s">
        <v>8</v>
      </c>
      <c r="E85" s="13"/>
      <c r="F85" s="40">
        <f>Electricitat!I85+Parallamps!G85+Climatització!I85+Gas!G85+Calderes!H85+Solar!H85+Fontaneria!I85+Generadors!I85+Fotovoltaica!G85+Biomassa!G85+Ascensors!J85</f>
        <v>1431.5943371995445</v>
      </c>
      <c r="G85" s="43">
        <f t="shared" ref="G85" si="0">SUM(F85)</f>
        <v>1431.5943371995445</v>
      </c>
      <c r="H85" s="40">
        <f t="shared" ref="H85" si="1">1.21*G85</f>
        <v>1732.2291480114488</v>
      </c>
      <c r="I85" s="14"/>
      <c r="J85" s="15"/>
      <c r="K85" s="16"/>
    </row>
    <row r="86" spans="1:11" s="17" customFormat="1" ht="14.1" customHeight="1" thickBot="1" x14ac:dyDescent="0.3">
      <c r="A86" s="7"/>
      <c r="B86" s="26"/>
      <c r="C86" s="26"/>
      <c r="D86" s="7"/>
      <c r="E86" s="13"/>
      <c r="F86" s="14"/>
      <c r="G86" s="44"/>
      <c r="H86" s="41"/>
      <c r="I86" s="14"/>
      <c r="J86" s="15"/>
      <c r="K86" s="16"/>
    </row>
    <row r="87" spans="1:11" s="22" customFormat="1" ht="14.1" customHeight="1" thickBot="1" x14ac:dyDescent="0.3">
      <c r="A87" s="19"/>
      <c r="B87" s="110" t="s">
        <v>263</v>
      </c>
      <c r="C87" s="111"/>
      <c r="D87" s="112"/>
      <c r="E87" s="20"/>
      <c r="F87" s="41"/>
      <c r="G87" s="44"/>
      <c r="H87" s="41"/>
      <c r="I87" s="21"/>
      <c r="J87" s="16"/>
      <c r="K87" s="16"/>
    </row>
    <row r="88" spans="1:11" s="22" customFormat="1" ht="14.1" customHeight="1" x14ac:dyDescent="0.25">
      <c r="A88" s="12">
        <v>55</v>
      </c>
      <c r="B88" s="29" t="s">
        <v>264</v>
      </c>
      <c r="C88" s="29" t="s">
        <v>265</v>
      </c>
      <c r="D88" s="12" t="s">
        <v>9</v>
      </c>
      <c r="E88" s="20"/>
      <c r="F88" s="40">
        <f>Electricitat!I88+Parallamps!G88+Climatització!I88+Gas!G88+Calderes!H88+Solar!H88+Fontaneria!I88+Generadors!I88+Fotovoltaica!G88+Biomassa!G88+Ascensors!J88</f>
        <v>404.21150310661949</v>
      </c>
      <c r="G88" s="44"/>
      <c r="H88" s="41"/>
      <c r="I88" s="21"/>
      <c r="J88" s="16"/>
      <c r="K88" s="16"/>
    </row>
    <row r="89" spans="1:11" s="17" customFormat="1" ht="14.1" customHeight="1" x14ac:dyDescent="0.25">
      <c r="A89" s="12">
        <v>56</v>
      </c>
      <c r="B89" s="29" t="s">
        <v>18</v>
      </c>
      <c r="C89" s="29" t="s">
        <v>37</v>
      </c>
      <c r="D89" s="12" t="s">
        <v>9</v>
      </c>
      <c r="E89" s="13"/>
      <c r="F89" s="40">
        <f>Electricitat!I89+Parallamps!G89+Climatització!I89+Gas!G89+Calderes!H89+Solar!H89+Fontaneria!I89+Generadors!I89+Fotovoltaica!G89+Biomassa!G89+Ascensors!J89</f>
        <v>5239.1876479266703</v>
      </c>
      <c r="G89" s="43">
        <f>SUM(F88:F89)</f>
        <v>5643.3991510332899</v>
      </c>
      <c r="H89" s="40">
        <f t="shared" ref="H89" si="2">1.21*G89</f>
        <v>6828.5129727502808</v>
      </c>
      <c r="I89" s="14"/>
      <c r="J89" s="15"/>
      <c r="K89" s="16"/>
    </row>
    <row r="90" spans="1:11" s="17" customFormat="1" ht="14.1" customHeight="1" thickBot="1" x14ac:dyDescent="0.3">
      <c r="A90" s="7"/>
      <c r="B90" s="26"/>
      <c r="C90" s="26"/>
      <c r="D90" s="7"/>
      <c r="E90" s="13"/>
      <c r="F90" s="14"/>
      <c r="G90" s="44"/>
      <c r="H90" s="41"/>
      <c r="I90" s="14"/>
      <c r="J90" s="15"/>
      <c r="K90" s="16"/>
    </row>
    <row r="91" spans="1:11" s="17" customFormat="1" ht="14.1" customHeight="1" thickBot="1" x14ac:dyDescent="0.3">
      <c r="A91" s="7"/>
      <c r="B91" s="110" t="s">
        <v>166</v>
      </c>
      <c r="C91" s="111"/>
      <c r="D91" s="112"/>
      <c r="E91" s="13"/>
      <c r="F91" s="14"/>
      <c r="G91" s="45">
        <f>SUM(G6:G90)</f>
        <v>113999.99999999999</v>
      </c>
      <c r="H91" s="49">
        <f>1.21*G91</f>
        <v>137939.99999999997</v>
      </c>
      <c r="I91" s="14"/>
      <c r="J91" s="15"/>
      <c r="K91" s="16"/>
    </row>
    <row r="92" spans="1:11" s="4" customFormat="1" ht="12.75" customHeight="1" x14ac:dyDescent="0.25">
      <c r="A92" s="7"/>
      <c r="B92" s="18"/>
      <c r="C92" s="18"/>
      <c r="D92" s="7"/>
      <c r="E92" s="13"/>
      <c r="F92" s="14"/>
      <c r="G92" s="14"/>
      <c r="H92" s="41"/>
      <c r="I92" s="14"/>
      <c r="J92" s="1"/>
      <c r="K92" s="2"/>
    </row>
    <row r="93" spans="1:11" s="4" customFormat="1" ht="12.75" customHeight="1" x14ac:dyDescent="0.25">
      <c r="A93" s="7"/>
      <c r="B93" s="18"/>
      <c r="C93" s="18"/>
      <c r="D93" s="7"/>
      <c r="E93" s="13"/>
      <c r="F93" s="14"/>
      <c r="G93" s="14"/>
      <c r="H93" s="41"/>
      <c r="I93" s="14"/>
      <c r="J93" s="1"/>
      <c r="K93" s="2"/>
    </row>
    <row r="94" spans="1:11" s="4" customFormat="1" ht="12.75" customHeight="1" x14ac:dyDescent="0.25">
      <c r="A94" s="7"/>
      <c r="B94" s="18"/>
      <c r="C94" s="18"/>
      <c r="D94" s="7"/>
      <c r="E94" s="13"/>
      <c r="F94" s="14"/>
      <c r="G94" s="14"/>
      <c r="H94" s="41"/>
      <c r="I94" s="14"/>
      <c r="J94" s="1"/>
      <c r="K94" s="2"/>
    </row>
    <row r="95" spans="1:11" s="4" customFormat="1" ht="12" x14ac:dyDescent="0.25">
      <c r="A95" s="7"/>
      <c r="B95" s="18"/>
      <c r="C95" s="18"/>
      <c r="D95" s="7"/>
      <c r="E95" s="13"/>
      <c r="F95" s="14"/>
      <c r="G95" s="14"/>
      <c r="H95" s="41"/>
      <c r="I95" s="14"/>
      <c r="J95" s="1"/>
      <c r="K95" s="2"/>
    </row>
    <row r="96" spans="1:11" s="4" customFormat="1" ht="12" x14ac:dyDescent="0.25">
      <c r="A96" s="7"/>
      <c r="B96" s="18"/>
      <c r="C96" s="18"/>
      <c r="D96" s="7"/>
      <c r="E96" s="13"/>
      <c r="F96" s="14"/>
      <c r="G96" s="14"/>
      <c r="H96" s="41"/>
      <c r="I96" s="14"/>
      <c r="J96" s="1"/>
      <c r="K96" s="2"/>
    </row>
    <row r="97" spans="1:11" s="4" customFormat="1" ht="12" x14ac:dyDescent="0.25">
      <c r="A97" s="7"/>
      <c r="B97" s="18"/>
      <c r="C97" s="18"/>
      <c r="D97" s="7"/>
      <c r="E97" s="13"/>
      <c r="F97" s="14"/>
      <c r="G97" s="14"/>
      <c r="H97" s="41"/>
      <c r="I97" s="14"/>
      <c r="J97" s="1"/>
      <c r="K97" s="2"/>
    </row>
    <row r="98" spans="1:11" s="4" customFormat="1" ht="12" x14ac:dyDescent="0.25">
      <c r="A98" s="7"/>
      <c r="B98" s="18"/>
      <c r="C98" s="18"/>
      <c r="D98" s="7"/>
      <c r="E98" s="13"/>
      <c r="F98" s="14"/>
      <c r="G98" s="14"/>
      <c r="H98" s="41"/>
      <c r="I98" s="14"/>
      <c r="J98" s="1"/>
      <c r="K98" s="2"/>
    </row>
    <row r="99" spans="1:11" s="4" customFormat="1" ht="12" x14ac:dyDescent="0.25">
      <c r="A99" s="7"/>
      <c r="B99" s="18"/>
      <c r="C99" s="18"/>
      <c r="D99" s="7"/>
      <c r="E99" s="13"/>
      <c r="F99" s="14"/>
      <c r="G99" s="14"/>
      <c r="H99" s="41"/>
      <c r="I99" s="14"/>
      <c r="J99" s="1"/>
      <c r="K99" s="2"/>
    </row>
    <row r="100" spans="1:11" s="4" customFormat="1" ht="12" x14ac:dyDescent="0.25">
      <c r="A100" s="7"/>
      <c r="B100" s="18"/>
      <c r="C100" s="18"/>
      <c r="D100" s="7"/>
      <c r="E100" s="13"/>
      <c r="F100" s="14"/>
      <c r="G100" s="14"/>
      <c r="H100" s="41"/>
      <c r="I100" s="14"/>
      <c r="J100" s="1"/>
      <c r="K100" s="2"/>
    </row>
    <row r="101" spans="1:11" s="4" customFormat="1" ht="12" x14ac:dyDescent="0.25">
      <c r="A101" s="7"/>
      <c r="B101" s="18"/>
      <c r="C101" s="18"/>
      <c r="D101" s="7"/>
      <c r="E101" s="13"/>
      <c r="F101" s="14"/>
      <c r="G101" s="14"/>
      <c r="H101" s="41"/>
      <c r="I101" s="14"/>
      <c r="J101" s="1"/>
      <c r="K101" s="2"/>
    </row>
    <row r="102" spans="1:11" s="4" customFormat="1" ht="12" x14ac:dyDescent="0.25">
      <c r="A102" s="7"/>
      <c r="B102" s="18"/>
      <c r="C102" s="18"/>
      <c r="D102" s="7"/>
      <c r="E102" s="13"/>
      <c r="F102" s="14"/>
      <c r="G102" s="14"/>
      <c r="H102" s="41"/>
      <c r="I102" s="14"/>
      <c r="J102" s="1"/>
      <c r="K102" s="2"/>
    </row>
    <row r="103" spans="1:11" s="4" customFormat="1" ht="12" x14ac:dyDescent="0.25">
      <c r="A103" s="7"/>
      <c r="B103" s="18"/>
      <c r="C103" s="18"/>
      <c r="D103" s="7"/>
      <c r="E103" s="13"/>
      <c r="F103" s="14"/>
      <c r="G103" s="14"/>
      <c r="H103" s="41"/>
      <c r="I103" s="14"/>
      <c r="J103" s="1"/>
      <c r="K103" s="2"/>
    </row>
    <row r="104" spans="1:11" s="4" customFormat="1" ht="12" x14ac:dyDescent="0.25">
      <c r="A104" s="7"/>
      <c r="B104" s="18"/>
      <c r="C104" s="18"/>
      <c r="D104" s="7"/>
      <c r="E104" s="13"/>
      <c r="F104" s="14"/>
      <c r="G104" s="14"/>
      <c r="H104" s="41"/>
      <c r="I104" s="14"/>
      <c r="J104" s="1"/>
      <c r="K104" s="2"/>
    </row>
    <row r="105" spans="1:11" s="4" customFormat="1" ht="12" x14ac:dyDescent="0.25">
      <c r="A105" s="7"/>
      <c r="B105" s="18"/>
      <c r="C105" s="18"/>
      <c r="D105" s="7"/>
      <c r="E105" s="13"/>
      <c r="F105" s="14"/>
      <c r="G105" s="14"/>
      <c r="H105" s="41"/>
      <c r="I105" s="14"/>
      <c r="J105" s="1"/>
      <c r="K105" s="2"/>
    </row>
    <row r="106" spans="1:11" s="4" customFormat="1" ht="12" x14ac:dyDescent="0.25">
      <c r="A106" s="7"/>
      <c r="B106" s="18"/>
      <c r="C106" s="18"/>
      <c r="D106" s="7"/>
      <c r="E106" s="13"/>
      <c r="F106" s="14"/>
      <c r="G106" s="14"/>
      <c r="H106" s="41"/>
      <c r="I106" s="14"/>
      <c r="J106" s="1"/>
      <c r="K106" s="2"/>
    </row>
    <row r="107" spans="1:11" s="4" customFormat="1" ht="12" x14ac:dyDescent="0.25">
      <c r="A107" s="7"/>
      <c r="B107" s="18"/>
      <c r="C107" s="18"/>
      <c r="D107" s="7"/>
      <c r="E107" s="13"/>
      <c r="F107" s="14"/>
      <c r="G107" s="14"/>
      <c r="H107" s="41"/>
      <c r="I107" s="14"/>
      <c r="J107" s="1"/>
      <c r="K107" s="2"/>
    </row>
    <row r="108" spans="1:11" s="4" customFormat="1" ht="12" x14ac:dyDescent="0.25">
      <c r="A108" s="7"/>
      <c r="B108" s="18"/>
      <c r="C108" s="18"/>
      <c r="D108" s="7"/>
      <c r="E108" s="13"/>
      <c r="F108" s="14"/>
      <c r="G108" s="14"/>
      <c r="H108" s="41"/>
      <c r="I108" s="14"/>
      <c r="J108" s="1"/>
      <c r="K108" s="2"/>
    </row>
    <row r="109" spans="1:11" s="4" customFormat="1" ht="12" x14ac:dyDescent="0.25">
      <c r="A109" s="7"/>
      <c r="B109" s="18"/>
      <c r="C109" s="18"/>
      <c r="D109" s="7"/>
      <c r="E109" s="13"/>
      <c r="F109" s="14"/>
      <c r="G109" s="14"/>
      <c r="H109" s="41"/>
      <c r="I109" s="14"/>
      <c r="J109" s="1"/>
      <c r="K109" s="2"/>
    </row>
    <row r="110" spans="1:11" s="4" customFormat="1" ht="12" x14ac:dyDescent="0.25">
      <c r="A110" s="7"/>
      <c r="B110" s="18"/>
      <c r="C110" s="18"/>
      <c r="D110" s="7"/>
      <c r="E110" s="13"/>
      <c r="F110" s="14"/>
      <c r="G110" s="14"/>
      <c r="H110" s="41"/>
      <c r="I110" s="14"/>
      <c r="J110" s="1"/>
      <c r="K110" s="2"/>
    </row>
    <row r="111" spans="1:11" s="4" customFormat="1" ht="12" x14ac:dyDescent="0.25">
      <c r="A111" s="7"/>
      <c r="B111" s="18"/>
      <c r="C111" s="18"/>
      <c r="D111" s="7"/>
      <c r="E111" s="13"/>
      <c r="F111" s="14"/>
      <c r="G111" s="14"/>
      <c r="H111" s="41"/>
      <c r="I111" s="14"/>
      <c r="J111" s="1"/>
      <c r="K111" s="2"/>
    </row>
    <row r="112" spans="1:11" s="4" customFormat="1" ht="12" x14ac:dyDescent="0.25">
      <c r="A112" s="7"/>
      <c r="B112" s="18"/>
      <c r="C112" s="18"/>
      <c r="D112" s="7"/>
      <c r="E112" s="13"/>
      <c r="F112" s="14"/>
      <c r="G112" s="14"/>
      <c r="H112" s="41"/>
      <c r="I112" s="14"/>
      <c r="J112" s="1"/>
      <c r="K112" s="2"/>
    </row>
    <row r="113" spans="1:11" s="4" customFormat="1" ht="12" x14ac:dyDescent="0.25">
      <c r="A113" s="7"/>
      <c r="B113" s="18"/>
      <c r="C113" s="18"/>
      <c r="D113" s="7"/>
      <c r="E113" s="13"/>
      <c r="F113" s="14"/>
      <c r="G113" s="14"/>
      <c r="H113" s="41"/>
      <c r="I113" s="14"/>
      <c r="J113" s="1"/>
      <c r="K113" s="2"/>
    </row>
    <row r="114" spans="1:11" s="4" customFormat="1" ht="12" x14ac:dyDescent="0.25">
      <c r="A114" s="7"/>
      <c r="B114" s="18"/>
      <c r="C114" s="18"/>
      <c r="D114" s="7"/>
      <c r="E114" s="13"/>
      <c r="F114" s="14"/>
      <c r="G114" s="14"/>
      <c r="H114" s="41"/>
      <c r="I114" s="14"/>
      <c r="J114" s="1"/>
      <c r="K114" s="2"/>
    </row>
    <row r="115" spans="1:11" s="4" customFormat="1" ht="12" x14ac:dyDescent="0.25">
      <c r="A115" s="7"/>
      <c r="B115" s="18"/>
      <c r="C115" s="18"/>
      <c r="D115" s="7"/>
      <c r="E115" s="13"/>
      <c r="F115" s="14"/>
      <c r="G115" s="14"/>
      <c r="H115" s="41"/>
      <c r="I115" s="14"/>
      <c r="J115" s="1"/>
      <c r="K115" s="2"/>
    </row>
    <row r="116" spans="1:11" s="4" customFormat="1" ht="12" x14ac:dyDescent="0.25">
      <c r="A116" s="7"/>
      <c r="B116" s="18"/>
      <c r="C116" s="18"/>
      <c r="D116" s="7"/>
      <c r="E116" s="13"/>
      <c r="F116" s="14"/>
      <c r="G116" s="14"/>
      <c r="H116" s="41"/>
      <c r="I116" s="14"/>
      <c r="J116" s="1"/>
      <c r="K116" s="2"/>
    </row>
    <row r="117" spans="1:11" s="4" customFormat="1" ht="12" x14ac:dyDescent="0.25">
      <c r="A117" s="7"/>
      <c r="B117" s="18"/>
      <c r="C117" s="18"/>
      <c r="D117" s="7"/>
      <c r="E117" s="13"/>
      <c r="F117" s="14"/>
      <c r="G117" s="14"/>
      <c r="H117" s="41"/>
      <c r="I117" s="14"/>
      <c r="J117" s="1"/>
      <c r="K117" s="2"/>
    </row>
  </sheetData>
  <mergeCells count="23">
    <mergeCell ref="B91:D91"/>
    <mergeCell ref="H2:H3"/>
    <mergeCell ref="B37:D37"/>
    <mergeCell ref="B40:D40"/>
    <mergeCell ref="B43:D43"/>
    <mergeCell ref="B47:D47"/>
    <mergeCell ref="B53:D53"/>
    <mergeCell ref="B87:D87"/>
    <mergeCell ref="B69:D69"/>
    <mergeCell ref="B56:D56"/>
    <mergeCell ref="B16:D16"/>
    <mergeCell ref="B24:D24"/>
    <mergeCell ref="B30:D30"/>
    <mergeCell ref="B34:D34"/>
    <mergeCell ref="G2:G3"/>
    <mergeCell ref="F2:F3"/>
    <mergeCell ref="B81:D81"/>
    <mergeCell ref="B84:D84"/>
    <mergeCell ref="A2:A3"/>
    <mergeCell ref="B2:B3"/>
    <mergeCell ref="C2:C3"/>
    <mergeCell ref="D2:D3"/>
    <mergeCell ref="B5:D5"/>
  </mergeCells>
  <pageMargins left="0.59055118110236227" right="0.59055118110236227" top="0.78740157480314965" bottom="0.78740157480314965" header="0.31496062992125984" footer="0.31496062992125984"/>
  <pageSetup paperSize="9" scale="85" fitToWidth="0" fitToHeight="0" orientation="portrait" horizontalDpi="360" verticalDpi="360" r:id="rId1"/>
  <headerFooter alignWithMargins="0"/>
  <ignoredErrors>
    <ignoredError sqref="G14 G22 G32 G35" evalErro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69"/>
  <sheetViews>
    <sheetView topLeftCell="A20" workbookViewId="0">
      <selection activeCell="P40" sqref="P40"/>
    </sheetView>
  </sheetViews>
  <sheetFormatPr defaultColWidth="11.5546875" defaultRowHeight="13.2" x14ac:dyDescent="0.25"/>
  <cols>
    <col min="1" max="1" width="7.5546875" style="76" customWidth="1"/>
    <col min="2" max="2" width="30" style="77" customWidth="1"/>
    <col min="3" max="3" width="30.5546875" style="77" customWidth="1"/>
    <col min="4" max="6" width="16.44140625" style="76" customWidth="1"/>
    <col min="7" max="7" width="11.88671875" style="3" customWidth="1"/>
    <col min="8" max="8" width="15.5546875" style="3" bestFit="1" customWidth="1"/>
    <col min="9" max="9" width="17.44140625" style="3" bestFit="1" customWidth="1"/>
    <col min="10" max="10" width="11.44140625" style="3" bestFit="1" customWidth="1"/>
    <col min="11" max="11" width="10.5546875" style="3" customWidth="1"/>
    <col min="12" max="12" width="9.5546875" style="3" hidden="1" customWidth="1"/>
    <col min="13" max="13" width="11.109375" style="3" hidden="1" customWidth="1"/>
    <col min="14" max="14" width="12.88671875" style="5" customWidth="1"/>
    <col min="15" max="16" width="12.5546875" style="3" customWidth="1"/>
    <col min="17" max="17" width="12.88671875" style="1" customWidth="1"/>
    <col min="18" max="18" width="12.44140625" style="2" customWidth="1"/>
    <col min="19" max="19" width="12.44140625" customWidth="1"/>
    <col min="20" max="20" width="11.88671875" customWidth="1"/>
    <col min="21" max="22" width="8.5546875" customWidth="1"/>
    <col min="23" max="23" width="19.44140625" customWidth="1"/>
    <col min="24" max="24" width="8.5546875" customWidth="1"/>
    <col min="25" max="25" width="2.5546875" customWidth="1"/>
    <col min="26" max="26" width="19.5546875" customWidth="1"/>
    <col min="27" max="27" width="8.5546875" customWidth="1"/>
  </cols>
  <sheetData>
    <row r="1" spans="1:18" s="17" customFormat="1" ht="15.75" customHeight="1" x14ac:dyDescent="0.25">
      <c r="A1" s="7"/>
      <c r="B1" s="18"/>
      <c r="C1" s="18"/>
      <c r="D1" s="7"/>
      <c r="E1" s="7"/>
      <c r="F1" s="7"/>
      <c r="G1" s="14"/>
      <c r="H1" s="14"/>
      <c r="I1" s="14"/>
      <c r="J1" s="14"/>
      <c r="K1" s="14"/>
      <c r="L1" s="14"/>
      <c r="M1" s="14"/>
      <c r="N1" s="13"/>
      <c r="O1" s="14"/>
      <c r="P1" s="14"/>
      <c r="Q1" s="15"/>
      <c r="R1" s="16"/>
    </row>
    <row r="2" spans="1:18" s="17" customFormat="1" ht="12" customHeight="1" x14ac:dyDescent="0.25">
      <c r="A2" s="106"/>
      <c r="B2" s="113" t="s">
        <v>0</v>
      </c>
      <c r="C2" s="113" t="s">
        <v>1</v>
      </c>
      <c r="D2" s="113" t="s">
        <v>7</v>
      </c>
      <c r="E2" s="134" t="s">
        <v>210</v>
      </c>
      <c r="F2" s="134" t="s">
        <v>211</v>
      </c>
      <c r="G2" s="136" t="s">
        <v>212</v>
      </c>
      <c r="H2" s="137" t="s">
        <v>213</v>
      </c>
      <c r="I2" s="138" t="s">
        <v>214</v>
      </c>
      <c r="J2" s="139" t="s">
        <v>215</v>
      </c>
      <c r="K2" s="13"/>
      <c r="L2" s="14"/>
      <c r="M2" s="14"/>
      <c r="N2" s="15"/>
      <c r="O2" s="16"/>
    </row>
    <row r="3" spans="1:18" s="17" customFormat="1" ht="14.25" customHeight="1" x14ac:dyDescent="0.25">
      <c r="A3" s="107"/>
      <c r="B3" s="113"/>
      <c r="C3" s="113"/>
      <c r="D3" s="113"/>
      <c r="E3" s="135"/>
      <c r="F3" s="135"/>
      <c r="G3" s="136"/>
      <c r="H3" s="137"/>
      <c r="I3" s="138"/>
      <c r="J3" s="139"/>
      <c r="K3" s="13"/>
      <c r="L3" s="14"/>
      <c r="M3" s="14"/>
      <c r="N3" s="15"/>
      <c r="O3" s="16"/>
    </row>
    <row r="4" spans="1:18" s="17" customFormat="1" ht="14.25" customHeight="1" thickBot="1" x14ac:dyDescent="0.3">
      <c r="A4" s="7"/>
      <c r="B4" s="7"/>
      <c r="C4" s="7"/>
      <c r="D4" s="7"/>
      <c r="E4" s="7"/>
      <c r="F4" s="7"/>
      <c r="G4" s="38"/>
      <c r="H4" s="38"/>
      <c r="I4" s="38"/>
      <c r="J4" s="38"/>
      <c r="K4" s="38"/>
      <c r="L4" s="38"/>
      <c r="M4" s="38"/>
      <c r="N4" s="13"/>
      <c r="O4" s="14"/>
      <c r="P4" s="14"/>
      <c r="Q4" s="15"/>
      <c r="R4" s="16"/>
    </row>
    <row r="5" spans="1:18" s="22" customFormat="1" ht="14.1" customHeight="1" thickBot="1" x14ac:dyDescent="0.3">
      <c r="A5" s="19"/>
      <c r="B5" s="110" t="s">
        <v>101</v>
      </c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2"/>
      <c r="N5" s="20"/>
      <c r="O5" s="21"/>
      <c r="P5" s="21"/>
      <c r="Q5" s="16"/>
      <c r="R5" s="16"/>
    </row>
    <row r="6" spans="1:18" s="17" customFormat="1" ht="14.1" customHeight="1" x14ac:dyDescent="0.25">
      <c r="A6" s="12">
        <v>1</v>
      </c>
      <c r="B6" s="29" t="s">
        <v>45</v>
      </c>
      <c r="C6" s="29" t="s">
        <v>44</v>
      </c>
      <c r="D6" s="31" t="s">
        <v>8</v>
      </c>
      <c r="E6" s="31" t="s">
        <v>216</v>
      </c>
      <c r="F6" s="31" t="s">
        <v>217</v>
      </c>
      <c r="G6" s="30">
        <v>1</v>
      </c>
      <c r="H6" s="30">
        <v>0</v>
      </c>
      <c r="I6" s="30">
        <v>2</v>
      </c>
      <c r="J6" s="30">
        <v>0</v>
      </c>
      <c r="K6" s="30">
        <v>799</v>
      </c>
      <c r="L6" s="64">
        <v>194.4</v>
      </c>
      <c r="M6" s="30"/>
      <c r="N6" s="13">
        <f>+SUM(G6:J6)</f>
        <v>3</v>
      </c>
      <c r="O6" s="14"/>
      <c r="P6" s="14"/>
      <c r="Q6" s="15"/>
      <c r="R6" s="16"/>
    </row>
    <row r="7" spans="1:18" s="17" customFormat="1" ht="14.1" customHeight="1" x14ac:dyDescent="0.25">
      <c r="A7" s="12">
        <v>2</v>
      </c>
      <c r="B7" s="29" t="s">
        <v>22</v>
      </c>
      <c r="C7" s="29" t="s">
        <v>23</v>
      </c>
      <c r="D7" s="31" t="s">
        <v>8</v>
      </c>
      <c r="E7" s="31">
        <v>143742</v>
      </c>
      <c r="F7" s="31" t="s">
        <v>218</v>
      </c>
      <c r="G7" s="24">
        <v>1</v>
      </c>
      <c r="H7" s="24">
        <v>0</v>
      </c>
      <c r="I7" s="24">
        <v>2</v>
      </c>
      <c r="J7" s="24">
        <v>0</v>
      </c>
      <c r="K7" s="24">
        <v>1219</v>
      </c>
      <c r="L7" s="64">
        <v>194.4</v>
      </c>
      <c r="M7" s="24"/>
      <c r="N7" s="13">
        <f t="shared" ref="N7:N40" si="0">+SUM(G7:J7)</f>
        <v>3</v>
      </c>
      <c r="O7" s="14"/>
      <c r="P7" s="14"/>
      <c r="Q7" s="15"/>
      <c r="R7" s="16"/>
    </row>
    <row r="8" spans="1:18" s="17" customFormat="1" ht="14.1" customHeight="1" x14ac:dyDescent="0.25">
      <c r="A8" s="12">
        <v>3</v>
      </c>
      <c r="B8" s="29" t="s">
        <v>28</v>
      </c>
      <c r="C8" s="29" t="s">
        <v>42</v>
      </c>
      <c r="D8" s="12" t="s">
        <v>9</v>
      </c>
      <c r="E8" s="12">
        <v>118709</v>
      </c>
      <c r="F8" s="12" t="s">
        <v>219</v>
      </c>
      <c r="G8" s="24">
        <v>1</v>
      </c>
      <c r="H8" s="24">
        <v>0</v>
      </c>
      <c r="I8" s="24">
        <v>0</v>
      </c>
      <c r="J8" s="24">
        <v>0</v>
      </c>
      <c r="K8" s="24">
        <v>1219</v>
      </c>
      <c r="L8" s="24"/>
      <c r="M8" s="24"/>
      <c r="N8" s="13">
        <f t="shared" si="0"/>
        <v>1</v>
      </c>
      <c r="O8" s="14"/>
      <c r="P8" s="14"/>
      <c r="Q8" s="15"/>
      <c r="R8" s="16"/>
    </row>
    <row r="9" spans="1:18" s="17" customFormat="1" ht="12" customHeight="1" thickBot="1" x14ac:dyDescent="0.3">
      <c r="A9" s="32"/>
      <c r="B9" s="33"/>
      <c r="C9" s="33"/>
      <c r="D9" s="33"/>
      <c r="E9" s="65"/>
      <c r="F9" s="65"/>
      <c r="G9" s="23"/>
      <c r="H9" s="23"/>
      <c r="I9" s="23"/>
      <c r="J9" s="23"/>
      <c r="K9" s="23"/>
      <c r="L9" s="23"/>
      <c r="M9" s="23"/>
      <c r="N9" s="13"/>
      <c r="O9" s="14"/>
      <c r="P9" s="14"/>
      <c r="Q9" s="15"/>
      <c r="R9" s="16"/>
    </row>
    <row r="10" spans="1:18" s="22" customFormat="1" ht="14.1" customHeight="1" thickBot="1" x14ac:dyDescent="0.3">
      <c r="A10" s="34"/>
      <c r="B10" s="110" t="s">
        <v>102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2"/>
      <c r="N10" s="13"/>
      <c r="O10" s="21"/>
      <c r="P10" s="21"/>
      <c r="Q10" s="16"/>
      <c r="R10" s="16"/>
    </row>
    <row r="11" spans="1:18" s="17" customFormat="1" ht="14.1" customHeight="1" x14ac:dyDescent="0.25">
      <c r="A11" s="12"/>
      <c r="B11" s="29" t="s">
        <v>220</v>
      </c>
      <c r="C11" s="29" t="s">
        <v>221</v>
      </c>
      <c r="D11" s="12" t="s">
        <v>8</v>
      </c>
      <c r="E11" s="66" t="s">
        <v>222</v>
      </c>
      <c r="F11" s="66" t="s">
        <v>223</v>
      </c>
      <c r="G11" s="24">
        <v>1</v>
      </c>
      <c r="H11" s="24">
        <v>0</v>
      </c>
      <c r="I11" s="24">
        <v>0</v>
      </c>
      <c r="J11" s="24">
        <v>0</v>
      </c>
      <c r="K11" s="24">
        <v>799</v>
      </c>
      <c r="L11" s="24"/>
      <c r="M11" s="24"/>
      <c r="N11" s="13">
        <f t="shared" si="0"/>
        <v>1</v>
      </c>
      <c r="O11" s="14"/>
      <c r="P11" s="14"/>
      <c r="Q11" s="15"/>
      <c r="R11" s="16"/>
    </row>
    <row r="12" spans="1:18" s="17" customFormat="1" ht="14.1" customHeight="1" x14ac:dyDescent="0.25">
      <c r="A12" s="12">
        <v>4</v>
      </c>
      <c r="B12" s="29" t="s">
        <v>26</v>
      </c>
      <c r="C12" s="29" t="s">
        <v>27</v>
      </c>
      <c r="D12" s="12" t="s">
        <v>8</v>
      </c>
      <c r="E12" s="12">
        <v>42373510</v>
      </c>
      <c r="F12" s="12" t="s">
        <v>224</v>
      </c>
      <c r="G12" s="24">
        <v>1</v>
      </c>
      <c r="H12" s="24">
        <v>0</v>
      </c>
      <c r="I12" s="24">
        <v>0</v>
      </c>
      <c r="J12" s="24">
        <v>0</v>
      </c>
      <c r="K12" s="24">
        <v>799</v>
      </c>
      <c r="L12" s="24"/>
      <c r="M12" s="24"/>
      <c r="N12" s="13">
        <f t="shared" si="0"/>
        <v>1</v>
      </c>
      <c r="O12" s="14"/>
      <c r="P12" s="14"/>
      <c r="Q12" s="15"/>
      <c r="R12" s="16"/>
    </row>
    <row r="13" spans="1:18" s="17" customFormat="1" ht="14.1" customHeight="1" x14ac:dyDescent="0.25">
      <c r="A13" s="12">
        <v>5</v>
      </c>
      <c r="B13" s="29" t="s">
        <v>93</v>
      </c>
      <c r="C13" s="29" t="s">
        <v>94</v>
      </c>
      <c r="D13" s="12" t="s">
        <v>9</v>
      </c>
      <c r="E13" s="12" t="s">
        <v>225</v>
      </c>
      <c r="F13" s="67" t="s">
        <v>226</v>
      </c>
      <c r="G13" s="24">
        <v>0</v>
      </c>
      <c r="H13" s="24">
        <v>1</v>
      </c>
      <c r="I13" s="24">
        <v>0</v>
      </c>
      <c r="J13" s="24">
        <v>0</v>
      </c>
      <c r="K13" s="24">
        <v>504</v>
      </c>
      <c r="L13" s="24"/>
      <c r="M13" s="24"/>
      <c r="N13" s="13">
        <f t="shared" si="0"/>
        <v>1</v>
      </c>
      <c r="O13" s="14"/>
      <c r="P13" s="14"/>
      <c r="Q13" s="15"/>
      <c r="R13" s="16"/>
    </row>
    <row r="14" spans="1:18" s="17" customFormat="1" ht="14.1" customHeight="1" thickBot="1" x14ac:dyDescent="0.3">
      <c r="A14" s="7"/>
      <c r="B14" s="36"/>
      <c r="C14" s="36"/>
      <c r="D14" s="7"/>
      <c r="E14" s="7"/>
      <c r="F14" s="7"/>
      <c r="G14" s="27"/>
      <c r="H14" s="27"/>
      <c r="I14" s="27"/>
      <c r="J14" s="27"/>
      <c r="K14" s="27"/>
      <c r="L14" s="27"/>
      <c r="M14" s="27"/>
      <c r="N14" s="13"/>
      <c r="O14" s="14"/>
      <c r="P14" s="14"/>
      <c r="Q14" s="15"/>
      <c r="R14" s="16"/>
    </row>
    <row r="15" spans="1:18" s="22" customFormat="1" ht="14.1" customHeight="1" thickBot="1" x14ac:dyDescent="0.3">
      <c r="A15" s="34"/>
      <c r="B15" s="110" t="s">
        <v>110</v>
      </c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2"/>
      <c r="N15" s="13"/>
      <c r="O15" s="21"/>
      <c r="P15" s="21"/>
      <c r="Q15" s="16"/>
      <c r="R15" s="16"/>
    </row>
    <row r="16" spans="1:18" s="17" customFormat="1" ht="14.1" customHeight="1" x14ac:dyDescent="0.25">
      <c r="A16" s="12">
        <v>6</v>
      </c>
      <c r="B16" s="29" t="s">
        <v>169</v>
      </c>
      <c r="C16" s="29" t="s">
        <v>82</v>
      </c>
      <c r="D16" s="12" t="s">
        <v>8</v>
      </c>
      <c r="E16" s="12"/>
      <c r="F16" s="12"/>
      <c r="G16" s="24">
        <v>0</v>
      </c>
      <c r="H16" s="24">
        <v>0</v>
      </c>
      <c r="I16" s="24">
        <v>1</v>
      </c>
      <c r="J16" s="24">
        <v>0</v>
      </c>
      <c r="K16" s="24"/>
      <c r="L16" s="64">
        <v>97.2</v>
      </c>
      <c r="M16" s="24"/>
      <c r="N16" s="13">
        <f t="shared" si="0"/>
        <v>1</v>
      </c>
      <c r="O16" s="14"/>
      <c r="P16" s="14"/>
      <c r="Q16" s="15"/>
      <c r="R16" s="16"/>
    </row>
    <row r="17" spans="1:19" s="17" customFormat="1" ht="14.1" customHeight="1" thickBot="1" x14ac:dyDescent="0.3">
      <c r="A17" s="7"/>
      <c r="B17" s="36"/>
      <c r="C17" s="36"/>
      <c r="D17" s="7"/>
      <c r="E17" s="7"/>
      <c r="F17" s="7"/>
      <c r="G17" s="27"/>
      <c r="H17" s="27"/>
      <c r="I17" s="27"/>
      <c r="J17" s="27"/>
      <c r="K17" s="27"/>
      <c r="L17" s="27"/>
      <c r="M17" s="27"/>
      <c r="N17" s="13"/>
      <c r="O17" s="14"/>
      <c r="P17" s="14"/>
      <c r="Q17" s="15"/>
      <c r="R17" s="16"/>
    </row>
    <row r="18" spans="1:19" s="22" customFormat="1" ht="14.1" customHeight="1" thickBot="1" x14ac:dyDescent="0.3">
      <c r="A18" s="19"/>
      <c r="B18" s="110" t="s">
        <v>98</v>
      </c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2"/>
      <c r="N18" s="13"/>
      <c r="O18" s="21"/>
      <c r="P18" s="21"/>
      <c r="Q18" s="16"/>
      <c r="R18" s="16"/>
    </row>
    <row r="19" spans="1:19" s="17" customFormat="1" ht="14.1" customHeight="1" x14ac:dyDescent="0.25">
      <c r="A19" s="12">
        <v>7</v>
      </c>
      <c r="B19" s="29" t="s">
        <v>2</v>
      </c>
      <c r="C19" s="29" t="s">
        <v>40</v>
      </c>
      <c r="D19" s="7" t="s">
        <v>8</v>
      </c>
      <c r="E19" s="7" t="s">
        <v>227</v>
      </c>
      <c r="F19" s="7" t="s">
        <v>228</v>
      </c>
      <c r="G19" s="30">
        <v>1</v>
      </c>
      <c r="H19" s="30">
        <v>0</v>
      </c>
      <c r="I19" s="30">
        <v>0</v>
      </c>
      <c r="J19" s="30">
        <v>0</v>
      </c>
      <c r="K19" s="30">
        <v>799</v>
      </c>
      <c r="L19" s="30"/>
      <c r="M19" s="30"/>
      <c r="N19" s="13">
        <f t="shared" si="0"/>
        <v>1</v>
      </c>
      <c r="O19" s="14"/>
      <c r="P19" s="14"/>
      <c r="Q19" s="15"/>
      <c r="R19" s="16"/>
    </row>
    <row r="20" spans="1:19" s="17" customFormat="1" ht="14.1" customHeight="1" x14ac:dyDescent="0.25">
      <c r="A20" s="12">
        <v>8</v>
      </c>
      <c r="B20" s="29" t="s">
        <v>11</v>
      </c>
      <c r="C20" s="29" t="s">
        <v>39</v>
      </c>
      <c r="D20" s="12" t="s">
        <v>9</v>
      </c>
      <c r="E20" s="66" t="s">
        <v>229</v>
      </c>
      <c r="F20" s="66" t="s">
        <v>230</v>
      </c>
      <c r="G20" s="24">
        <v>1</v>
      </c>
      <c r="H20" s="24">
        <v>0</v>
      </c>
      <c r="I20" s="24">
        <v>1</v>
      </c>
      <c r="J20" s="24">
        <v>0</v>
      </c>
      <c r="K20" s="24">
        <v>799</v>
      </c>
      <c r="L20" s="64">
        <v>97.2</v>
      </c>
      <c r="M20" s="24"/>
      <c r="N20" s="13">
        <f t="shared" si="0"/>
        <v>2</v>
      </c>
      <c r="O20" s="14"/>
      <c r="P20" s="14"/>
      <c r="Q20" s="15"/>
      <c r="R20" s="16"/>
    </row>
    <row r="21" spans="1:19" s="17" customFormat="1" ht="14.1" customHeight="1" thickBot="1" x14ac:dyDescent="0.3">
      <c r="A21" s="7"/>
      <c r="B21" s="36"/>
      <c r="C21" s="36"/>
      <c r="D21" s="7"/>
      <c r="E21" s="7"/>
      <c r="F21" s="7"/>
      <c r="G21" s="27"/>
      <c r="H21" s="27"/>
      <c r="I21" s="27"/>
      <c r="J21" s="27"/>
      <c r="K21" s="27"/>
      <c r="L21" s="27"/>
      <c r="M21" s="27"/>
      <c r="N21" s="13"/>
      <c r="O21" s="14"/>
      <c r="P21" s="14"/>
      <c r="Q21" s="15"/>
      <c r="R21" s="16"/>
    </row>
    <row r="22" spans="1:19" s="22" customFormat="1" ht="14.1" customHeight="1" thickBot="1" x14ac:dyDescent="0.3">
      <c r="A22" s="19"/>
      <c r="B22" s="110" t="s">
        <v>109</v>
      </c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2"/>
      <c r="N22" s="13">
        <f t="shared" si="0"/>
        <v>0</v>
      </c>
      <c r="O22" s="21"/>
      <c r="P22" s="21"/>
      <c r="Q22" s="16"/>
      <c r="R22" s="16"/>
    </row>
    <row r="23" spans="1:19" s="17" customFormat="1" ht="14.1" customHeight="1" x14ac:dyDescent="0.25">
      <c r="A23" s="12">
        <v>9</v>
      </c>
      <c r="B23" s="29" t="s">
        <v>47</v>
      </c>
      <c r="C23" s="29" t="s">
        <v>48</v>
      </c>
      <c r="D23" s="12" t="s">
        <v>8</v>
      </c>
      <c r="E23" s="12" t="s">
        <v>231</v>
      </c>
      <c r="F23" s="12" t="s">
        <v>232</v>
      </c>
      <c r="G23" s="24">
        <v>1</v>
      </c>
      <c r="H23" s="24">
        <v>0</v>
      </c>
      <c r="I23" s="24">
        <v>0</v>
      </c>
      <c r="J23" s="24">
        <v>0</v>
      </c>
      <c r="K23" s="24">
        <v>1219</v>
      </c>
      <c r="L23" s="24"/>
      <c r="M23" s="24"/>
      <c r="N23" s="13">
        <f t="shared" si="0"/>
        <v>1</v>
      </c>
      <c r="O23" s="13"/>
      <c r="P23" s="14"/>
      <c r="Q23" s="14"/>
      <c r="R23" s="15"/>
      <c r="S23" s="16"/>
    </row>
    <row r="24" spans="1:19" s="17" customFormat="1" ht="14.1" customHeight="1" thickBot="1" x14ac:dyDescent="0.3">
      <c r="A24" s="7"/>
      <c r="B24" s="36"/>
      <c r="C24" s="36"/>
      <c r="D24" s="7"/>
      <c r="E24" s="7"/>
      <c r="F24" s="7"/>
      <c r="G24" s="27"/>
      <c r="H24" s="27"/>
      <c r="I24" s="27"/>
      <c r="J24" s="27"/>
      <c r="K24" s="27"/>
      <c r="L24" s="27"/>
      <c r="M24" s="27"/>
      <c r="N24" s="13"/>
      <c r="O24" s="14"/>
      <c r="P24" s="14"/>
      <c r="Q24" s="15"/>
      <c r="R24" s="16"/>
    </row>
    <row r="25" spans="1:19" s="22" customFormat="1" ht="14.1" customHeight="1" thickBot="1" x14ac:dyDescent="0.3">
      <c r="A25" s="19"/>
      <c r="B25" s="110" t="s">
        <v>108</v>
      </c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2"/>
      <c r="N25" s="13"/>
      <c r="O25" s="21"/>
      <c r="P25" s="21"/>
      <c r="Q25" s="16"/>
      <c r="R25" s="16"/>
    </row>
    <row r="26" spans="1:19" s="17" customFormat="1" ht="14.1" customHeight="1" x14ac:dyDescent="0.25">
      <c r="A26" s="12">
        <v>10</v>
      </c>
      <c r="B26" s="29" t="s">
        <v>10</v>
      </c>
      <c r="C26" s="29" t="s">
        <v>41</v>
      </c>
      <c r="D26" s="12" t="s">
        <v>9</v>
      </c>
      <c r="E26" s="12"/>
      <c r="F26" s="12"/>
      <c r="G26" s="24">
        <v>0</v>
      </c>
      <c r="H26" s="24">
        <v>0</v>
      </c>
      <c r="I26" s="24">
        <v>1</v>
      </c>
      <c r="J26" s="24">
        <v>0</v>
      </c>
      <c r="K26" s="24"/>
      <c r="L26" s="64">
        <v>97.2</v>
      </c>
      <c r="M26" s="24"/>
      <c r="N26" s="13">
        <f t="shared" si="0"/>
        <v>1</v>
      </c>
      <c r="O26" s="14"/>
      <c r="P26" s="14"/>
      <c r="Q26" s="15"/>
      <c r="R26" s="16"/>
    </row>
    <row r="27" spans="1:19" s="17" customFormat="1" ht="14.1" customHeight="1" thickBot="1" x14ac:dyDescent="0.3">
      <c r="A27" s="7"/>
      <c r="B27" s="36"/>
      <c r="C27" s="36"/>
      <c r="D27" s="7"/>
      <c r="E27" s="7"/>
      <c r="F27" s="7"/>
      <c r="G27" s="27"/>
      <c r="H27" s="27"/>
      <c r="I27" s="27"/>
      <c r="J27" s="27"/>
      <c r="K27" s="27"/>
      <c r="L27" s="27"/>
      <c r="M27" s="27"/>
      <c r="N27" s="13"/>
      <c r="O27" s="14"/>
      <c r="P27" s="14"/>
      <c r="Q27" s="15"/>
      <c r="R27" s="16"/>
    </row>
    <row r="28" spans="1:19" s="22" customFormat="1" ht="14.1" customHeight="1" thickBot="1" x14ac:dyDescent="0.3">
      <c r="A28" s="19"/>
      <c r="B28" s="110" t="s">
        <v>106</v>
      </c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2"/>
      <c r="N28" s="13"/>
      <c r="O28" s="21"/>
      <c r="P28" s="21"/>
      <c r="Q28" s="16"/>
      <c r="R28" s="16"/>
    </row>
    <row r="29" spans="1:19" s="17" customFormat="1" ht="14.1" customHeight="1" x14ac:dyDescent="0.25">
      <c r="A29" s="12">
        <v>11</v>
      </c>
      <c r="B29" s="29" t="s">
        <v>90</v>
      </c>
      <c r="C29" s="29" t="s">
        <v>91</v>
      </c>
      <c r="D29" s="12" t="s">
        <v>9</v>
      </c>
      <c r="E29" s="66" t="s">
        <v>233</v>
      </c>
      <c r="F29" s="66" t="s">
        <v>234</v>
      </c>
      <c r="G29" s="24">
        <v>1</v>
      </c>
      <c r="H29" s="24">
        <v>0</v>
      </c>
      <c r="I29" s="68">
        <v>0</v>
      </c>
      <c r="J29" s="24">
        <v>0</v>
      </c>
      <c r="K29" s="24">
        <v>799</v>
      </c>
      <c r="L29" s="24"/>
      <c r="M29" s="24"/>
      <c r="N29" s="13">
        <f t="shared" si="0"/>
        <v>1</v>
      </c>
      <c r="O29" s="14"/>
      <c r="P29" s="14"/>
      <c r="Q29" s="15"/>
      <c r="R29" s="16"/>
    </row>
    <row r="30" spans="1:19" s="17" customFormat="1" ht="14.1" customHeight="1" x14ac:dyDescent="0.25">
      <c r="A30" s="7"/>
      <c r="B30" s="36"/>
      <c r="C30" s="36"/>
      <c r="D30" s="7"/>
      <c r="E30" s="7"/>
      <c r="F30" s="7"/>
      <c r="G30" s="27"/>
      <c r="H30" s="27"/>
      <c r="I30" s="69"/>
      <c r="J30" s="27"/>
      <c r="K30" s="27"/>
      <c r="L30" s="27"/>
      <c r="M30" s="27"/>
      <c r="N30" s="13"/>
      <c r="O30" s="14"/>
      <c r="P30" s="14"/>
      <c r="Q30" s="15"/>
      <c r="R30" s="16"/>
    </row>
    <row r="31" spans="1:19" s="17" customFormat="1" ht="12" customHeight="1" thickBot="1" x14ac:dyDescent="0.3">
      <c r="A31" s="32"/>
      <c r="B31" s="37"/>
      <c r="C31" s="37"/>
      <c r="D31" s="35"/>
      <c r="E31" s="32"/>
      <c r="F31" s="32"/>
      <c r="G31" s="23"/>
      <c r="H31" s="23"/>
      <c r="I31" s="23"/>
      <c r="J31" s="23"/>
      <c r="K31" s="23"/>
      <c r="L31" s="23"/>
      <c r="M31" s="23"/>
      <c r="N31" s="13"/>
      <c r="O31" s="14"/>
      <c r="P31" s="14"/>
      <c r="Q31" s="15"/>
      <c r="R31" s="16"/>
    </row>
    <row r="32" spans="1:19" s="22" customFormat="1" ht="14.1" customHeight="1" thickBot="1" x14ac:dyDescent="0.3">
      <c r="A32" s="19"/>
      <c r="B32" s="110" t="s">
        <v>104</v>
      </c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2"/>
      <c r="N32" s="13"/>
      <c r="O32" s="21"/>
      <c r="P32" s="21"/>
      <c r="Q32" s="16"/>
      <c r="R32" s="16"/>
    </row>
    <row r="33" spans="1:18" s="17" customFormat="1" ht="14.1" customHeight="1" x14ac:dyDescent="0.25">
      <c r="A33" s="12">
        <v>12</v>
      </c>
      <c r="B33" s="29" t="s">
        <v>15</v>
      </c>
      <c r="C33" s="29" t="s">
        <v>32</v>
      </c>
      <c r="D33" s="31" t="s">
        <v>8</v>
      </c>
      <c r="E33" s="31">
        <v>133723</v>
      </c>
      <c r="F33" s="31" t="s">
        <v>235</v>
      </c>
      <c r="G33" s="24">
        <v>1</v>
      </c>
      <c r="H33" s="24">
        <v>0</v>
      </c>
      <c r="I33" s="24">
        <v>0</v>
      </c>
      <c r="J33" s="24">
        <v>0</v>
      </c>
      <c r="K33" s="24">
        <v>799</v>
      </c>
      <c r="L33" s="24"/>
      <c r="M33" s="24"/>
      <c r="N33" s="13">
        <f t="shared" si="0"/>
        <v>1</v>
      </c>
      <c r="O33" s="14"/>
      <c r="P33" s="14"/>
      <c r="Q33" s="15"/>
      <c r="R33" s="16"/>
    </row>
    <row r="34" spans="1:18" s="17" customFormat="1" ht="14.1" customHeight="1" x14ac:dyDescent="0.25">
      <c r="A34" s="12">
        <v>13</v>
      </c>
      <c r="B34" s="29" t="s">
        <v>53</v>
      </c>
      <c r="C34" s="29" t="s">
        <v>33</v>
      </c>
      <c r="D34" s="31" t="s">
        <v>8</v>
      </c>
      <c r="E34" s="31" t="s">
        <v>236</v>
      </c>
      <c r="F34" s="31" t="s">
        <v>228</v>
      </c>
      <c r="G34" s="30">
        <v>1</v>
      </c>
      <c r="H34" s="30">
        <v>0</v>
      </c>
      <c r="I34" s="30">
        <v>0</v>
      </c>
      <c r="J34" s="30">
        <v>0</v>
      </c>
      <c r="K34" s="30">
        <v>799</v>
      </c>
      <c r="L34" s="30"/>
      <c r="M34" s="30"/>
      <c r="N34" s="13">
        <f t="shared" si="0"/>
        <v>1</v>
      </c>
      <c r="O34" s="14"/>
      <c r="P34" s="14"/>
      <c r="Q34" s="15"/>
      <c r="R34" s="16"/>
    </row>
    <row r="35" spans="1:18" s="17" customFormat="1" ht="14.1" customHeight="1" x14ac:dyDescent="0.25">
      <c r="A35" s="12">
        <v>14</v>
      </c>
      <c r="B35" s="29" t="s">
        <v>16</v>
      </c>
      <c r="C35" s="29" t="s">
        <v>38</v>
      </c>
      <c r="D35" s="31" t="s">
        <v>8</v>
      </c>
      <c r="E35" s="31">
        <v>80681</v>
      </c>
      <c r="F35" s="31" t="s">
        <v>228</v>
      </c>
      <c r="G35" s="24">
        <v>1</v>
      </c>
      <c r="H35" s="24">
        <v>0</v>
      </c>
      <c r="I35" s="24">
        <v>0</v>
      </c>
      <c r="J35" s="24">
        <v>0</v>
      </c>
      <c r="K35" s="24">
        <v>799</v>
      </c>
      <c r="L35" s="24"/>
      <c r="M35" s="24"/>
      <c r="N35" s="13">
        <f t="shared" si="0"/>
        <v>1</v>
      </c>
      <c r="O35" s="14"/>
      <c r="P35" s="14"/>
      <c r="Q35" s="15"/>
      <c r="R35" s="16"/>
    </row>
    <row r="36" spans="1:18" s="17" customFormat="1" ht="14.1" customHeight="1" x14ac:dyDescent="0.25">
      <c r="A36" s="12">
        <v>15</v>
      </c>
      <c r="B36" s="29" t="s">
        <v>19</v>
      </c>
      <c r="C36" s="29" t="s">
        <v>36</v>
      </c>
      <c r="D36" s="12" t="s">
        <v>9</v>
      </c>
      <c r="E36" s="12" t="s">
        <v>237</v>
      </c>
      <c r="F36" s="12" t="s">
        <v>238</v>
      </c>
      <c r="G36" s="24">
        <v>1</v>
      </c>
      <c r="H36" s="24">
        <v>0</v>
      </c>
      <c r="I36" s="24">
        <v>0</v>
      </c>
      <c r="J36" s="24">
        <v>0</v>
      </c>
      <c r="K36" s="24">
        <v>799</v>
      </c>
      <c r="L36" s="24"/>
      <c r="M36" s="24"/>
      <c r="N36" s="13">
        <f t="shared" si="0"/>
        <v>1</v>
      </c>
      <c r="O36" s="14"/>
      <c r="P36" s="14"/>
      <c r="Q36" s="15"/>
      <c r="R36" s="16"/>
    </row>
    <row r="37" spans="1:18" s="17" customFormat="1" ht="14.1" customHeight="1" x14ac:dyDescent="0.25">
      <c r="A37" s="12">
        <v>16</v>
      </c>
      <c r="B37" s="29" t="s">
        <v>20</v>
      </c>
      <c r="C37" s="29" t="s">
        <v>31</v>
      </c>
      <c r="D37" s="12" t="s">
        <v>9</v>
      </c>
      <c r="E37" s="12" t="s">
        <v>239</v>
      </c>
      <c r="F37" s="12" t="s">
        <v>240</v>
      </c>
      <c r="G37" s="24">
        <v>1</v>
      </c>
      <c r="H37" s="24">
        <v>0</v>
      </c>
      <c r="I37" s="24">
        <v>0</v>
      </c>
      <c r="J37" s="24">
        <v>1</v>
      </c>
      <c r="K37" s="24">
        <v>799</v>
      </c>
      <c r="L37" s="24">
        <v>299</v>
      </c>
      <c r="M37" s="24"/>
      <c r="N37" s="13">
        <f t="shared" si="0"/>
        <v>2</v>
      </c>
      <c r="O37" s="14"/>
      <c r="P37" s="14"/>
      <c r="Q37" s="15"/>
      <c r="R37" s="16"/>
    </row>
    <row r="38" spans="1:18" s="17" customFormat="1" ht="12" customHeight="1" thickBot="1" x14ac:dyDescent="0.3">
      <c r="A38" s="7"/>
      <c r="B38" s="18"/>
      <c r="C38" s="18"/>
      <c r="D38" s="7"/>
      <c r="E38" s="7"/>
      <c r="F38" s="7"/>
      <c r="G38" s="27"/>
      <c r="H38" s="27"/>
      <c r="I38" s="27"/>
      <c r="J38" s="27"/>
      <c r="K38" s="27"/>
      <c r="L38" s="27"/>
      <c r="M38" s="27"/>
      <c r="N38" s="13"/>
      <c r="O38" s="14"/>
      <c r="P38" s="14"/>
      <c r="Q38" s="15"/>
      <c r="R38" s="16"/>
    </row>
    <row r="39" spans="1:18" s="22" customFormat="1" ht="14.1" customHeight="1" thickBot="1" x14ac:dyDescent="0.3">
      <c r="A39" s="19"/>
      <c r="B39" s="110" t="s">
        <v>105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2"/>
      <c r="N39" s="13"/>
      <c r="O39" s="21"/>
      <c r="P39" s="21"/>
      <c r="Q39" s="16"/>
      <c r="R39" s="16"/>
    </row>
    <row r="40" spans="1:18" s="17" customFormat="1" ht="14.1" customHeight="1" x14ac:dyDescent="0.25">
      <c r="A40" s="12">
        <v>17</v>
      </c>
      <c r="B40" s="29" t="s">
        <v>14</v>
      </c>
      <c r="C40" s="29" t="s">
        <v>23</v>
      </c>
      <c r="D40" s="31" t="s">
        <v>8</v>
      </c>
      <c r="E40" s="70" t="s">
        <v>241</v>
      </c>
      <c r="F40" s="70" t="s">
        <v>242</v>
      </c>
      <c r="G40" s="24">
        <v>1</v>
      </c>
      <c r="H40" s="24">
        <v>0</v>
      </c>
      <c r="I40" s="24">
        <v>0</v>
      </c>
      <c r="J40" s="24">
        <v>0</v>
      </c>
      <c r="K40" s="24">
        <v>799</v>
      </c>
      <c r="L40" s="24"/>
      <c r="M40" s="24"/>
      <c r="N40" s="13">
        <f t="shared" si="0"/>
        <v>1</v>
      </c>
      <c r="O40" s="14"/>
      <c r="P40" s="14"/>
      <c r="Q40" s="15"/>
      <c r="R40" s="16"/>
    </row>
    <row r="41" spans="1:18" s="17" customFormat="1" ht="14.1" customHeight="1" thickBot="1" x14ac:dyDescent="0.3">
      <c r="A41" s="7"/>
      <c r="B41" s="26"/>
      <c r="C41" s="26"/>
      <c r="D41" s="7"/>
      <c r="E41" s="7"/>
      <c r="F41" s="7"/>
      <c r="G41" s="27"/>
      <c r="H41" s="27"/>
      <c r="I41" s="27"/>
      <c r="J41" s="27"/>
      <c r="K41" s="27"/>
      <c r="L41" s="27"/>
      <c r="M41" s="27"/>
      <c r="N41" s="13"/>
      <c r="O41" s="14"/>
      <c r="P41" s="14"/>
      <c r="Q41" s="15"/>
      <c r="R41" s="16"/>
    </row>
    <row r="42" spans="1:18" s="17" customFormat="1" ht="14.1" customHeight="1" thickBot="1" x14ac:dyDescent="0.3">
      <c r="A42" s="7"/>
      <c r="B42" s="110" t="s">
        <v>243</v>
      </c>
      <c r="C42" s="111"/>
      <c r="D42" s="112"/>
      <c r="E42" s="60"/>
      <c r="F42" s="60"/>
      <c r="G42" s="10">
        <f>SUM(G6:G41)</f>
        <v>15</v>
      </c>
      <c r="H42" s="71">
        <f>SUM(H6:H41)</f>
        <v>1</v>
      </c>
      <c r="I42" s="72">
        <f>SUM(I6:I41)</f>
        <v>7</v>
      </c>
      <c r="J42" s="72">
        <f>SUM(J6:J41)</f>
        <v>1</v>
      </c>
      <c r="K42" s="73"/>
      <c r="L42" s="11"/>
      <c r="M42" s="8"/>
      <c r="N42" s="13"/>
      <c r="O42" s="14"/>
      <c r="P42" s="14"/>
      <c r="Q42" s="15"/>
      <c r="R42" s="16"/>
    </row>
    <row r="43" spans="1:18" s="4" customFormat="1" ht="12.75" customHeight="1" x14ac:dyDescent="0.25">
      <c r="A43" s="74"/>
      <c r="B43" s="75"/>
      <c r="C43" s="75"/>
      <c r="D43" s="74"/>
      <c r="E43" s="74"/>
      <c r="F43" s="74"/>
      <c r="G43" s="6"/>
      <c r="H43" s="6"/>
      <c r="I43" s="6"/>
      <c r="J43" s="6"/>
      <c r="K43" s="6"/>
      <c r="L43" s="6"/>
      <c r="M43" s="6"/>
      <c r="N43" s="5"/>
      <c r="O43" s="3"/>
      <c r="P43" s="3"/>
      <c r="Q43" s="1"/>
      <c r="R43" s="2"/>
    </row>
    <row r="44" spans="1:18" s="4" customFormat="1" ht="12.75" customHeight="1" x14ac:dyDescent="0.25">
      <c r="A44" s="74"/>
      <c r="B44" s="75"/>
      <c r="C44" s="75"/>
      <c r="D44" s="74"/>
      <c r="E44" s="74"/>
      <c r="F44" s="74"/>
      <c r="G44" s="6"/>
      <c r="H44" s="6"/>
      <c r="I44" s="6"/>
      <c r="J44" s="6"/>
      <c r="K44" s="6"/>
      <c r="L44" s="6"/>
      <c r="M44" s="6"/>
      <c r="N44" s="5"/>
      <c r="O44" s="3"/>
      <c r="P44" s="3"/>
      <c r="Q44" s="1"/>
      <c r="R44" s="2"/>
    </row>
    <row r="45" spans="1:18" s="4" customFormat="1" ht="12.75" customHeight="1" x14ac:dyDescent="0.25">
      <c r="A45" s="74"/>
      <c r="B45" s="75"/>
      <c r="C45" s="75"/>
      <c r="D45" s="74"/>
      <c r="E45" s="74"/>
      <c r="F45" s="74"/>
      <c r="G45" s="6"/>
      <c r="H45" s="6"/>
      <c r="I45" s="6"/>
      <c r="J45" s="6"/>
      <c r="K45" s="6"/>
      <c r="L45" s="6"/>
      <c r="M45" s="6"/>
      <c r="N45" s="5"/>
      <c r="O45" s="3"/>
      <c r="P45" s="3"/>
      <c r="Q45" s="1"/>
      <c r="R45" s="2"/>
    </row>
    <row r="46" spans="1:18" s="4" customFormat="1" ht="12.75" customHeight="1" x14ac:dyDescent="0.25">
      <c r="A46" s="74"/>
      <c r="B46" s="75"/>
      <c r="C46" s="75"/>
      <c r="D46" s="74"/>
      <c r="E46" s="74"/>
      <c r="F46" s="74"/>
      <c r="G46" s="6"/>
      <c r="H46" s="6"/>
      <c r="I46" s="6"/>
      <c r="J46" s="6"/>
      <c r="K46" s="6"/>
      <c r="L46" s="6"/>
      <c r="M46" s="6"/>
      <c r="N46" s="5"/>
      <c r="O46" s="3"/>
      <c r="P46" s="3"/>
      <c r="Q46" s="1"/>
      <c r="R46" s="2"/>
    </row>
    <row r="47" spans="1:18" s="4" customFormat="1" ht="12" x14ac:dyDescent="0.25">
      <c r="A47" s="74"/>
      <c r="B47" s="75"/>
      <c r="C47" s="75"/>
      <c r="D47" s="74"/>
      <c r="E47" s="74"/>
      <c r="F47" s="74"/>
      <c r="G47" s="3"/>
      <c r="H47" s="3"/>
      <c r="I47" s="3"/>
      <c r="J47" s="3"/>
      <c r="K47" s="3"/>
      <c r="L47" s="3"/>
      <c r="M47" s="3"/>
      <c r="N47" s="5"/>
      <c r="O47" s="3"/>
      <c r="P47" s="3"/>
      <c r="Q47" s="1"/>
      <c r="R47" s="2"/>
    </row>
    <row r="48" spans="1:18" s="4" customFormat="1" ht="12" x14ac:dyDescent="0.25">
      <c r="A48" s="74"/>
      <c r="B48" s="75"/>
      <c r="C48" s="75"/>
      <c r="D48" s="74"/>
      <c r="E48" s="74"/>
      <c r="F48" s="74"/>
      <c r="G48" s="3"/>
      <c r="H48" s="3"/>
      <c r="I48" s="3"/>
      <c r="J48" s="3"/>
      <c r="K48" s="3"/>
      <c r="L48" s="3"/>
      <c r="M48" s="3"/>
      <c r="N48" s="5"/>
      <c r="O48" s="3"/>
      <c r="P48" s="3"/>
      <c r="Q48" s="1"/>
      <c r="R48" s="2"/>
    </row>
    <row r="49" spans="1:18" s="4" customFormat="1" ht="12" x14ac:dyDescent="0.25">
      <c r="A49" s="74"/>
      <c r="B49" s="75"/>
      <c r="C49" s="75"/>
      <c r="D49" s="74"/>
      <c r="E49" s="74"/>
      <c r="F49" s="74"/>
      <c r="G49" s="3"/>
      <c r="H49" s="3"/>
      <c r="I49" s="3"/>
      <c r="J49" s="3"/>
      <c r="K49" s="3"/>
      <c r="L49" s="3"/>
      <c r="M49" s="3"/>
      <c r="N49" s="5"/>
      <c r="O49" s="3"/>
      <c r="P49" s="3"/>
      <c r="Q49" s="1"/>
      <c r="R49" s="2"/>
    </row>
    <row r="50" spans="1:18" s="4" customFormat="1" ht="12" x14ac:dyDescent="0.25">
      <c r="A50" s="74"/>
      <c r="B50" s="75"/>
      <c r="C50" s="75"/>
      <c r="D50" s="74"/>
      <c r="E50" s="74"/>
      <c r="F50" s="74"/>
      <c r="G50" s="3"/>
      <c r="H50" s="3"/>
      <c r="I50" s="3"/>
      <c r="J50" s="3"/>
      <c r="K50" s="3"/>
      <c r="L50" s="3"/>
      <c r="M50" s="3"/>
      <c r="N50" s="5"/>
      <c r="O50" s="3"/>
      <c r="P50" s="3"/>
      <c r="Q50" s="1"/>
      <c r="R50" s="2"/>
    </row>
    <row r="51" spans="1:18" s="4" customFormat="1" ht="12" x14ac:dyDescent="0.25">
      <c r="A51" s="74"/>
      <c r="B51" s="75"/>
      <c r="C51" s="75"/>
      <c r="D51" s="74"/>
      <c r="E51" s="74"/>
      <c r="F51" s="74"/>
      <c r="G51" s="3"/>
      <c r="H51" s="3"/>
      <c r="I51" s="3"/>
      <c r="J51" s="3"/>
      <c r="K51" s="3"/>
      <c r="L51" s="3"/>
      <c r="M51" s="3"/>
      <c r="N51" s="5"/>
      <c r="O51" s="3"/>
      <c r="P51" s="3"/>
      <c r="Q51" s="1"/>
      <c r="R51" s="2"/>
    </row>
    <row r="52" spans="1:18" s="4" customFormat="1" ht="12" x14ac:dyDescent="0.25">
      <c r="A52" s="74"/>
      <c r="B52" s="75"/>
      <c r="C52" s="75"/>
      <c r="D52" s="74"/>
      <c r="E52" s="74"/>
      <c r="F52" s="74"/>
      <c r="G52" s="3"/>
      <c r="H52" s="3"/>
      <c r="I52" s="3"/>
      <c r="J52" s="3"/>
      <c r="K52" s="3"/>
      <c r="L52" s="3"/>
      <c r="M52" s="3"/>
      <c r="N52" s="5"/>
      <c r="O52" s="3"/>
      <c r="P52" s="3"/>
      <c r="Q52" s="1"/>
      <c r="R52" s="2"/>
    </row>
    <row r="53" spans="1:18" s="4" customFormat="1" ht="12" x14ac:dyDescent="0.25">
      <c r="A53" s="74"/>
      <c r="B53" s="75"/>
      <c r="C53" s="75"/>
      <c r="D53" s="74"/>
      <c r="E53" s="74"/>
      <c r="F53" s="74"/>
      <c r="G53" s="3"/>
      <c r="H53" s="3"/>
      <c r="I53" s="3"/>
      <c r="J53" s="3"/>
      <c r="K53" s="3"/>
      <c r="L53" s="3"/>
      <c r="M53" s="3"/>
      <c r="N53" s="5"/>
      <c r="O53" s="3"/>
      <c r="P53" s="3"/>
      <c r="Q53" s="1"/>
      <c r="R53" s="2"/>
    </row>
    <row r="54" spans="1:18" s="4" customFormat="1" ht="12" x14ac:dyDescent="0.25">
      <c r="A54" s="74"/>
      <c r="B54" s="75"/>
      <c r="C54" s="75"/>
      <c r="D54" s="74"/>
      <c r="E54" s="74"/>
      <c r="F54" s="74"/>
      <c r="G54" s="3"/>
      <c r="H54" s="3"/>
      <c r="I54" s="3"/>
      <c r="J54" s="3"/>
      <c r="K54" s="3"/>
      <c r="L54" s="3"/>
      <c r="M54" s="3"/>
      <c r="N54" s="5"/>
      <c r="O54" s="3"/>
      <c r="P54" s="3"/>
      <c r="Q54" s="1"/>
      <c r="R54" s="2"/>
    </row>
    <row r="55" spans="1:18" s="4" customFormat="1" ht="12" x14ac:dyDescent="0.25">
      <c r="A55" s="74"/>
      <c r="B55" s="75"/>
      <c r="C55" s="75"/>
      <c r="D55" s="74"/>
      <c r="E55" s="74"/>
      <c r="F55" s="74"/>
      <c r="G55" s="3"/>
      <c r="H55" s="3"/>
      <c r="I55" s="3"/>
      <c r="J55" s="3"/>
      <c r="K55" s="3"/>
      <c r="L55" s="3"/>
      <c r="M55" s="3"/>
      <c r="N55" s="5"/>
      <c r="O55" s="3"/>
      <c r="P55" s="3"/>
      <c r="Q55" s="1"/>
      <c r="R55" s="2"/>
    </row>
    <row r="56" spans="1:18" s="4" customFormat="1" ht="12" x14ac:dyDescent="0.25">
      <c r="A56" s="74"/>
      <c r="B56" s="75"/>
      <c r="C56" s="75"/>
      <c r="D56" s="74"/>
      <c r="E56" s="74"/>
      <c r="F56" s="74"/>
      <c r="G56" s="3"/>
      <c r="H56" s="3"/>
      <c r="I56" s="3"/>
      <c r="J56" s="3"/>
      <c r="K56" s="3"/>
      <c r="L56" s="3"/>
      <c r="M56" s="3"/>
      <c r="N56" s="5"/>
      <c r="O56" s="3"/>
      <c r="P56" s="3"/>
      <c r="Q56" s="1"/>
      <c r="R56" s="2"/>
    </row>
    <row r="57" spans="1:18" s="4" customFormat="1" ht="12" x14ac:dyDescent="0.25">
      <c r="A57" s="74"/>
      <c r="B57" s="75"/>
      <c r="C57" s="75"/>
      <c r="D57" s="74"/>
      <c r="E57" s="74"/>
      <c r="F57" s="74"/>
      <c r="G57" s="3"/>
      <c r="H57" s="3"/>
      <c r="I57" s="3"/>
      <c r="J57" s="3"/>
      <c r="K57" s="3"/>
      <c r="L57" s="3"/>
      <c r="M57" s="3"/>
      <c r="N57" s="5"/>
      <c r="O57" s="3"/>
      <c r="P57" s="3"/>
      <c r="Q57" s="1"/>
      <c r="R57" s="2"/>
    </row>
    <row r="58" spans="1:18" s="4" customFormat="1" ht="12" x14ac:dyDescent="0.25">
      <c r="A58" s="74"/>
      <c r="B58" s="75"/>
      <c r="C58" s="75"/>
      <c r="D58" s="74"/>
      <c r="E58" s="74"/>
      <c r="F58" s="74"/>
      <c r="G58" s="3"/>
      <c r="H58" s="3"/>
      <c r="I58" s="3"/>
      <c r="J58" s="3"/>
      <c r="K58" s="3"/>
      <c r="L58" s="3"/>
      <c r="M58" s="3"/>
      <c r="N58" s="5"/>
      <c r="O58" s="3"/>
      <c r="P58" s="3"/>
      <c r="Q58" s="1"/>
      <c r="R58" s="2"/>
    </row>
    <row r="59" spans="1:18" s="4" customFormat="1" ht="12" x14ac:dyDescent="0.25">
      <c r="A59" s="74"/>
      <c r="B59" s="75"/>
      <c r="C59" s="75"/>
      <c r="D59" s="74"/>
      <c r="E59" s="74"/>
      <c r="F59" s="74"/>
      <c r="G59" s="3"/>
      <c r="H59" s="3"/>
      <c r="I59" s="3"/>
      <c r="J59" s="3"/>
      <c r="K59" s="3"/>
      <c r="L59" s="3"/>
      <c r="M59" s="3"/>
      <c r="N59" s="5"/>
      <c r="O59" s="3"/>
      <c r="P59" s="3"/>
      <c r="Q59" s="1"/>
      <c r="R59" s="2"/>
    </row>
    <row r="60" spans="1:18" s="4" customFormat="1" ht="12" x14ac:dyDescent="0.25">
      <c r="A60" s="74"/>
      <c r="B60" s="75"/>
      <c r="C60" s="75"/>
      <c r="D60" s="74"/>
      <c r="E60" s="74"/>
      <c r="F60" s="74"/>
      <c r="G60" s="3"/>
      <c r="H60" s="3"/>
      <c r="I60" s="3"/>
      <c r="J60" s="3"/>
      <c r="K60" s="3"/>
      <c r="L60" s="3"/>
      <c r="M60" s="3"/>
      <c r="N60" s="5"/>
      <c r="O60" s="3"/>
      <c r="P60" s="3"/>
      <c r="Q60" s="1"/>
      <c r="R60" s="2"/>
    </row>
    <row r="61" spans="1:18" s="4" customFormat="1" ht="12" x14ac:dyDescent="0.25">
      <c r="A61" s="74"/>
      <c r="B61" s="75"/>
      <c r="C61" s="75"/>
      <c r="D61" s="74"/>
      <c r="E61" s="74"/>
      <c r="F61" s="74"/>
      <c r="G61" s="3"/>
      <c r="H61" s="3"/>
      <c r="I61" s="3"/>
      <c r="J61" s="3"/>
      <c r="K61" s="3"/>
      <c r="L61" s="3"/>
      <c r="M61" s="3"/>
      <c r="N61" s="5"/>
      <c r="O61" s="3"/>
      <c r="P61" s="3"/>
      <c r="Q61" s="1"/>
      <c r="R61" s="2"/>
    </row>
    <row r="62" spans="1:18" s="4" customFormat="1" ht="12" x14ac:dyDescent="0.25">
      <c r="A62" s="74"/>
      <c r="B62" s="75"/>
      <c r="C62" s="75"/>
      <c r="D62" s="74"/>
      <c r="E62" s="74"/>
      <c r="F62" s="74"/>
      <c r="G62" s="3"/>
      <c r="H62" s="3"/>
      <c r="I62" s="3"/>
      <c r="J62" s="3"/>
      <c r="K62" s="3"/>
      <c r="L62" s="3"/>
      <c r="M62" s="3"/>
      <c r="N62" s="5"/>
      <c r="O62" s="3"/>
      <c r="P62" s="3"/>
      <c r="Q62" s="1"/>
      <c r="R62" s="2"/>
    </row>
    <row r="63" spans="1:18" s="4" customFormat="1" ht="12" x14ac:dyDescent="0.25">
      <c r="A63" s="74"/>
      <c r="B63" s="75"/>
      <c r="C63" s="75"/>
      <c r="D63" s="74"/>
      <c r="E63" s="74"/>
      <c r="F63" s="74"/>
      <c r="G63" s="3"/>
      <c r="H63" s="3"/>
      <c r="I63" s="3"/>
      <c r="J63" s="3"/>
      <c r="K63" s="3"/>
      <c r="L63" s="3"/>
      <c r="M63" s="3"/>
      <c r="N63" s="5"/>
      <c r="O63" s="3"/>
      <c r="P63" s="3"/>
      <c r="Q63" s="1"/>
      <c r="R63" s="2"/>
    </row>
    <row r="64" spans="1:18" s="4" customFormat="1" ht="12" x14ac:dyDescent="0.25">
      <c r="A64" s="74"/>
      <c r="B64" s="75"/>
      <c r="C64" s="75"/>
      <c r="D64" s="74"/>
      <c r="E64" s="74"/>
      <c r="F64" s="74"/>
      <c r="G64" s="3"/>
      <c r="H64" s="3"/>
      <c r="I64" s="3"/>
      <c r="J64" s="3"/>
      <c r="K64" s="3"/>
      <c r="L64" s="3"/>
      <c r="M64" s="3"/>
      <c r="N64" s="5"/>
      <c r="O64" s="3"/>
      <c r="P64" s="3"/>
      <c r="Q64" s="1"/>
      <c r="R64" s="2"/>
    </row>
    <row r="65" spans="1:18" s="4" customFormat="1" ht="12" x14ac:dyDescent="0.25">
      <c r="A65" s="74"/>
      <c r="B65" s="75"/>
      <c r="C65" s="75"/>
      <c r="D65" s="74"/>
      <c r="E65" s="74"/>
      <c r="F65" s="74"/>
      <c r="G65" s="3"/>
      <c r="H65" s="3"/>
      <c r="I65" s="3"/>
      <c r="J65" s="3"/>
      <c r="K65" s="3"/>
      <c r="L65" s="3"/>
      <c r="M65" s="3"/>
      <c r="N65" s="5"/>
      <c r="O65" s="3"/>
      <c r="P65" s="3"/>
      <c r="Q65" s="1"/>
      <c r="R65" s="2"/>
    </row>
    <row r="66" spans="1:18" s="4" customFormat="1" ht="12" x14ac:dyDescent="0.25">
      <c r="A66" s="74"/>
      <c r="B66" s="75"/>
      <c r="C66" s="75"/>
      <c r="D66" s="74"/>
      <c r="E66" s="74"/>
      <c r="F66" s="74"/>
      <c r="G66" s="3"/>
      <c r="H66" s="3"/>
      <c r="I66" s="3"/>
      <c r="J66" s="3"/>
      <c r="K66" s="3"/>
      <c r="L66" s="3"/>
      <c r="M66" s="3"/>
      <c r="N66" s="5"/>
      <c r="O66" s="3"/>
      <c r="P66" s="3"/>
      <c r="Q66" s="1"/>
      <c r="R66" s="2"/>
    </row>
    <row r="67" spans="1:18" s="4" customFormat="1" ht="12" x14ac:dyDescent="0.25">
      <c r="A67" s="74"/>
      <c r="B67" s="75"/>
      <c r="C67" s="75"/>
      <c r="D67" s="74"/>
      <c r="E67" s="74"/>
      <c r="F67" s="74"/>
      <c r="G67" s="3"/>
      <c r="H67" s="3"/>
      <c r="I67" s="3"/>
      <c r="J67" s="3"/>
      <c r="K67" s="3"/>
      <c r="L67" s="3"/>
      <c r="M67" s="3"/>
      <c r="N67" s="5"/>
      <c r="O67" s="3"/>
      <c r="P67" s="3"/>
      <c r="Q67" s="1"/>
      <c r="R67" s="2"/>
    </row>
    <row r="68" spans="1:18" s="4" customFormat="1" ht="12" x14ac:dyDescent="0.25">
      <c r="A68" s="74"/>
      <c r="B68" s="75"/>
      <c r="C68" s="75"/>
      <c r="D68" s="74"/>
      <c r="E68" s="74"/>
      <c r="F68" s="74"/>
      <c r="G68" s="3"/>
      <c r="H68" s="3"/>
      <c r="I68" s="3"/>
      <c r="J68" s="3"/>
      <c r="K68" s="3"/>
      <c r="L68" s="3"/>
      <c r="M68" s="3"/>
      <c r="N68" s="5"/>
      <c r="O68" s="3"/>
      <c r="P68" s="3"/>
      <c r="Q68" s="1"/>
      <c r="R68" s="2"/>
    </row>
    <row r="69" spans="1:18" s="4" customFormat="1" ht="12" x14ac:dyDescent="0.25">
      <c r="A69" s="74"/>
      <c r="B69" s="75"/>
      <c r="C69" s="75"/>
      <c r="D69" s="74"/>
      <c r="E69" s="74"/>
      <c r="F69" s="74"/>
      <c r="G69" s="3"/>
      <c r="H69" s="3"/>
      <c r="I69" s="3"/>
      <c r="J69" s="3"/>
      <c r="K69" s="3"/>
      <c r="L69" s="3"/>
      <c r="M69" s="3"/>
      <c r="N69" s="5"/>
      <c r="O69" s="3"/>
      <c r="P69" s="3"/>
      <c r="Q69" s="1"/>
      <c r="R69" s="2"/>
    </row>
  </sheetData>
  <mergeCells count="20">
    <mergeCell ref="B39:M39"/>
    <mergeCell ref="B42:D42"/>
    <mergeCell ref="B15:M15"/>
    <mergeCell ref="B18:M18"/>
    <mergeCell ref="B22:M22"/>
    <mergeCell ref="B25:M25"/>
    <mergeCell ref="B28:M28"/>
    <mergeCell ref="B32:M32"/>
    <mergeCell ref="B10:M10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B5:M5"/>
  </mergeCells>
  <pageMargins left="0.7" right="0.7" top="0.75" bottom="0.75" header="0.3" footer="0.3"/>
  <pageSetup paperSize="9" scale="67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B792E9ED66264B92798307EB3B6D29" ma:contentTypeVersion="16" ma:contentTypeDescription="Create a new document." ma:contentTypeScope="" ma:versionID="10f7314e6e80e34b142f1ffb0c8116c7">
  <xsd:schema xmlns:xsd="http://www.w3.org/2001/XMLSchema" xmlns:xs="http://www.w3.org/2001/XMLSchema" xmlns:p="http://schemas.microsoft.com/office/2006/metadata/properties" xmlns:ns2="d9d53749-dba7-489d-8297-a59e0ac25aa8" xmlns:ns3="a36ce447-cb8f-4a1a-8202-d587e08e2868" targetNamespace="http://schemas.microsoft.com/office/2006/metadata/properties" ma:root="true" ma:fieldsID="38b8b9ef11f17079b8b68963afbf14f2" ns2:_="" ns3:_="">
    <xsd:import namespace="d9d53749-dba7-489d-8297-a59e0ac25aa8"/>
    <xsd:import namespace="a36ce447-cb8f-4a1a-8202-d587e08e28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Importe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53749-dba7-489d-8297-a59e0ac25a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mporte" ma:index="12" nillable="true" ma:displayName="Importe" ma:format="Dropdown" ma:internalName="Importe" ma:percentage="FALSE">
      <xsd:simpleType>
        <xsd:restriction base="dms:Number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79ab45b2-bca7-44a9-b826-a1cc778e4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6ce447-cb8f-4a1a-8202-d587e08e286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e220f763-9576-42a7-a3e8-07e293fb517f}" ma:internalName="TaxCatchAll" ma:showField="CatchAllData" ma:web="a36ce447-cb8f-4a1a-8202-d587e08e28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36ce447-cb8f-4a1a-8202-d587e08e2868" xsi:nil="true"/>
    <lcf76f155ced4ddcb4097134ff3c332f xmlns="d9d53749-dba7-489d-8297-a59e0ac25aa8">
      <Terms xmlns="http://schemas.microsoft.com/office/infopath/2007/PartnerControls"/>
    </lcf76f155ced4ddcb4097134ff3c332f>
    <Importe xmlns="d9d53749-dba7-489d-8297-a59e0ac25aa8" xsi:nil="true"/>
  </documentManagement>
</p:properties>
</file>

<file path=customXml/itemProps1.xml><?xml version="1.0" encoding="utf-8"?>
<ds:datastoreItem xmlns:ds="http://schemas.openxmlformats.org/officeDocument/2006/customXml" ds:itemID="{28D0DC10-3A9F-4CD6-A4B3-781177225A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d53749-dba7-489d-8297-a59e0ac25aa8"/>
    <ds:schemaRef ds:uri="a36ce447-cb8f-4a1a-8202-d587e08e28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BD322C-598D-4BEC-9DBC-36268A056D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FBAF69-5BE7-42B4-9EDD-1F5D1B7F9E98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a36ce447-cb8f-4a1a-8202-d587e08e2868"/>
    <ds:schemaRef ds:uri="http://schemas.openxmlformats.org/package/2006/metadata/core-properties"/>
    <ds:schemaRef ds:uri="d9d53749-dba7-489d-8297-a59e0ac25aa8"/>
    <ds:schemaRef ds:uri="http://schemas.microsoft.com/office/2006/metadata/properties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13</vt:i4>
      </vt:variant>
    </vt:vector>
  </HeadingPairs>
  <TitlesOfParts>
    <vt:vector size="13" baseType="lpstr">
      <vt:lpstr>Electricitat</vt:lpstr>
      <vt:lpstr>Parallamps</vt:lpstr>
      <vt:lpstr>Climatització</vt:lpstr>
      <vt:lpstr>Gas</vt:lpstr>
      <vt:lpstr>Calderes</vt:lpstr>
      <vt:lpstr>Solar</vt:lpstr>
      <vt:lpstr>Fotovoltaica</vt:lpstr>
      <vt:lpstr>Fontaneria</vt:lpstr>
      <vt:lpstr>Generadors</vt:lpstr>
      <vt:lpstr>Biomassa</vt:lpstr>
      <vt:lpstr>Ascensors</vt:lpstr>
      <vt:lpstr>Total</vt:lpstr>
      <vt:lpstr>Ascensors Original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Manel</dc:creator>
  <cp:lastModifiedBy>Administrador</cp:lastModifiedBy>
  <cp:lastPrinted>2026-05-09T06:55:53Z</cp:lastPrinted>
  <dcterms:created xsi:type="dcterms:W3CDTF">2005-02-04T09:30:14Z</dcterms:created>
  <dcterms:modified xsi:type="dcterms:W3CDTF">2026-06-30T10:59:28Z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</Properties>
</file>