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139 - Subministrament equipament de cuina\2. PLECS\1. ADMINISTRATIUS\"/>
    </mc:Choice>
  </mc:AlternateContent>
  <xr:revisionPtr revIDLastSave="0" documentId="13_ncr:1_{A92E1D2A-3371-4D87-AB88-D68B02ED0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Hoja1!$A$1:$R$56</definedName>
    <definedName name="_xlnm.Print_Titles" localSheetId="0">Hoja1!$1:$4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F25" i="1"/>
  <c r="H24" i="1"/>
  <c r="H23" i="1"/>
  <c r="H25" i="1" s="1"/>
  <c r="H22" i="1"/>
  <c r="H21" i="1"/>
  <c r="D24" i="1"/>
  <c r="D23" i="1"/>
  <c r="G35" i="1"/>
  <c r="G34" i="1"/>
  <c r="D22" i="1"/>
  <c r="G33" i="1" s="1"/>
  <c r="D21" i="1"/>
  <c r="E25" i="1" l="1"/>
  <c r="G32" i="1"/>
  <c r="D25" i="1"/>
  <c r="I32" i="1"/>
  <c r="I33" i="1"/>
  <c r="I34" i="1"/>
  <c r="I35" i="1"/>
  <c r="G36" i="1" l="1"/>
  <c r="K35" i="1"/>
  <c r="M35" i="1"/>
  <c r="K34" i="1"/>
  <c r="M34" i="1" s="1"/>
  <c r="K33" i="1"/>
  <c r="M33" i="1"/>
  <c r="I36" i="1"/>
  <c r="K32" i="1"/>
  <c r="K36" i="1" l="1"/>
  <c r="J25" i="1" s="1"/>
  <c r="M32" i="1"/>
  <c r="M36" i="1" s="1"/>
</calcChain>
</file>

<file path=xl/sharedStrings.xml><?xml version="1.0" encoding="utf-8"?>
<sst xmlns="http://schemas.openxmlformats.org/spreadsheetml/2006/main" count="67" uniqueCount="48">
  <si>
    <t>TÍTOL EXPEDIENT:</t>
  </si>
  <si>
    <t xml:space="preserve">Subministrament, instal·lació, posada en funcionament i manteniment post-garantia d'equipament de cuina per l'Hospital Clínic de Barcelona	</t>
  </si>
  <si>
    <t>NÚMERO D'EXPEDIENT:</t>
  </si>
  <si>
    <r>
      <t xml:space="preserve">DOMICILI: </t>
    </r>
    <r>
      <rPr>
        <b/>
        <sz val="11"/>
        <rFont val="Arial"/>
        <family val="2"/>
      </rPr>
      <t xml:space="preserve">C/. </t>
    </r>
  </si>
  <si>
    <t>LOCALITAT:</t>
  </si>
  <si>
    <t xml:space="preserve">TELÈFON: </t>
  </si>
  <si>
    <t>CORREU ELECTRÒNIC:</t>
  </si>
  <si>
    <t>DADES DEL SIGNANT:</t>
  </si>
  <si>
    <t xml:space="preserve">NOM I COGNOMS: </t>
  </si>
  <si>
    <t xml:space="preserve">DNI: </t>
  </si>
  <si>
    <t>CÀRREC:</t>
  </si>
  <si>
    <t>SIGNAT I SEGELLAT:</t>
  </si>
  <si>
    <t xml:space="preserve">DATA: </t>
  </si>
  <si>
    <t>OFERTA ECONÒMICA DE L'EQUIPAMENT</t>
  </si>
  <si>
    <t>OFERTA ECONÒMICA</t>
  </si>
  <si>
    <t xml:space="preserve">LOTS </t>
  </si>
  <si>
    <t>EQUIPAMENT</t>
  </si>
  <si>
    <t>QUANTITAT</t>
  </si>
  <si>
    <t>PREU UNITARI MÀXIM DE LICITACIÓ (SENSE IVA)</t>
  </si>
  <si>
    <t>PREU UNITARI MÀXIM DE LICITACIÓ (AMB IVA)</t>
  </si>
  <si>
    <t>PREU DE L'OFERTA (SENSE IVA)</t>
  </si>
  <si>
    <t>IVA</t>
  </si>
  <si>
    <t>PREU DE L'OFERTA (AMB IVA)</t>
  </si>
  <si>
    <t>LOT 1</t>
  </si>
  <si>
    <t xml:space="preserve">Equip de cocció industrial elèctric tipus marmita basculant amb agitador integrat </t>
  </si>
  <si>
    <t>LOT 2</t>
  </si>
  <si>
    <t xml:space="preserve">Cuitor a vapor </t>
  </si>
  <si>
    <t>LOT 3</t>
  </si>
  <si>
    <t>Túnel vaixella</t>
  </si>
  <si>
    <t>Túnel safates</t>
  </si>
  <si>
    <t xml:space="preserve">OFERTA ECONÒMICA DEL SERVEI DE MANTENIMENT </t>
  </si>
  <si>
    <t>Servei de manteniment 
any 1</t>
  </si>
  <si>
    <t>Servei de manteniment 
any 2</t>
  </si>
  <si>
    <t>Servei de manteniment 
any 3</t>
  </si>
  <si>
    <t>Servei de manteniment 
any 4</t>
  </si>
  <si>
    <t>Servei de manteniment 
any 5</t>
  </si>
  <si>
    <t xml:space="preserve">Total </t>
  </si>
  <si>
    <t>12 mesos</t>
  </si>
  <si>
    <t>MESOS</t>
  </si>
  <si>
    <t xml:space="preserve">Preu del servei de manteniment màxim (sense IVA) </t>
  </si>
  <si>
    <t xml:space="preserve">Preu ofert pel servei de manteniment (sense IVA) </t>
  </si>
  <si>
    <t>Preu del servei de manteniment màxim (sense IVA)</t>
  </si>
  <si>
    <t>Preu ofert pel servei de manteniment (sense IVA)</t>
  </si>
  <si>
    <t>PREU MÀXIM (AMB IVA)</t>
  </si>
  <si>
    <t>Cobert per garantia</t>
  </si>
  <si>
    <t xml:space="preserve">Cobert garantia </t>
  </si>
  <si>
    <t xml:space="preserve">TOTALS </t>
  </si>
  <si>
    <t>ANNEX 3.1. PCAP  Oferta Econòmica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</si>
</sst>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-* #,##0\ _P_t_s_-;\-* #,##0\ _P_t_s_-;_-* &quot;-&quot;??\ _P_t_s_-;_-@_-"/>
    <numFmt numFmtId="167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97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1" applyFont="1"/>
    <xf numFmtId="0" fontId="4" fillId="0" borderId="0" xfId="1" applyFont="1" applyAlignment="1">
      <alignment horizontal="center"/>
    </xf>
    <xf numFmtId="49" fontId="2" fillId="0" borderId="0" xfId="0" applyNumberFormat="1" applyFont="1" applyAlignment="1">
      <alignment vertical="center" wrapText="1"/>
    </xf>
    <xf numFmtId="166" fontId="2" fillId="3" borderId="0" xfId="2" applyNumberFormat="1" applyFont="1" applyFill="1" applyBorder="1" applyAlignment="1">
      <alignment horizontal="center" vertical="center"/>
    </xf>
    <xf numFmtId="0" fontId="2" fillId="3" borderId="0" xfId="1" applyFont="1" applyFill="1" applyAlignment="1">
      <alignment horizontal="center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" fontId="0" fillId="0" borderId="0" xfId="0" applyNumberFormat="1"/>
    <xf numFmtId="6" fontId="5" fillId="0" borderId="0" xfId="0" applyNumberFormat="1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vertical="center"/>
    </xf>
    <xf numFmtId="4" fontId="5" fillId="2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4" fontId="5" fillId="0" borderId="0" xfId="0" applyNumberFormat="1" applyFont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2" fillId="0" borderId="1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166" fontId="2" fillId="3" borderId="0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5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7" fontId="5" fillId="0" borderId="0" xfId="0" applyNumberFormat="1" applyFont="1"/>
    <xf numFmtId="0" fontId="2" fillId="4" borderId="1" xfId="1" applyFont="1" applyFill="1" applyBorder="1" applyAlignment="1">
      <alignment vertical="center" wrapText="1"/>
    </xf>
    <xf numFmtId="4" fontId="5" fillId="2" borderId="19" xfId="0" applyNumberFormat="1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vertical="center" wrapText="1"/>
    </xf>
    <xf numFmtId="0" fontId="5" fillId="5" borderId="23" xfId="0" applyFont="1" applyFill="1" applyBorder="1" applyAlignment="1">
      <alignment vertical="center" wrapText="1"/>
    </xf>
    <xf numFmtId="4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 applyProtection="1">
      <alignment horizontal="center" vertical="center"/>
      <protection locked="0"/>
    </xf>
    <xf numFmtId="4" fontId="7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4" fontId="5" fillId="0" borderId="25" xfId="0" applyNumberFormat="1" applyFont="1" applyBorder="1" applyAlignment="1">
      <alignment horizontal="center" vertical="center"/>
    </xf>
    <xf numFmtId="0" fontId="5" fillId="5" borderId="17" xfId="0" applyFont="1" applyFill="1" applyBorder="1" applyAlignment="1">
      <alignment horizontal="left" vertical="center" wrapText="1"/>
    </xf>
    <xf numFmtId="4" fontId="7" fillId="2" borderId="16" xfId="0" applyNumberFormat="1" applyFont="1" applyFill="1" applyBorder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" fontId="5" fillId="0" borderId="30" xfId="0" applyNumberFormat="1" applyFont="1" applyBorder="1" applyAlignment="1">
      <alignment horizontal="center" vertical="center"/>
    </xf>
    <xf numFmtId="4" fontId="5" fillId="0" borderId="31" xfId="0" applyNumberFormat="1" applyFont="1" applyBorder="1" applyAlignment="1">
      <alignment horizontal="center" vertical="center"/>
    </xf>
    <xf numFmtId="4" fontId="5" fillId="0" borderId="32" xfId="0" applyNumberFormat="1" applyFont="1" applyBorder="1" applyAlignment="1">
      <alignment horizontal="center" vertical="center"/>
    </xf>
    <xf numFmtId="10" fontId="5" fillId="0" borderId="17" xfId="0" applyNumberFormat="1" applyFont="1" applyBorder="1" applyAlignment="1">
      <alignment horizontal="center" vertical="center"/>
    </xf>
    <xf numFmtId="165" fontId="2" fillId="4" borderId="33" xfId="1" applyNumberFormat="1" applyFont="1" applyFill="1" applyBorder="1" applyAlignment="1">
      <alignment horizontal="center" vertical="center" wrapText="1"/>
    </xf>
    <xf numFmtId="4" fontId="2" fillId="0" borderId="20" xfId="1" applyNumberFormat="1" applyFont="1" applyBorder="1" applyAlignment="1">
      <alignment horizontal="center" vertical="center" wrapText="1"/>
    </xf>
    <xf numFmtId="0" fontId="2" fillId="4" borderId="27" xfId="1" applyFont="1" applyFill="1" applyBorder="1" applyAlignment="1">
      <alignment horizontal="center" vertical="center"/>
    </xf>
    <xf numFmtId="0" fontId="2" fillId="4" borderId="28" xfId="1" applyFont="1" applyFill="1" applyBorder="1" applyAlignment="1">
      <alignment horizontal="center" vertical="center"/>
    </xf>
    <xf numFmtId="0" fontId="2" fillId="4" borderId="29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center"/>
    </xf>
    <xf numFmtId="0" fontId="2" fillId="4" borderId="18" xfId="1" applyFont="1" applyFill="1" applyBorder="1" applyAlignment="1">
      <alignment horizontal="center"/>
    </xf>
    <xf numFmtId="0" fontId="2" fillId="0" borderId="11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0" fontId="5" fillId="5" borderId="19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2" fillId="0" borderId="4" xfId="0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 wrapText="1"/>
      <protection locked="0"/>
    </xf>
    <xf numFmtId="0" fontId="2" fillId="0" borderId="13" xfId="0" applyFont="1" applyBorder="1" applyAlignment="1" applyProtection="1">
      <alignment horizontal="center" wrapText="1"/>
      <protection locked="0"/>
    </xf>
    <xf numFmtId="0" fontId="6" fillId="4" borderId="0" xfId="1" applyFont="1" applyFill="1" applyAlignment="1">
      <alignment horizontal="center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66" fontId="4" fillId="0" borderId="0" xfId="3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2" fillId="4" borderId="17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4" fontId="7" fillId="4" borderId="24" xfId="0" applyNumberFormat="1" applyFont="1" applyFill="1" applyBorder="1" applyAlignment="1">
      <alignment horizontal="center" vertical="center"/>
    </xf>
  </cellXfs>
  <cellStyles count="4">
    <cellStyle name="Coma" xfId="3" builtinId="3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colors>
    <mruColors>
      <color rgb="FFFFCCCC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"/>
  <sheetViews>
    <sheetView tabSelected="1" view="pageBreakPreview" zoomScaleNormal="100" zoomScaleSheetLayoutView="100" workbookViewId="0">
      <selection activeCell="I9" sqref="I9"/>
    </sheetView>
  </sheetViews>
  <sheetFormatPr defaultColWidth="11.42578125" defaultRowHeight="15" x14ac:dyDescent="0.25"/>
  <cols>
    <col min="1" max="1" width="7.7109375" customWidth="1"/>
    <col min="2" max="2" width="38.85546875" style="41" customWidth="1"/>
    <col min="3" max="3" width="13.42578125" customWidth="1"/>
    <col min="4" max="4" width="15.85546875" customWidth="1"/>
    <col min="5" max="5" width="14.5703125" customWidth="1"/>
    <col min="6" max="6" width="14.140625" customWidth="1"/>
    <col min="7" max="7" width="11.5703125" customWidth="1"/>
    <col min="8" max="8" width="26" customWidth="1"/>
    <col min="9" max="11" width="15.85546875" customWidth="1"/>
    <col min="12" max="12" width="14.5703125" customWidth="1"/>
    <col min="13" max="13" width="12.7109375" customWidth="1"/>
    <col min="14" max="14" width="14.140625" customWidth="1"/>
  </cols>
  <sheetData>
    <row r="1" spans="2:18" ht="20.25" x14ac:dyDescent="0.3">
      <c r="B1" s="78" t="s">
        <v>47</v>
      </c>
      <c r="C1" s="78"/>
      <c r="D1" s="78"/>
      <c r="E1" s="78"/>
      <c r="F1" s="78"/>
      <c r="G1" s="78"/>
      <c r="H1" s="78"/>
      <c r="I1" s="3"/>
      <c r="J1" s="3"/>
      <c r="K1" s="3"/>
      <c r="L1" s="3"/>
      <c r="M1" s="3"/>
      <c r="N1" s="3"/>
      <c r="O1" s="3"/>
      <c r="P1" s="1"/>
      <c r="Q1" s="1"/>
      <c r="R1" s="1"/>
    </row>
    <row r="2" spans="2:18" x14ac:dyDescent="0.25">
      <c r="B2" s="30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1"/>
      <c r="R2" s="1"/>
    </row>
    <row r="3" spans="2:18" ht="36" customHeight="1" x14ac:dyDescent="0.25">
      <c r="B3" s="31" t="s">
        <v>0</v>
      </c>
      <c r="C3" s="79" t="s">
        <v>1</v>
      </c>
      <c r="D3" s="80"/>
      <c r="E3" s="80"/>
      <c r="F3" s="80"/>
      <c r="G3" s="80"/>
      <c r="H3" s="81"/>
      <c r="I3" s="2"/>
      <c r="J3" s="2"/>
      <c r="K3" s="2"/>
      <c r="L3" s="2"/>
      <c r="M3" s="2"/>
      <c r="N3" s="2"/>
      <c r="O3" s="2"/>
      <c r="P3" s="2"/>
      <c r="Q3" s="2"/>
      <c r="R3" s="2"/>
    </row>
    <row r="4" spans="2:18" x14ac:dyDescent="0.25">
      <c r="B4" s="32" t="s">
        <v>2</v>
      </c>
      <c r="C4" s="84"/>
      <c r="D4" s="85"/>
      <c r="E4" s="85"/>
      <c r="F4" s="85"/>
      <c r="G4" s="85"/>
      <c r="H4" s="86"/>
      <c r="I4" s="5"/>
      <c r="J4" s="5"/>
      <c r="K4" s="5"/>
      <c r="L4" s="5"/>
      <c r="M4" s="5"/>
      <c r="N4" s="5"/>
      <c r="O4" s="5"/>
      <c r="P4" s="5"/>
      <c r="Q4" s="5"/>
      <c r="R4" s="5"/>
    </row>
    <row r="5" spans="2:18" x14ac:dyDescent="0.25"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</row>
    <row r="6" spans="2:18" x14ac:dyDescent="0.25">
      <c r="B6" s="33" t="s">
        <v>3</v>
      </c>
      <c r="C6" s="87"/>
      <c r="D6" s="88"/>
      <c r="E6" s="88"/>
      <c r="F6" s="88"/>
      <c r="G6" s="88"/>
      <c r="H6" s="89"/>
      <c r="I6" s="1"/>
      <c r="J6" s="1"/>
      <c r="K6" s="1"/>
      <c r="L6" s="1"/>
      <c r="M6" s="1"/>
      <c r="N6" s="1"/>
      <c r="O6" s="1"/>
      <c r="P6" s="1"/>
      <c r="Q6" s="1"/>
      <c r="R6" s="1"/>
    </row>
    <row r="7" spans="2:18" x14ac:dyDescent="0.25">
      <c r="B7" s="34" t="s">
        <v>4</v>
      </c>
      <c r="C7" s="90"/>
      <c r="D7" s="91"/>
      <c r="E7" s="91"/>
      <c r="F7" s="91"/>
      <c r="G7" s="91"/>
      <c r="H7" s="92"/>
      <c r="I7" s="8"/>
      <c r="J7" s="8"/>
      <c r="K7" s="8"/>
      <c r="L7" s="8"/>
      <c r="M7" s="8"/>
      <c r="N7" s="8"/>
      <c r="O7" s="8"/>
      <c r="P7" s="8"/>
      <c r="Q7" s="8"/>
      <c r="R7" s="8"/>
    </row>
    <row r="8" spans="2:18" x14ac:dyDescent="0.25">
      <c r="B8" s="34" t="s">
        <v>5</v>
      </c>
      <c r="C8" s="90"/>
      <c r="D8" s="91"/>
      <c r="E8" s="91"/>
      <c r="F8" s="91"/>
      <c r="G8" s="91"/>
      <c r="H8" s="92"/>
      <c r="I8" s="8"/>
      <c r="J8" s="8"/>
      <c r="K8" s="8"/>
      <c r="L8" s="8"/>
      <c r="M8" s="8"/>
      <c r="N8" s="8"/>
      <c r="O8" s="8"/>
      <c r="P8" s="8"/>
      <c r="Q8" s="8"/>
      <c r="R8" s="8"/>
    </row>
    <row r="9" spans="2:18" x14ac:dyDescent="0.25">
      <c r="B9" s="35" t="s">
        <v>6</v>
      </c>
      <c r="C9" s="90"/>
      <c r="D9" s="91"/>
      <c r="E9" s="91"/>
      <c r="F9" s="91"/>
      <c r="G9" s="91"/>
      <c r="H9" s="92"/>
      <c r="I9" s="8"/>
      <c r="J9" s="8"/>
      <c r="K9" s="8"/>
      <c r="L9" s="8"/>
      <c r="M9" s="8"/>
      <c r="N9" s="8"/>
      <c r="O9" s="8"/>
      <c r="P9" s="8"/>
      <c r="Q9" s="8"/>
      <c r="R9" s="8"/>
    </row>
    <row r="10" spans="2:18" x14ac:dyDescent="0.25">
      <c r="B10" s="36" t="s">
        <v>7</v>
      </c>
      <c r="C10" s="68"/>
      <c r="D10" s="69"/>
      <c r="E10" s="69"/>
      <c r="F10" s="69"/>
      <c r="G10" s="69"/>
      <c r="H10" s="70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2:18" x14ac:dyDescent="0.25">
      <c r="B11" s="34" t="s">
        <v>8</v>
      </c>
      <c r="C11" s="68"/>
      <c r="D11" s="69"/>
      <c r="E11" s="69"/>
      <c r="F11" s="69"/>
      <c r="G11" s="69"/>
      <c r="H11" s="70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2:18" x14ac:dyDescent="0.25">
      <c r="B12" s="34" t="s">
        <v>9</v>
      </c>
      <c r="C12" s="68"/>
      <c r="D12" s="69"/>
      <c r="E12" s="69"/>
      <c r="F12" s="69"/>
      <c r="G12" s="69"/>
      <c r="H12" s="70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2:18" x14ac:dyDescent="0.25">
      <c r="B13" s="34" t="s">
        <v>10</v>
      </c>
      <c r="C13" s="68"/>
      <c r="D13" s="69"/>
      <c r="E13" s="69"/>
      <c r="F13" s="69"/>
      <c r="G13" s="69"/>
      <c r="H13" s="70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2:18" ht="40.5" customHeight="1" thickBot="1" x14ac:dyDescent="0.3">
      <c r="B14" s="37" t="s">
        <v>11</v>
      </c>
      <c r="C14" s="68"/>
      <c r="D14" s="69"/>
      <c r="E14" s="69"/>
      <c r="F14" s="69"/>
      <c r="G14" s="69"/>
      <c r="H14" s="70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2:18" x14ac:dyDescent="0.25">
      <c r="B15" s="10" t="s">
        <v>12</v>
      </c>
      <c r="C15" s="75"/>
      <c r="D15" s="76"/>
      <c r="E15" s="76"/>
      <c r="F15" s="76"/>
      <c r="G15" s="76"/>
      <c r="H15" s="77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2:18" x14ac:dyDescent="0.25">
      <c r="B16" s="11"/>
      <c r="C16" s="12"/>
      <c r="D16" s="12"/>
      <c r="E16" s="12"/>
      <c r="F16" s="12"/>
      <c r="G16" s="12"/>
      <c r="H16" s="12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8" customHeight="1" x14ac:dyDescent="0.25">
      <c r="B17" s="63" t="s">
        <v>13</v>
      </c>
      <c r="C17" s="64"/>
      <c r="D17" s="64"/>
      <c r="E17" s="64"/>
      <c r="F17" s="64"/>
      <c r="G17" s="64"/>
      <c r="H17" s="65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9" customHeight="1" x14ac:dyDescent="0.25">
      <c r="B18" s="38"/>
      <c r="C18" s="6"/>
      <c r="D18" s="6"/>
      <c r="E18" s="6"/>
      <c r="F18" s="6"/>
      <c r="G18" s="6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B19" s="39"/>
      <c r="C19" s="4"/>
      <c r="D19" s="7"/>
      <c r="E19" s="66" t="s">
        <v>14</v>
      </c>
      <c r="F19" s="66"/>
      <c r="G19" s="66"/>
      <c r="H19" s="67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69.75" customHeight="1" x14ac:dyDescent="0.25">
      <c r="A20" s="13" t="s">
        <v>15</v>
      </c>
      <c r="B20" s="13" t="s">
        <v>16</v>
      </c>
      <c r="C20" s="13" t="s">
        <v>17</v>
      </c>
      <c r="D20" s="13" t="s">
        <v>18</v>
      </c>
      <c r="E20" s="13" t="s">
        <v>19</v>
      </c>
      <c r="F20" s="15" t="s">
        <v>20</v>
      </c>
      <c r="G20" s="15" t="s">
        <v>21</v>
      </c>
      <c r="H20" s="61" t="s">
        <v>22</v>
      </c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0.75" customHeight="1" x14ac:dyDescent="0.25">
      <c r="A21" s="46" t="s">
        <v>23</v>
      </c>
      <c r="B21" s="40" t="s">
        <v>24</v>
      </c>
      <c r="C21" s="24">
        <v>1</v>
      </c>
      <c r="D21" s="26">
        <f>(E21/1.21)</f>
        <v>78512.396694214884</v>
      </c>
      <c r="E21" s="26">
        <v>95000</v>
      </c>
      <c r="F21" s="27">
        <v>78512.396694214884</v>
      </c>
      <c r="G21" s="60">
        <v>0.21</v>
      </c>
      <c r="H21" s="57">
        <f>F21+(F21*(G21))</f>
        <v>95000</v>
      </c>
      <c r="I21" s="1"/>
      <c r="J21" s="1"/>
      <c r="K21" s="25"/>
      <c r="L21" s="19"/>
      <c r="M21" s="19"/>
      <c r="N21" s="19"/>
      <c r="O21" s="19"/>
      <c r="P21" s="19"/>
      <c r="Q21" s="19"/>
      <c r="R21" s="19"/>
    </row>
    <row r="22" spans="1:18" ht="19.5" customHeight="1" x14ac:dyDescent="0.25">
      <c r="A22" s="45" t="s">
        <v>25</v>
      </c>
      <c r="B22" s="40" t="s">
        <v>26</v>
      </c>
      <c r="C22" s="24">
        <v>1</v>
      </c>
      <c r="D22" s="26">
        <f t="shared" ref="D22" si="0">E22/1.21</f>
        <v>25206.611570247933</v>
      </c>
      <c r="E22" s="26">
        <v>30500</v>
      </c>
      <c r="F22" s="27">
        <v>25206.6115702479</v>
      </c>
      <c r="G22" s="60">
        <v>0.21</v>
      </c>
      <c r="H22" s="58">
        <f>F22+(F22*(G22))</f>
        <v>30499.99999999996</v>
      </c>
      <c r="I22" s="1"/>
      <c r="J22" s="1"/>
      <c r="K22" s="25"/>
      <c r="L22" s="19"/>
      <c r="M22" s="19"/>
      <c r="N22" s="19"/>
      <c r="O22" s="19"/>
      <c r="P22" s="19"/>
      <c r="Q22" s="19"/>
      <c r="R22" s="19"/>
    </row>
    <row r="23" spans="1:18" s="20" customFormat="1" ht="16.5" customHeight="1" x14ac:dyDescent="0.2">
      <c r="A23" s="71" t="s">
        <v>27</v>
      </c>
      <c r="B23" s="40" t="s">
        <v>28</v>
      </c>
      <c r="C23" s="24">
        <v>1</v>
      </c>
      <c r="D23" s="26">
        <f>E23/1.21</f>
        <v>156198.34710743802</v>
      </c>
      <c r="E23" s="26">
        <v>189000</v>
      </c>
      <c r="F23" s="27">
        <v>156198.34710743802</v>
      </c>
      <c r="G23" s="60">
        <v>0.21</v>
      </c>
      <c r="H23" s="58">
        <f>F23+(F23*(G23))</f>
        <v>189000</v>
      </c>
      <c r="I23" s="1"/>
      <c r="J23" s="1"/>
      <c r="K23" s="25"/>
      <c r="L23" s="19"/>
      <c r="M23" s="19"/>
      <c r="N23" s="19"/>
      <c r="O23" s="19"/>
      <c r="P23" s="19"/>
      <c r="Q23" s="19"/>
      <c r="R23" s="19"/>
    </row>
    <row r="24" spans="1:18" s="20" customFormat="1" ht="16.5" customHeight="1" x14ac:dyDescent="0.2">
      <c r="A24" s="95"/>
      <c r="B24" s="55" t="s">
        <v>29</v>
      </c>
      <c r="C24" s="24">
        <v>1</v>
      </c>
      <c r="D24" s="26">
        <f>E24/1.21</f>
        <v>156198.34710743802</v>
      </c>
      <c r="E24" s="44">
        <v>189000</v>
      </c>
      <c r="F24" s="27">
        <v>156198.34710743802</v>
      </c>
      <c r="G24" s="60">
        <v>0.21</v>
      </c>
      <c r="H24" s="59">
        <f>F24+(F24*(G24))</f>
        <v>189000</v>
      </c>
      <c r="I24" s="1"/>
      <c r="J24" s="1"/>
      <c r="K24" s="25"/>
      <c r="L24" s="19"/>
      <c r="M24" s="19"/>
      <c r="N24" s="19"/>
      <c r="O24" s="19"/>
      <c r="P24" s="19"/>
      <c r="Q24" s="19"/>
      <c r="R24" s="19"/>
    </row>
    <row r="25" spans="1:18" ht="16.5" customHeight="1" x14ac:dyDescent="0.25">
      <c r="B25" s="14"/>
      <c r="C25" s="14"/>
      <c r="D25" s="29">
        <f>SUM(D21:D24)</f>
        <v>416115.70247933886</v>
      </c>
      <c r="E25" s="29">
        <f>SUM(E21:E24)</f>
        <v>503500</v>
      </c>
      <c r="F25" s="29">
        <f>SUM(F21:F24)</f>
        <v>416115.70247933886</v>
      </c>
      <c r="G25" s="1"/>
      <c r="H25" s="62">
        <f>SUM(H21:H24)</f>
        <v>503499.99999999994</v>
      </c>
      <c r="I25" s="1"/>
      <c r="J25" s="16">
        <f>F25+G36+I36+K36</f>
        <v>487904.95867768605</v>
      </c>
      <c r="K25" s="16"/>
      <c r="L25" s="1"/>
      <c r="M25" s="1"/>
      <c r="N25" s="1"/>
      <c r="O25" s="1"/>
      <c r="P25" s="1"/>
      <c r="Q25" s="1"/>
      <c r="R25" s="1"/>
    </row>
    <row r="26" spans="1:18" x14ac:dyDescent="0.25">
      <c r="B26" s="39"/>
      <c r="C26" s="1"/>
      <c r="D26" s="18"/>
      <c r="E26" s="16"/>
      <c r="F26" s="16"/>
      <c r="G26" s="1"/>
      <c r="H26" s="17"/>
      <c r="I26" s="1"/>
      <c r="J26" s="1"/>
      <c r="K26" s="17"/>
      <c r="L26" s="1"/>
      <c r="M26" s="1"/>
      <c r="N26" s="1"/>
      <c r="O26" s="1"/>
      <c r="P26" s="1"/>
      <c r="Q26" s="1"/>
      <c r="R26" s="1"/>
    </row>
    <row r="27" spans="1:18" ht="18.75" customHeight="1" x14ac:dyDescent="0.25">
      <c r="B27" s="63" t="s">
        <v>30</v>
      </c>
      <c r="C27" s="64"/>
      <c r="D27" s="64"/>
      <c r="E27" s="64"/>
      <c r="F27" s="64"/>
      <c r="G27" s="64"/>
      <c r="H27" s="65"/>
      <c r="I27" s="1"/>
      <c r="J27" s="1"/>
      <c r="K27" s="16"/>
      <c r="L27" s="1"/>
      <c r="M27" s="1"/>
      <c r="N27" s="1"/>
      <c r="O27" s="1"/>
      <c r="P27" s="1"/>
      <c r="Q27" s="1"/>
      <c r="R27" s="1"/>
    </row>
    <row r="28" spans="1:18" ht="6.75" customHeight="1" x14ac:dyDescent="0.25">
      <c r="B28" s="39"/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8.5" customHeight="1" x14ac:dyDescent="0.25">
      <c r="B29" s="39"/>
      <c r="C29" s="93" t="s">
        <v>31</v>
      </c>
      <c r="D29" s="94"/>
      <c r="E29" s="93" t="s">
        <v>32</v>
      </c>
      <c r="F29" s="94"/>
      <c r="G29" s="93" t="s">
        <v>33</v>
      </c>
      <c r="H29" s="94"/>
      <c r="I29" s="93" t="s">
        <v>34</v>
      </c>
      <c r="J29" s="94"/>
      <c r="K29" s="93" t="s">
        <v>35</v>
      </c>
      <c r="L29" s="94"/>
      <c r="M29" s="93" t="s">
        <v>36</v>
      </c>
      <c r="N29" s="94"/>
      <c r="O29" s="1"/>
      <c r="P29" s="1"/>
      <c r="Q29" s="1"/>
      <c r="R29" s="1"/>
    </row>
    <row r="30" spans="1:18" ht="22.5" customHeight="1" x14ac:dyDescent="0.25">
      <c r="C30" s="93" t="s">
        <v>37</v>
      </c>
      <c r="D30" s="94"/>
      <c r="E30" s="93" t="s">
        <v>37</v>
      </c>
      <c r="F30" s="94"/>
      <c r="G30" s="93" t="s">
        <v>37</v>
      </c>
      <c r="H30" s="94"/>
      <c r="I30" s="93" t="s">
        <v>37</v>
      </c>
      <c r="J30" s="94"/>
      <c r="K30" s="93" t="s">
        <v>37</v>
      </c>
      <c r="L30" s="94"/>
      <c r="M30" s="43"/>
      <c r="N30" s="43"/>
      <c r="O30" s="1"/>
      <c r="P30" s="1"/>
      <c r="Q30" s="1"/>
      <c r="R30" s="1"/>
    </row>
    <row r="31" spans="1:18" ht="82.5" customHeight="1" x14ac:dyDescent="0.25">
      <c r="A31" s="13" t="s">
        <v>15</v>
      </c>
      <c r="B31" s="13" t="s">
        <v>38</v>
      </c>
      <c r="C31" s="54" t="s">
        <v>39</v>
      </c>
      <c r="D31" s="54" t="s">
        <v>40</v>
      </c>
      <c r="E31" s="54" t="s">
        <v>41</v>
      </c>
      <c r="F31" s="54" t="s">
        <v>42</v>
      </c>
      <c r="G31" s="13" t="s">
        <v>39</v>
      </c>
      <c r="H31" s="13" t="s">
        <v>40</v>
      </c>
      <c r="I31" s="13" t="s">
        <v>41</v>
      </c>
      <c r="J31" s="13" t="s">
        <v>42</v>
      </c>
      <c r="K31" s="13" t="s">
        <v>41</v>
      </c>
      <c r="L31" s="13" t="s">
        <v>42</v>
      </c>
      <c r="M31" s="15" t="s">
        <v>43</v>
      </c>
      <c r="N31" s="15" t="s">
        <v>22</v>
      </c>
      <c r="O31" s="1"/>
      <c r="P31" s="1"/>
      <c r="Q31" s="1"/>
      <c r="R31" s="1"/>
    </row>
    <row r="32" spans="1:18" s="23" customFormat="1" ht="30.75" customHeight="1" x14ac:dyDescent="0.25">
      <c r="A32" s="46" t="s">
        <v>23</v>
      </c>
      <c r="B32" s="52" t="s">
        <v>24</v>
      </c>
      <c r="C32" s="96" t="s">
        <v>44</v>
      </c>
      <c r="D32" s="96"/>
      <c r="E32" s="96" t="s">
        <v>45</v>
      </c>
      <c r="F32" s="96"/>
      <c r="G32" s="53">
        <f>D21*0.05</f>
        <v>3925.6198347107443</v>
      </c>
      <c r="H32" s="26"/>
      <c r="I32" s="21">
        <f>G32</f>
        <v>3925.6198347107443</v>
      </c>
      <c r="J32" s="26"/>
      <c r="K32" s="21">
        <f>I32</f>
        <v>3925.6198347107443</v>
      </c>
      <c r="L32" s="26"/>
      <c r="M32" s="21">
        <f>(G32+I32+K32)*1.21</f>
        <v>14250.000000000002</v>
      </c>
      <c r="N32" s="26"/>
      <c r="O32" s="56"/>
      <c r="P32" s="22"/>
      <c r="Q32" s="22"/>
      <c r="R32" s="22"/>
    </row>
    <row r="33" spans="1:18" s="23" customFormat="1" x14ac:dyDescent="0.25">
      <c r="A33" s="45" t="s">
        <v>25</v>
      </c>
      <c r="B33" s="52" t="s">
        <v>26</v>
      </c>
      <c r="C33" s="96"/>
      <c r="D33" s="96"/>
      <c r="E33" s="96"/>
      <c r="F33" s="96"/>
      <c r="G33" s="53">
        <f>D22*0.05</f>
        <v>1260.3305785123966</v>
      </c>
      <c r="H33" s="44"/>
      <c r="I33" s="21">
        <f t="shared" ref="I33:I35" si="1">G33</f>
        <v>1260.3305785123966</v>
      </c>
      <c r="J33" s="44"/>
      <c r="K33" s="21">
        <f t="shared" ref="K33:K35" si="2">I33</f>
        <v>1260.3305785123966</v>
      </c>
      <c r="L33" s="44"/>
      <c r="M33" s="21">
        <f t="shared" ref="M33:M35" si="3">(G33+I33+K33)*1.21</f>
        <v>4575</v>
      </c>
      <c r="N33" s="44"/>
      <c r="O33" s="56"/>
      <c r="P33" s="22"/>
      <c r="Q33" s="22"/>
      <c r="R33" s="22"/>
    </row>
    <row r="34" spans="1:18" s="23" customFormat="1" x14ac:dyDescent="0.25">
      <c r="A34" s="71" t="s">
        <v>27</v>
      </c>
      <c r="B34" s="52" t="s">
        <v>28</v>
      </c>
      <c r="C34" s="96"/>
      <c r="D34" s="96"/>
      <c r="E34" s="96"/>
      <c r="F34" s="96"/>
      <c r="G34" s="53">
        <f>D23*0.06</f>
        <v>9371.9008264462809</v>
      </c>
      <c r="H34" s="44"/>
      <c r="I34" s="21">
        <f t="shared" si="1"/>
        <v>9371.9008264462809</v>
      </c>
      <c r="J34" s="44"/>
      <c r="K34" s="21">
        <f t="shared" si="2"/>
        <v>9371.9008264462809</v>
      </c>
      <c r="L34" s="44"/>
      <c r="M34" s="21">
        <f t="shared" si="3"/>
        <v>34020</v>
      </c>
      <c r="N34" s="44"/>
      <c r="O34" s="56"/>
      <c r="P34" s="22"/>
      <c r="Q34" s="22"/>
      <c r="R34" s="22"/>
    </row>
    <row r="35" spans="1:18" s="23" customFormat="1" x14ac:dyDescent="0.25">
      <c r="A35" s="72"/>
      <c r="B35" s="52" t="s">
        <v>29</v>
      </c>
      <c r="C35" s="96"/>
      <c r="D35" s="96"/>
      <c r="E35" s="96"/>
      <c r="F35" s="96"/>
      <c r="G35" s="53">
        <f>D24*0.06</f>
        <v>9371.9008264462809</v>
      </c>
      <c r="H35" s="44"/>
      <c r="I35" s="21">
        <f t="shared" si="1"/>
        <v>9371.9008264462809</v>
      </c>
      <c r="J35" s="44"/>
      <c r="K35" s="21">
        <f t="shared" si="2"/>
        <v>9371.9008264462809</v>
      </c>
      <c r="L35" s="44"/>
      <c r="M35" s="21">
        <f t="shared" si="3"/>
        <v>34020</v>
      </c>
      <c r="N35" s="44"/>
      <c r="O35" s="56"/>
      <c r="P35" s="22"/>
      <c r="Q35" s="22"/>
      <c r="R35" s="22"/>
    </row>
    <row r="36" spans="1:18" s="20" customFormat="1" ht="20.25" customHeight="1" x14ac:dyDescent="0.25">
      <c r="A36" s="73" t="s">
        <v>46</v>
      </c>
      <c r="B36" s="73"/>
      <c r="C36" s="74"/>
      <c r="D36" s="74"/>
      <c r="E36" s="74"/>
      <c r="F36" s="74"/>
      <c r="G36" s="51">
        <f>SUM(G32:G35)</f>
        <v>23929.752066115703</v>
      </c>
      <c r="H36" s="48"/>
      <c r="I36" s="47">
        <f>SUM(I32:I35)</f>
        <v>23929.752066115703</v>
      </c>
      <c r="J36" s="48"/>
      <c r="K36" s="47">
        <f>SUM(K32:K35)</f>
        <v>23929.752066115703</v>
      </c>
      <c r="L36" s="49"/>
      <c r="M36" s="47">
        <f>SUM(M32:M35)</f>
        <v>86865</v>
      </c>
      <c r="N36" s="50"/>
      <c r="O36" s="19"/>
      <c r="P36" s="19"/>
      <c r="Q36" s="19"/>
      <c r="R36" s="19"/>
    </row>
    <row r="37" spans="1:18" s="28" customFormat="1" ht="20.25" customHeight="1" x14ac:dyDescent="0.25"/>
    <row r="38" spans="1:18" ht="18" customHeight="1" x14ac:dyDescent="0.25">
      <c r="A38" s="1"/>
      <c r="C38" s="1"/>
      <c r="D38" s="1"/>
      <c r="E38" s="1"/>
      <c r="F38" s="1"/>
      <c r="G38" s="1"/>
      <c r="M38" s="16">
        <f>M36+H25</f>
        <v>590365</v>
      </c>
    </row>
    <row r="39" spans="1:18" x14ac:dyDescent="0.25">
      <c r="A39" s="42"/>
      <c r="B39" s="16"/>
      <c r="C39" s="16"/>
      <c r="D39" s="1"/>
      <c r="E39" s="1"/>
      <c r="F39" s="1"/>
      <c r="G39" s="1"/>
    </row>
    <row r="40" spans="1:18" x14ac:dyDescent="0.25">
      <c r="A40" s="42"/>
      <c r="B40" s="1"/>
      <c r="C40" s="16"/>
      <c r="D40" s="1"/>
      <c r="E40" s="1"/>
    </row>
    <row r="41" spans="1:18" s="20" customFormat="1" ht="31.5" customHeight="1" x14ac:dyDescent="0.2">
      <c r="A41" s="42"/>
      <c r="B41" s="19"/>
      <c r="C41" s="19"/>
      <c r="D41" s="19"/>
      <c r="E41" s="19"/>
    </row>
    <row r="42" spans="1:18" s="20" customFormat="1" ht="30.75" customHeight="1" x14ac:dyDescent="0.2">
      <c r="A42" s="42"/>
      <c r="B42" s="19"/>
      <c r="C42" s="19"/>
      <c r="D42" s="19"/>
      <c r="E42" s="19"/>
    </row>
    <row r="43" spans="1:18" s="20" customFormat="1" ht="26.25" customHeight="1" x14ac:dyDescent="0.25">
      <c r="A43" s="19"/>
      <c r="B43" s="19"/>
      <c r="C43" s="19"/>
      <c r="D43" s="19"/>
      <c r="E43" s="19"/>
    </row>
    <row r="44" spans="1:18" s="20" customFormat="1" x14ac:dyDescent="0.25">
      <c r="A44" s="19"/>
      <c r="B44" s="19"/>
      <c r="C44" s="19"/>
      <c r="D44" s="19"/>
      <c r="E44" s="19"/>
    </row>
    <row r="45" spans="1:18" s="20" customFormat="1" x14ac:dyDescent="0.25">
      <c r="A45" s="42"/>
      <c r="B45" s="1"/>
      <c r="C45" s="16"/>
      <c r="D45" s="1"/>
      <c r="E45" s="1"/>
      <c r="F45"/>
      <c r="G45"/>
    </row>
    <row r="46" spans="1:18" s="20" customFormat="1" ht="27" customHeight="1" x14ac:dyDescent="0.2">
      <c r="A46" s="42"/>
      <c r="B46" s="19"/>
      <c r="C46" s="19"/>
      <c r="D46" s="19"/>
      <c r="E46" s="19"/>
    </row>
    <row r="47" spans="1:18" s="20" customFormat="1" x14ac:dyDescent="0.2">
      <c r="A47" s="42"/>
      <c r="B47" s="19"/>
      <c r="C47" s="19"/>
      <c r="D47" s="19"/>
      <c r="E47" s="19"/>
    </row>
    <row r="48" spans="1:18" s="20" customFormat="1" x14ac:dyDescent="0.25">
      <c r="A48" s="19"/>
      <c r="B48" s="19"/>
      <c r="C48" s="19"/>
      <c r="D48" s="19"/>
      <c r="E48" s="19"/>
    </row>
    <row r="49" spans="1:7" s="20" customFormat="1" x14ac:dyDescent="0.25">
      <c r="A49" s="19"/>
      <c r="B49" s="19"/>
      <c r="C49" s="19"/>
      <c r="D49" s="19"/>
      <c r="E49" s="19"/>
    </row>
    <row r="50" spans="1:7" x14ac:dyDescent="0.25">
      <c r="A50" s="42"/>
      <c r="B50" s="1"/>
      <c r="C50" s="16"/>
      <c r="D50" s="1"/>
      <c r="E50" s="1"/>
    </row>
    <row r="51" spans="1:7" ht="25.5" customHeight="1" x14ac:dyDescent="0.25">
      <c r="A51" s="42"/>
      <c r="B51" s="19"/>
      <c r="C51" s="19"/>
      <c r="D51" s="19"/>
      <c r="E51" s="19"/>
      <c r="F51" s="20"/>
      <c r="G51" s="20"/>
    </row>
    <row r="52" spans="1:7" x14ac:dyDescent="0.25">
      <c r="A52" s="42"/>
      <c r="B52" s="19"/>
      <c r="C52" s="19"/>
      <c r="D52" s="19"/>
      <c r="E52" s="19"/>
      <c r="F52" s="20"/>
      <c r="G52" s="20"/>
    </row>
    <row r="53" spans="1:7" x14ac:dyDescent="0.25">
      <c r="A53" s="19"/>
      <c r="B53" s="19"/>
      <c r="C53" s="19"/>
      <c r="D53" s="19"/>
      <c r="E53" s="19"/>
      <c r="F53" s="20"/>
      <c r="G53" s="20"/>
    </row>
    <row r="54" spans="1:7" x14ac:dyDescent="0.25">
      <c r="A54" s="19"/>
      <c r="B54" s="19"/>
      <c r="C54" s="19"/>
      <c r="D54" s="19"/>
      <c r="E54" s="19"/>
      <c r="F54" s="20"/>
      <c r="G54" s="20"/>
    </row>
    <row r="55" spans="1:7" x14ac:dyDescent="0.25">
      <c r="B55"/>
    </row>
    <row r="56" spans="1:7" ht="34.5" customHeight="1" x14ac:dyDescent="0.25">
      <c r="A56" s="1"/>
      <c r="B56" s="1"/>
      <c r="C56" s="1"/>
      <c r="D56" s="1"/>
      <c r="E56" s="1"/>
      <c r="F56" s="1"/>
      <c r="G56" s="1"/>
    </row>
    <row r="57" spans="1:7" x14ac:dyDescent="0.25">
      <c r="B57"/>
    </row>
  </sheetData>
  <mergeCells count="34">
    <mergeCell ref="E29:F29"/>
    <mergeCell ref="G29:H29"/>
    <mergeCell ref="C32:D35"/>
    <mergeCell ref="E32:F35"/>
    <mergeCell ref="E30:F30"/>
    <mergeCell ref="G30:H30"/>
    <mergeCell ref="I30:J30"/>
    <mergeCell ref="C30:D30"/>
    <mergeCell ref="M29:N29"/>
    <mergeCell ref="K29:L29"/>
    <mergeCell ref="K30:L30"/>
    <mergeCell ref="A23:A24"/>
    <mergeCell ref="C29:D29"/>
    <mergeCell ref="I29:J29"/>
    <mergeCell ref="B1:H1"/>
    <mergeCell ref="C3:H3"/>
    <mergeCell ref="C11:H11"/>
    <mergeCell ref="B5:C5"/>
    <mergeCell ref="D5:R5"/>
    <mergeCell ref="C4:H4"/>
    <mergeCell ref="C6:H6"/>
    <mergeCell ref="C7:H7"/>
    <mergeCell ref="C8:H8"/>
    <mergeCell ref="C9:H9"/>
    <mergeCell ref="C10:H10"/>
    <mergeCell ref="B17:H17"/>
    <mergeCell ref="B27:H27"/>
    <mergeCell ref="E19:H19"/>
    <mergeCell ref="C12:H12"/>
    <mergeCell ref="C13:H13"/>
    <mergeCell ref="C14:H14"/>
    <mergeCell ref="A34:A35"/>
    <mergeCell ref="A36:F36"/>
    <mergeCell ref="C15:H15"/>
  </mergeCells>
  <pageMargins left="0.27559055118110237" right="0.23622047244094491" top="0.39370078740157483" bottom="0.51181102362204722" header="0.31496062992125984" footer="0.31496062992125984"/>
  <pageSetup paperSize="9" scale="43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usexpedient xmlns="f57226c6-72d7-41ac-8db2-2a3bfc210604" xsi:nil="true"/>
    <lcf76f155ced4ddcb4097134ff3c332f xmlns="f57226c6-72d7-41ac-8db2-2a3bfc210604">
      <Terms xmlns="http://schemas.microsoft.com/office/infopath/2007/PartnerControls"/>
    </lcf76f155ced4ddcb4097134ff3c332f>
    <Datafiexpedient xmlns="f57226c6-72d7-41ac-8db2-2a3bfc2106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2AE539385D042A68E8651039D59AF" ma:contentTypeVersion="15" ma:contentTypeDescription="Crea un document nou" ma:contentTypeScope="" ma:versionID="3a170bf1d22d02c38d401c24dc5c93d6">
  <xsd:schema xmlns:xsd="http://www.w3.org/2001/XMLSchema" xmlns:xs="http://www.w3.org/2001/XMLSchema" xmlns:p="http://schemas.microsoft.com/office/2006/metadata/properties" xmlns:ns2="f57226c6-72d7-41ac-8db2-2a3bfc210604" xmlns:ns3="44e8012d-71fe-413e-9307-5fe54acf1bd3" targetNamespace="http://schemas.microsoft.com/office/2006/metadata/properties" ma:root="true" ma:fieldsID="97e8dbab415ad59f205d6a4f139452b8" ns2:_="" ns3:_="">
    <xsd:import namespace="f57226c6-72d7-41ac-8db2-2a3bfc210604"/>
    <xsd:import namespace="44e8012d-71fe-413e-9307-5fe54acf1b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Tipusexpedient" minOccurs="0"/>
                <xsd:element ref="ns2:Datafiexpedi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226c6-72d7-41ac-8db2-2a3bfc2106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es de la imatge" ma:readOnly="false" ma:fieldId="{5cf76f15-5ced-4ddc-b409-7134ff3c332f}" ma:taxonomyMulti="true" ma:sspId="93c5be41-a6aa-483d-a0c8-f4c5ef9c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Tipusexpedient" ma:index="21" nillable="true" ma:displayName="Tipus expedient" ma:format="Dropdown" ma:internalName="Tipusexpedient">
      <xsd:simpleType>
        <xsd:restriction base="dms:Choice">
          <xsd:enumeration value="Subministrament"/>
          <xsd:enumeration value="Serveis"/>
          <xsd:enumeration value="Inversions"/>
          <xsd:enumeration value="Obres"/>
        </xsd:restriction>
      </xsd:simpleType>
    </xsd:element>
    <xsd:element name="Datafiexpedient" ma:index="22" nillable="true" ma:displayName="Data fi expedient" ma:format="DateOnly" ma:internalName="Datafiexpedien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8012d-71fe-413e-9307-5fe54acf1bd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4862EE-250E-410B-B169-6AB680D87D55}">
  <ds:schemaRefs>
    <ds:schemaRef ds:uri="http://schemas.microsoft.com/office/2006/metadata/properties"/>
    <ds:schemaRef ds:uri="http://schemas.microsoft.com/office/infopath/2007/PartnerControls"/>
    <ds:schemaRef ds:uri="f57226c6-72d7-41ac-8db2-2a3bfc210604"/>
  </ds:schemaRefs>
</ds:datastoreItem>
</file>

<file path=customXml/itemProps2.xml><?xml version="1.0" encoding="utf-8"?>
<ds:datastoreItem xmlns:ds="http://schemas.openxmlformats.org/officeDocument/2006/customXml" ds:itemID="{7D8EC1C1-4715-47D1-A7E7-A386B08121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B83838-6D90-4013-8131-E97A74B77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226c6-72d7-41ac-8db2-2a3bfc210604"/>
    <ds:schemaRef ds:uri="44e8012d-71fe-413e-9307-5fe54acf1b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Hoja1</vt:lpstr>
      <vt:lpstr>Hoja1!Àrea_d'impressió</vt:lpstr>
      <vt:lpstr>Hoja1!Títols_per_imprimir</vt:lpstr>
    </vt:vector>
  </TitlesOfParts>
  <Manager/>
  <Company>CSC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ESPLA</dc:creator>
  <cp:keywords/>
  <dc:description/>
  <cp:lastModifiedBy>FERNANDEZ, DAVID (UC-DIR.ECON)</cp:lastModifiedBy>
  <cp:revision/>
  <dcterms:created xsi:type="dcterms:W3CDTF">2016-05-04T11:54:49Z</dcterms:created>
  <dcterms:modified xsi:type="dcterms:W3CDTF">2026-09-15T13:55:59Z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0x010100BA02AE539385D042A68E8651039D59AF</vt:lpwstr>
  </property>
  <property fmtid="{D5CDD505-2E9C-101B-9397-08002B2CF9AE}" pid="3" name="InstitutArxiuExpedient">
    <vt:lpwstr/>
  </property>
  <property fmtid="{D5CDD505-2E9C-101B-9397-08002B2CF9AE}" pid="4" name="MediaServiceImageTags">
    <vt:lpwstr/>
  </property>
  <property fmtid="{D5CDD505-2E9C-101B-9397-08002B2CF9AE}" pid="5" name="m5a8a5f48b14460cb8518b3038af7ce6">
    <vt:lpwstr/>
  </property>
  <property fmtid="{D5CDD505-2E9C-101B-9397-08002B2CF9AE}" pid="6" name="TaxCatchAll">
    <vt:lpwstr/>
  </property>
</Properties>
</file>