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https://elpratcat-my.sharepoint.com/personal/m_perez_sanchez_elprat_cat/Documents/Escritorio/28660_26     Fusteries         SOL SOLET/"/>
    </mc:Choice>
  </mc:AlternateContent>
  <xr:revisionPtr revIDLastSave="0" documentId="8_{C3F8B6E2-9723-4581-8388-BAA3E478A912}" xr6:coauthVersionLast="36" xr6:coauthVersionMax="36" xr10:uidLastSave="{00000000-0000-0000-0000-000000000000}"/>
  <bookViews>
    <workbookView xWindow="0" yWindow="0" windowWidth="28800" windowHeight="12105" xr2:uid="{00000000-000D-0000-FFFF-FFFF00000000}"/>
  </bookViews>
  <sheets>
    <sheet name="T-PRES" sheetId="2" r:id="rId1"/>
    <sheet name="T-APU" sheetId="7" r:id="rId2"/>
    <sheet name="T-SMP" sheetId="8" r:id="rId3"/>
    <sheet name="T-DIM" sheetId="9" r:id="rId4"/>
  </sheets>
  <calcPr calcId="191029"/>
</workbook>
</file>

<file path=xl/calcChain.xml><?xml version="1.0" encoding="utf-8"?>
<calcChain xmlns="http://schemas.openxmlformats.org/spreadsheetml/2006/main">
  <c r="H39" i="2" l="1"/>
  <c r="J13" i="7"/>
  <c r="K14" i="7" s="1"/>
  <c r="K20" i="7" s="1"/>
  <c r="J16" i="7"/>
  <c r="K18" i="7" s="1"/>
  <c r="J17" i="7"/>
  <c r="K19" i="7" s="1"/>
  <c r="K21" i="7" s="1"/>
  <c r="K11" i="7" s="1"/>
  <c r="J26" i="7"/>
  <c r="J27" i="7"/>
  <c r="K28" i="7"/>
  <c r="J35" i="7" s="1"/>
  <c r="J30" i="7"/>
  <c r="K33" i="7" s="1"/>
  <c r="J31" i="7"/>
  <c r="J32" i="7"/>
  <c r="J42" i="7"/>
  <c r="K44" i="7" s="1"/>
  <c r="J49" i="7" s="1"/>
  <c r="J43" i="7"/>
  <c r="K50" i="7" s="1"/>
  <c r="J46" i="7"/>
  <c r="K47" i="7"/>
  <c r="J57" i="7"/>
  <c r="K58" i="7"/>
  <c r="J60" i="7"/>
  <c r="K61" i="7" s="1"/>
  <c r="J67" i="7"/>
  <c r="K68" i="7" s="1"/>
  <c r="J70" i="7" s="1"/>
  <c r="J77" i="7"/>
  <c r="K78" i="7"/>
  <c r="J80" i="7" s="1"/>
  <c r="J87" i="7"/>
  <c r="K88" i="7"/>
  <c r="K89" i="7"/>
  <c r="K90" i="7" s="1"/>
  <c r="J95" i="7"/>
  <c r="K97" i="7" s="1"/>
  <c r="K96" i="7"/>
  <c r="J103" i="7"/>
  <c r="J104" i="7"/>
  <c r="J107" i="7"/>
  <c r="K108" i="7" s="1"/>
  <c r="J110" i="7"/>
  <c r="K111" i="7"/>
  <c r="J120" i="7"/>
  <c r="J121" i="7"/>
  <c r="K122" i="7"/>
  <c r="J128" i="7" s="1"/>
  <c r="K129" i="7" s="1"/>
  <c r="J124" i="7"/>
  <c r="J125" i="7"/>
  <c r="K126" i="7"/>
  <c r="J135" i="7"/>
  <c r="J136" i="7"/>
  <c r="K137" i="7"/>
  <c r="J143" i="7" s="1"/>
  <c r="K144" i="7" s="1"/>
  <c r="J139" i="7"/>
  <c r="K141" i="7" s="1"/>
  <c r="J140" i="7"/>
  <c r="J150" i="7"/>
  <c r="K157" i="7" s="1"/>
  <c r="K151" i="7"/>
  <c r="J153" i="7"/>
  <c r="K154" i="7"/>
  <c r="J156" i="7"/>
  <c r="J163" i="7"/>
  <c r="K165" i="7" s="1"/>
  <c r="J172" i="7" s="1"/>
  <c r="J164" i="7"/>
  <c r="J167" i="7"/>
  <c r="K170" i="7" s="1"/>
  <c r="J168" i="7"/>
  <c r="J169" i="7"/>
  <c r="J190" i="7"/>
  <c r="K191" i="7" s="1"/>
  <c r="J193" i="7" s="1"/>
  <c r="J200" i="7"/>
  <c r="K201" i="7" s="1"/>
  <c r="J203" i="7" s="1"/>
  <c r="J210" i="7"/>
  <c r="K214" i="7" s="1"/>
  <c r="K211" i="7"/>
  <c r="J213" i="7" s="1"/>
  <c r="J220" i="7"/>
  <c r="K221" i="7"/>
  <c r="K222" i="7"/>
  <c r="K223" i="7" s="1"/>
  <c r="J228" i="7"/>
  <c r="K229" i="7"/>
  <c r="K230" i="7"/>
  <c r="K231" i="7"/>
  <c r="K232" i="7"/>
  <c r="K226" i="7" s="1"/>
  <c r="K245" i="7"/>
  <c r="K246" i="7"/>
  <c r="K247" i="7" s="1"/>
  <c r="K244" i="7" s="1"/>
  <c r="K250" i="7"/>
  <c r="K251" i="7"/>
  <c r="K252" i="7"/>
  <c r="G16" i="9"/>
  <c r="G17" i="9"/>
  <c r="G18" i="9"/>
  <c r="G20" i="9"/>
  <c r="G21" i="9"/>
  <c r="G22" i="9"/>
  <c r="G24" i="9"/>
  <c r="G25" i="9"/>
  <c r="G13" i="9" s="1"/>
  <c r="G27" i="9"/>
  <c r="G28" i="9"/>
  <c r="G29" i="9"/>
  <c r="G30" i="9"/>
  <c r="G31" i="9"/>
  <c r="G36" i="9"/>
  <c r="G33" i="9" s="1"/>
  <c r="G37" i="9"/>
  <c r="G38" i="9"/>
  <c r="G40" i="9"/>
  <c r="G41" i="9"/>
  <c r="G42" i="9"/>
  <c r="G44" i="9"/>
  <c r="G45" i="9"/>
  <c r="G47" i="9"/>
  <c r="G48" i="9"/>
  <c r="G49" i="9"/>
  <c r="G50" i="9"/>
  <c r="G51" i="9"/>
  <c r="G55" i="9"/>
  <c r="G53" i="9" s="1"/>
  <c r="G56" i="9"/>
  <c r="G57" i="9"/>
  <c r="G59" i="9"/>
  <c r="G60" i="9"/>
  <c r="G61" i="9"/>
  <c r="G63" i="9"/>
  <c r="G64" i="9"/>
  <c r="G66" i="9"/>
  <c r="G67" i="9"/>
  <c r="G68" i="9"/>
  <c r="G69" i="9"/>
  <c r="G70" i="9"/>
  <c r="G73" i="9"/>
  <c r="G72" i="9" s="1"/>
  <c r="G76" i="9"/>
  <c r="G75" i="9" s="1"/>
  <c r="G80" i="9"/>
  <c r="G78" i="9" s="1"/>
  <c r="G81" i="9"/>
  <c r="G82" i="9"/>
  <c r="G83" i="9"/>
  <c r="G85" i="9"/>
  <c r="G86" i="9"/>
  <c r="G88" i="9"/>
  <c r="G89" i="9"/>
  <c r="G90" i="9"/>
  <c r="G92" i="9"/>
  <c r="G93" i="9"/>
  <c r="G98" i="9"/>
  <c r="G95" i="9" s="1"/>
  <c r="G99" i="9"/>
  <c r="G100" i="9"/>
  <c r="G102" i="9"/>
  <c r="G103" i="9"/>
  <c r="G104" i="9"/>
  <c r="G106" i="9"/>
  <c r="G107" i="9"/>
  <c r="G109" i="9"/>
  <c r="G110" i="9"/>
  <c r="G111" i="9"/>
  <c r="G112" i="9"/>
  <c r="G113" i="9"/>
  <c r="G115" i="9"/>
  <c r="G117" i="9"/>
  <c r="G120" i="9"/>
  <c r="G121" i="9"/>
  <c r="G122" i="9"/>
  <c r="G124" i="9"/>
  <c r="G125" i="9"/>
  <c r="G126" i="9"/>
  <c r="G128" i="9"/>
  <c r="G129" i="9"/>
  <c r="G131" i="9"/>
  <c r="G132" i="9"/>
  <c r="G133" i="9"/>
  <c r="G134" i="9"/>
  <c r="G135" i="9"/>
  <c r="G136" i="9"/>
  <c r="G141" i="9"/>
  <c r="G138" i="9" s="1"/>
  <c r="G142" i="9"/>
  <c r="G143" i="9"/>
  <c r="G145" i="9"/>
  <c r="G146" i="9"/>
  <c r="G147" i="9"/>
  <c r="G149" i="9"/>
  <c r="G150" i="9"/>
  <c r="G152" i="9"/>
  <c r="G153" i="9"/>
  <c r="G154" i="9"/>
  <c r="G155" i="9"/>
  <c r="G156" i="9"/>
  <c r="G157" i="9"/>
  <c r="G162" i="9"/>
  <c r="G163" i="9"/>
  <c r="G159" i="9" s="1"/>
  <c r="G164" i="9"/>
  <c r="G165" i="9"/>
  <c r="G166" i="9"/>
  <c r="G167" i="9"/>
  <c r="G169" i="9"/>
  <c r="G170" i="9"/>
  <c r="G171" i="9"/>
  <c r="G172" i="9"/>
  <c r="G173" i="9"/>
  <c r="G174" i="9"/>
  <c r="G176" i="9"/>
  <c r="G177" i="9"/>
  <c r="G178" i="9"/>
  <c r="G179" i="9"/>
  <c r="G181" i="9"/>
  <c r="G182" i="9"/>
  <c r="G183" i="9"/>
  <c r="G184" i="9"/>
  <c r="G185" i="9"/>
  <c r="G186" i="9"/>
  <c r="G187" i="9"/>
  <c r="G188" i="9"/>
  <c r="G189" i="9"/>
  <c r="G194" i="9"/>
  <c r="G195" i="9"/>
  <c r="G196" i="9"/>
  <c r="G198" i="9"/>
  <c r="G199" i="9"/>
  <c r="G200" i="9"/>
  <c r="G202" i="9"/>
  <c r="G203" i="9"/>
  <c r="G191" i="9" s="1"/>
  <c r="G205" i="9"/>
  <c r="G206" i="9"/>
  <c r="G207" i="9"/>
  <c r="G208" i="9"/>
  <c r="G209" i="9"/>
  <c r="G216" i="9"/>
  <c r="G218" i="9"/>
  <c r="G214" i="9" s="1"/>
  <c r="G220" i="9"/>
  <c r="G222" i="9"/>
  <c r="G226" i="9"/>
  <c r="G224" i="9" s="1"/>
  <c r="G228" i="9"/>
  <c r="G230" i="9"/>
  <c r="G234" i="9"/>
  <c r="G232" i="9" s="1"/>
  <c r="G236" i="9"/>
  <c r="G238" i="9"/>
  <c r="G242" i="9"/>
  <c r="G240" i="9" s="1"/>
  <c r="G244" i="9"/>
  <c r="G246" i="9"/>
  <c r="G250" i="9"/>
  <c r="G248" i="9" s="1"/>
  <c r="G252" i="9"/>
  <c r="G254" i="9"/>
  <c r="G258" i="9"/>
  <c r="G256" i="9" s="1"/>
  <c r="G260" i="9"/>
  <c r="G262" i="9"/>
  <c r="G266" i="9"/>
  <c r="G264" i="9" s="1"/>
  <c r="G268" i="9"/>
  <c r="G270" i="9"/>
  <c r="G274" i="9"/>
  <c r="G272" i="9" s="1"/>
  <c r="G276" i="9"/>
  <c r="G278" i="9"/>
  <c r="G282" i="9"/>
  <c r="G280" i="9" s="1"/>
  <c r="G284" i="9"/>
  <c r="G286" i="9"/>
  <c r="G290" i="9"/>
  <c r="G288" i="9" s="1"/>
  <c r="G292" i="9"/>
  <c r="G294" i="9"/>
  <c r="G298" i="9"/>
  <c r="G296" i="9" s="1"/>
  <c r="G300" i="9"/>
  <c r="G302" i="9"/>
  <c r="G305" i="9"/>
  <c r="G304" i="9" s="1"/>
  <c r="G306" i="9"/>
  <c r="G313" i="9"/>
  <c r="G314" i="9"/>
  <c r="G311" i="9" s="1"/>
  <c r="G315" i="9"/>
  <c r="G316" i="9"/>
  <c r="G317" i="9"/>
  <c r="G318" i="9"/>
  <c r="G320" i="9"/>
  <c r="G321" i="9"/>
  <c r="G322" i="9"/>
  <c r="G323" i="9"/>
  <c r="G325" i="9"/>
  <c r="G326" i="9"/>
  <c r="G327" i="9"/>
  <c r="G328" i="9"/>
  <c r="G329" i="9"/>
  <c r="G330" i="9"/>
  <c r="G331" i="9"/>
  <c r="G332" i="9"/>
  <c r="G333" i="9"/>
  <c r="G335" i="9"/>
  <c r="G336" i="9"/>
  <c r="G337" i="9"/>
  <c r="G338" i="9"/>
  <c r="G339" i="9"/>
  <c r="G340" i="9"/>
  <c r="G344" i="9"/>
  <c r="G342" i="9" s="1"/>
  <c r="G345" i="9"/>
  <c r="G346" i="9"/>
  <c r="G348" i="9"/>
  <c r="G349" i="9"/>
  <c r="G351" i="9"/>
  <c r="G352" i="9"/>
  <c r="G353" i="9"/>
  <c r="G354" i="9"/>
  <c r="G355" i="9"/>
  <c r="G357" i="9"/>
  <c r="G358" i="9"/>
  <c r="G359" i="9"/>
  <c r="G363" i="9"/>
  <c r="G364" i="9"/>
  <c r="G361" i="9" s="1"/>
  <c r="G365" i="9"/>
  <c r="G367" i="9"/>
  <c r="G368" i="9"/>
  <c r="G370" i="9"/>
  <c r="G371" i="9"/>
  <c r="G372" i="9"/>
  <c r="G373" i="9"/>
  <c r="G374" i="9"/>
  <c r="G376" i="9"/>
  <c r="G377" i="9"/>
  <c r="G378" i="9"/>
  <c r="G382" i="9"/>
  <c r="G380" i="9" s="1"/>
  <c r="G384" i="9"/>
  <c r="G386" i="9"/>
  <c r="G390" i="9"/>
  <c r="G388" i="9" s="1"/>
  <c r="G391" i="9"/>
  <c r="G392" i="9"/>
  <c r="G393" i="9"/>
  <c r="G395" i="9"/>
  <c r="G396" i="9"/>
  <c r="G402" i="9"/>
  <c r="G401" i="9" s="1"/>
  <c r="G407" i="9"/>
  <c r="G408" i="9"/>
  <c r="H73" i="2"/>
  <c r="H74" i="2" s="1"/>
  <c r="H68" i="2"/>
  <c r="H67" i="2"/>
  <c r="H61" i="2"/>
  <c r="H60" i="2"/>
  <c r="H59" i="2"/>
  <c r="H58" i="2"/>
  <c r="H57" i="2"/>
  <c r="H56" i="2"/>
  <c r="H62" i="2" s="1"/>
  <c r="H50" i="2"/>
  <c r="H49" i="2"/>
  <c r="H48" i="2"/>
  <c r="H47" i="2"/>
  <c r="H46" i="2"/>
  <c r="H45" i="2"/>
  <c r="H44" i="2"/>
  <c r="H43" i="2"/>
  <c r="H42" i="2"/>
  <c r="H41" i="2"/>
  <c r="H40" i="2"/>
  <c r="H38" i="2"/>
  <c r="H37" i="2"/>
  <c r="H36" i="2"/>
  <c r="H35" i="2"/>
  <c r="H34" i="2"/>
  <c r="H33" i="2"/>
  <c r="H32" i="2"/>
  <c r="H31" i="2"/>
  <c r="H30" i="2"/>
  <c r="H29" i="2"/>
  <c r="H28" i="2"/>
  <c r="H51" i="2" s="1"/>
  <c r="H22" i="2"/>
  <c r="H21" i="2"/>
  <c r="H20" i="2"/>
  <c r="H19" i="2"/>
  <c r="H18" i="2"/>
  <c r="H17" i="2"/>
  <c r="H16" i="2"/>
  <c r="H15" i="2"/>
  <c r="H14" i="2"/>
  <c r="H13" i="2"/>
  <c r="H23" i="2" s="1"/>
  <c r="K98" i="7" l="1"/>
  <c r="K99" i="7" s="1"/>
  <c r="K93" i="7" s="1"/>
  <c r="K145" i="7"/>
  <c r="K146" i="7"/>
  <c r="K133" i="7" s="1"/>
  <c r="K215" i="7"/>
  <c r="K216" i="7"/>
  <c r="K208" i="7" s="1"/>
  <c r="K81" i="7"/>
  <c r="K158" i="7"/>
  <c r="K159" i="7" s="1"/>
  <c r="K148" i="7" s="1"/>
  <c r="K36" i="7"/>
  <c r="K51" i="7"/>
  <c r="K52" i="7"/>
  <c r="K40" i="7" s="1"/>
  <c r="K130" i="7"/>
  <c r="K131" i="7" s="1"/>
  <c r="K118" i="7" s="1"/>
  <c r="K63" i="7"/>
  <c r="K55" i="7" s="1"/>
  <c r="K62" i="7"/>
  <c r="K173" i="7"/>
  <c r="H76" i="2"/>
  <c r="K194" i="7"/>
  <c r="K105" i="7"/>
  <c r="J113" i="7" s="1"/>
  <c r="K114" i="7" s="1"/>
  <c r="K204" i="7"/>
  <c r="K71" i="7"/>
  <c r="K224" i="7"/>
  <c r="K218" i="7" s="1"/>
  <c r="K91" i="7"/>
  <c r="K85" i="7" s="1"/>
  <c r="K115" i="7" l="1"/>
  <c r="K116" i="7" s="1"/>
  <c r="K101" i="7" s="1"/>
  <c r="K82" i="7"/>
  <c r="K83" i="7"/>
  <c r="K75" i="7" s="1"/>
  <c r="K72" i="7"/>
  <c r="K73" i="7"/>
  <c r="K65" i="7" s="1"/>
  <c r="K205" i="7"/>
  <c r="K206" i="7"/>
  <c r="K198" i="7" s="1"/>
  <c r="K196" i="7"/>
  <c r="K188" i="7" s="1"/>
  <c r="K195" i="7"/>
  <c r="K37" i="7"/>
  <c r="K38" i="7"/>
  <c r="K24" i="7" s="1"/>
  <c r="K174" i="7"/>
  <c r="K175" i="7" s="1"/>
  <c r="K161" i="7" s="1"/>
</calcChain>
</file>

<file path=xl/sharedStrings.xml><?xml version="1.0" encoding="utf-8"?>
<sst xmlns="http://schemas.openxmlformats.org/spreadsheetml/2006/main" count="1667" uniqueCount="412">
  <si>
    <t>SUSBTITUCIÓ DE LES FUSTERIES EXISTENTS EN LES AULES DE LA PL 1 A L'ESCOLA BRESSOL SOL SOLET</t>
  </si>
  <si>
    <t>I INSTAL·LACIÓ DE PROTECCIONS SOLARS</t>
  </si>
  <si>
    <t>PRESSUPOST</t>
  </si>
  <si>
    <t>Preu</t>
  </si>
  <si>
    <t>Amidament</t>
  </si>
  <si>
    <t>Import</t>
  </si>
  <si>
    <t>Obra</t>
  </si>
  <si>
    <t>01</t>
  </si>
  <si>
    <t>PressupostFUSTERIES EB SOL SOLET</t>
  </si>
  <si>
    <t>Capítol</t>
  </si>
  <si>
    <t>ENDERROCS, GESTIÓ DE RESIDUS</t>
  </si>
  <si>
    <t>01.01</t>
  </si>
  <si>
    <t>P2144-H8EA</t>
  </si>
  <si>
    <t>m2</t>
  </si>
  <si>
    <t>Arrencada de vidre col·locat sobre fusta, acer o alumini amb llistó, amb mitjans manuals i càrrega manual de runa sobre camió o contenidor</t>
  </si>
  <si>
    <t>P2140-4RRL</t>
  </si>
  <si>
    <t>u</t>
  </si>
  <si>
    <t>Arrencada de full i bastiment de finestra amb mitjans manuals i càrrega manual sobre camió o contenidor</t>
  </si>
  <si>
    <t>K218Z301</t>
  </si>
  <si>
    <t>Repicat puntual d'enguixat al voltant de les finestres, amb mitjans manuals i càrrega manual de runa sobre camió o contenidor.
Criteri d'amidament: m2 de superfície realment executat d'acord amb les indicacions de la DT.</t>
  </si>
  <si>
    <t>K2194B21</t>
  </si>
  <si>
    <t>Arrencada de paviment laminar, amb mitjans manuals i càrrega manual de runa sobre camió o contenidor</t>
  </si>
  <si>
    <t>K21A3011</t>
  </si>
  <si>
    <t>Arrencada de full i bastiment de porta interior amb mitjans manuals i càrrega manual sobre camió o contenidor</t>
  </si>
  <si>
    <t>P21Q1-Z001</t>
  </si>
  <si>
    <t>Desmuntatge de cortina enrollatble, amb mitjans manuals i càrrega manual de runa sobre camió o contenidor</t>
  </si>
  <si>
    <t>P2R5-DT15</t>
  </si>
  <si>
    <t>m3</t>
  </si>
  <si>
    <t>Transport de residus a instal·lació autoritzada de gestió de residus, amb camió de 7 t i temps d'espera per a la càrrega a màquina, amb un recorregut de més de 10 i fins a 15 km</t>
  </si>
  <si>
    <t>K2RA73G1</t>
  </si>
  <si>
    <t>Deposició controlada a dipòsit autoritzat inclòs el cànon sobre la deposició controlada dels residus de la construcció, segons la LLEI 8/2008, de residus barrejats inerts amb una densitat 1,0 t/m3, procedents de construcció o demolició, amb codi 170107 segons la Llista Europea de Residus (ORDEN MAM/304/2002).
Criteri d'amidament: m3 de volum de cada tipus de residu dipositat a l'abocador o centre de recollida corresponent.La unitat d'obra inclou totes les despeses per la disposició de cada tipus de residu al centre corresponent.Inclou el cànon d'abocament del residu a dipòsit controlat segons el que determina la Llei 8/2008, el pagament del qual queda suspès segons la Llei 7/2011.La empresa receptora del residu ha de facilitar al constructor la informació necessària per complimentar el certificat de disposició de residus, d'acord amb l'article 5.3 del REAL DECRETO 105/2008.</t>
  </si>
  <si>
    <t>K2RA6680</t>
  </si>
  <si>
    <t>Deposició controlada a centre de reciclatge de residus de metalls barrejats no perillosos amb una densitat 0.2 t/m3, procedents de construcció o demolició, amb codi 170407 segons la Llista Europea de Residus (ORDEN MAM/304/2002).
Criteri d'amidament: m3 de volum de cada tipus de residu dipositat a l'abocador o centre de recollida corresponent.La unitat d'obra inclou totes les despeses per la disposició de cada tipus de residu al centre corresponent.Inclou el cànon d'abocament del residu a dipòsit controlat segons el que determina la Llei 8/2008, el pagament del qual queda suspès segons la Llei 7/2011.La empresa receptora del residu ha de facilitar al constructor la informació necessària per complimentar el certificat de disposició de residus, d'acord amb l'article 5.3 del REAL DECRETO 105/2008.</t>
  </si>
  <si>
    <t>P2RA-EU61</t>
  </si>
  <si>
    <t>Disposició controlada en centre de reciclatge de residus de vidre inerts amb una densitat 0,7 t/m3, procedents de construcció o demolició, amb codi 17 02 02 segons la Llista Europea de Residus</t>
  </si>
  <si>
    <t>TOTAL</t>
  </si>
  <si>
    <t>02</t>
  </si>
  <si>
    <t>TANCAMENTS I DIVISÒRIES PRACTICABLES</t>
  </si>
  <si>
    <t>01.02</t>
  </si>
  <si>
    <t>KAF5Z001</t>
  </si>
  <si>
    <t>Subministrament i col·locació de conjunt de fusteria FAl-P1, amb vidre amb càmera i laminar de seguretat 3+3/12GAS/4+4 be, vidre baix emissiu i laminat, amb ruptura de pont tèrmic, acabat alumini natural mat, de mides de buit d'obres 4100x1450 mm, mides a confirmar en obra, format per: fixe inferior de la sèrie CORTIZO 60 AB, o equivalent, amb ruptura de pont tèrmic i finestra amb dues fulles corredisses, de la sèrie 4200 CORTIZO, o equivalent, a testa creuament panoràmic amb ruptura de pont tèrmic, compost per 3 ut de finestra corredissa de dues fulles i 3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</si>
  <si>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KAF5Z010</t>
  </si>
  <si>
    <t>Subministrament i col·locació de conjunt de fusteria FAl-P1, amb vidre amb càmera i laminar de seguretat 3+3/12GAS/4+4 be, vidre baix emissiu i laminat, amb ruptura de pont tèrmic, acabat alumini natural mat, de mides de buit d'obres 4400x1450 mm, mides a confirmar en obra, format per: fixe inferior de la sèrie CORTIZO 60 AB, o equivalent, amb ruptura de pont tèrmic i finestra amb dues fulles corredisses, de la sèrie 4200 CORTIZO, o equivalent, a testa creuament panoràmic amb ruptura de pont tèrmic, compost per 3 ut de finestra corredissa de dues fulles i 3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</si>
  <si>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KAF5Z002</t>
  </si>
  <si>
    <t>Subministrament i col·locació de conjunt de fusteria FAl-P1, amb vidre amb càmera i laminar de seguretat 3+3/12GAS/4+4 be, vidre baix emissiu i laminat, amb ruptura de pont tèrmic, acabat alumini natural mat, de mides de buit d'obres 5400x1450 mm, mides a confirmar en obra, format per: fixe inferior de la sèrie CORTIZO 60 AB, o equivalent, amb ruptura de pont tèrmic i finestra amb dues fulles corredisses, de la sèrie 4200 CORTIZO, o equivalent, a testa creuament panoràmic amb ruptura de pont tèrmic, compost per 3 ut de finestra corredissa de dues fulles i 3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</si>
  <si>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KAF5Z003</t>
  </si>
  <si>
    <t>Subministrament i col·locació de conjunt de fusteria FAl-P1, amb vidre amb càmera i laminar de seguretat 3+3/12GAS/4+4 be, vidre baix emissiu i laminat, amb ruptura de pont tèrmic, acabat alumini natural mat, de mides de buit d'obres 2400x1450 mm, mides a confirmar en obra, format per: fixe inferior de la sèrie CORTIZO 60 AB, o equivalent, amb ruptura de pont tèrmic i finestra amb dues fulles corredisses, de la sèrie 4200 CORTIZO, o equivalent, a testa creuament panoràmic amb ruptura de pont tèrmic, compost per 2 ut de finestra corredissa de dues fulles i 1 ut fixe.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</si>
  <si>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KAF5Z004</t>
  </si>
  <si>
    <t>Subministrament i col·locació de conjunt de fusteria FAl-P1, amb vidre amb càmera i laminar de seguretat 3+3/12GAS/4+4 be, vidre baix emissiu i laminat, amb ruptura de pont tèrmic, acabat alumini natural mat, de mides de buit d'obres 4400x1450 mm, mides a confirmar en obra, format per: fixe inferior de la sèrie CORTIZO 60 AB, o equivalent, amb ruptura de pont tèrmic i finestra amb dues fulles corredisses, de la sèrie 4200 CORTIZO, o equivalent, a testa creuament panoràmic amb ruptura de pont tèrmic, compost per 2 ut de finestra corredissa de dues fulles i 2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</si>
  <si>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KAF5Z005</t>
  </si>
  <si>
    <t>Subministrament i col·locació de conjunt de fusteria FAl-P1, amb vidre amb càmera i laminar de seguretat 3+3/12GAS/4+4 be, vidre baix emissiu i laminat, amb ruptura de pont tèrmic, acabat alumini natural mat, de mides de buit d'obres 3300x1450 mm, mides a confirmar en obra, format per: fixe inferior de la sèrie CORTIZO 60 AB, o equivalent, amb ruptura de pont tèrmic i finestra amb dues fulles corredisses, de la sèrie 4200 CORTIZO, o equivalent, a testa creuament panoràmic amb ruptura de pont tèrmic, compost per 2 ut de finestra corredissa de dues fulles i 2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</si>
  <si>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KAF5Z006</t>
  </si>
  <si>
    <t>Subministrament i col·locació de conjunt de fusteria FAl-P1, amb vidre amb càmera i laminar de seguretat 3+3/12GAS/4+4 be, vidre baix emissiu i laminat, amb ruptura de pont tèrmic, acabat alumini natural mat, de mides de buit d'obres 2000x1100 mm, mides a confirmar en obra, format per: finestra amb dues fulles corredisses, de la sèrie 4200 CORTIZO, o equivalent, a testa creuament panoràmic amb ruptura de pont tèrmic, compost per 1 ut de finestra corredissa de dues fulles.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</si>
  <si>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KAF5Z007</t>
  </si>
  <si>
    <t>Subministrament i col·locació de conjunt de fusteria FAl-P1, amb vidre amb càmera i laminar de seguretat 3+3/12GAS/4+4 be, vidre baix emissiu i laminat, amb ruptura de pont tèrmic, acabat alumini natural mat, de mides de buit d'obres 3300x2450 mm, mides a confirmar en obra, format per: finestra amb dues fulles corredisses, de la sèrie 4200 CORTIZO, o equivalent, a testa creuament panoràmic amb ruptura de pont tèrmic i balconera practicable amb tancament d'una fulla, de la sèrie COR 60 AB o equivalent, compost per 2 ut de finestra corredissa de dues fulles i 1 fixe, i 1 ut balconera practicable.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</si>
  <si>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KAF5Z008</t>
  </si>
  <si>
    <t>Subministrament i col·locació de conjunt de fusteria FAl-P1, amb vidre amb càmera i laminar de seguretat 3+3/12GAS/4+4 be, vidre baix emissiu i laminat, amb ruptura de pont tèrmic, acabat alumini natural mat, de mides de buit d'obres 3600x1450 mm, mides a confirmar en obra, format per: fixe inferior de la sèrie CORTIZO 60 AB, o equivalent, amb ruptura de pont tèrmic i finestra amb dues fulles corredisses, de la sèrie 4200 CORTIZO, o equivalent, a testa creuament panoràmic amb ruptura de pont tèrmic, compost per 2 ut de finestra corredissa de dues fulles i 2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</si>
  <si>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KAF5Z009</t>
  </si>
  <si>
    <t>Porta practicable d'una fulla amb xapa sandwich de 16mm de la sèrie COR 60 AB o equivalent, de mides 800x2100 mm en alumini natural mat. Inclou tancament de cop i clau amb doble maneta.</t>
  </si>
  <si>
    <t>KAFZ011</t>
  </si>
  <si>
    <t>Subministrament i col·locació de conjunt de fusteria FAl-P1, amb vidre amb càmera i laminar de seguretat 3+3/12GAS/4+4 be, vidre baix emissiu i laminat, amb ruptura de pont tèrmic, acabat alumini natural mat, de mides de buit d'obres900x900 mm, mides a confirmar en obra, format per: una fulla oscil·lobatent, o equivalent, amb ruptura de pont tèrmic , de la sèrie CORTIZO 60 AB, o equivalent, amb solapament 60mm. Tancament amb pany i clau.
Inclosos part propocional de bastiments, subestructures, tapajunts, remats interiors i exteriors, segellats per deixar la finestra totalment acabada segons detall de projecte.</t>
  </si>
  <si>
    <t>PAV3-Z000</t>
  </si>
  <si>
    <t>Subm. i col·locació protecció solar corredissa sostre formada per un marc fixe 3H ANGRA FLAT o equivalent dividit en 3 mòduls, de mides aproximades 4100x1450 mm, amb acabat alumini anoditzat mat, amb lamel·les orientables d'alumini de 150x20 mm, en vertical, cantells injectats en poliamida 6,6 reforçada amb fibra de vidre i eix d'alumini; fixades a la làmina amb dos cargols d'acer inoxidable. 2 jocs de guies superior a sostre i inferior a determinar en obra. Accionament mitjançant corona. Mides aproximades del buit de fusteria a confirmar en obra.</t>
  </si>
  <si>
    <t>PAV3-Z001</t>
  </si>
  <si>
    <t>Subm. i col·locació protecció solar corredissa sostre formada per un marc fixe 3H ANGRA FLAT o equivalent dividit en 3 mòduls, de mides aproximades 4400x1450 mm, amb acabat alumini anoditzat mat, amb lamel·les orientables d'alumini de 150x20 mm, en vertical, cantells injectats en poliamida 6,6 reforçada amb fibra de vidre i eix d'alumini; fixades a la làmina amb dos cargols d'acer inoxidable. 2 jocs de guies superior a sostre i inferior a determinar en obra. Accionament mitjançant corona. Mides aproximades del buit de fusteria a confirmar en obra.</t>
  </si>
  <si>
    <t>PAV3-Z002</t>
  </si>
  <si>
    <t>Subm. i col·locació protecció solar corredissa sostre formada per un marc fixe 3H ANNGRA FLAT o equivalent dividit en 3 mòduls, de mides aproximades 5400x1450 mm, amb acabat alumini anoditzat mat, amb lamel·les orientables d'alumini de 150x20 mm, en horitzontal, cantells injectats en poliamida 6,6 reforçada amb fibra de vidre i eix d'alumini; fixades a la làmina amb dos cargols d'acer inoxidable.2 jocs de guies superior a sostre i inferior a determinar en obra. Accionament mitjançant corona. Mides aproximades del buit de fusteria a confirmar en obra.</t>
  </si>
  <si>
    <t>PAV3-Z003</t>
  </si>
  <si>
    <t>Subm. i col·locació protecció solar corredissa sostre formada per un marc fixe 2H ANGRA FLAT o equivalent dividit en 2 mòduls, de mides aproximades 2400x1450 mm, amb acabat alumini anoditzat mat, amb lamel·les orientables d'alumini de 150x20 mm, en horitzontal, cantells injectats en poliamida 6,6 reforçada amb fibra de vidre i eix d'alumini; fixades a la làmina amb dos cargols d'acer inoxidable. 2 jocs de guies superior a sostre i inferior a determinar en obra. Accionament mitjançant corona. Mides aproximades del buit de fusteria a confirmar en obra.</t>
  </si>
  <si>
    <t>PAV3-Z004</t>
  </si>
  <si>
    <t>Subm. i col·locació protecció solar corredissa sostre formada per un marc fixe 2H ANGRA FLAT o equivalent dividit en 2 mòduls, de mides aproximades 4400x1450 mm, amb acabat alumini anoditzat mat, amb lamel·les orientables d'alumini de 150x20 mm, en vertical, cantells injectats en poliamida 6,6 reforçada amb fibra de vidre i eix d'alumini; fixades a la làmina amb dos cargols d'acer inoxidable. 2 jocs de guies superior a sostre i inferior a determinar en obra. Accionament mitjançant corona. Mides aproximades del buit de fusteria a confirmar en obra.</t>
  </si>
  <si>
    <t>PAV3-Z005</t>
  </si>
  <si>
    <t>Subm. i col·locació protecció solar corredissa sostre formada per un marc fixe 2H ANGRA FLAT dividit en 2 mòduls, de mides aproximades 3300x1450 mm, amb acabat alumini anoditzat mat, amb lamel·les orientables d'alumini de 150x20 mm, en horitzontal, cantells injectats en poliamida 6,6 reforçada amb fibra de vidre i eix d'alumini; fixades a la làmina amb dos cargols d'acer inoxidable. 2 jocs de guies superior a sostre i inferior a determinar en obra. Accionament mitjançant corona.Mides aproximades del buit de fusteria a confirmar en obra.</t>
  </si>
  <si>
    <t>PAV3-Z006</t>
  </si>
  <si>
    <t>Subm. i col·locació protecció solar corredissa sostre formada per un marc fixe 2H ANGRA FLAT dividit en 2 mòduls, de mides aproximades 2000x1100 mm, amb acabat alumini anoditzat mat, amb lamel·les orientables d'alumini de 150x20 mm, en vertical, cantells injectats en poliamida 6,6 reforçada amb fibra de vidre i eix d'alumini; fixades a la làmina amb dos cargols d'acer inoxidable. 2 jocs de guies superior a sostre i inferior a determinar en obra. Accionament mitjançant corona. Mides aproximades del buit de fusteria a confirmar en obra.</t>
  </si>
  <si>
    <t>PAV3-Z008</t>
  </si>
  <si>
    <t>Subm. i col·locació protecció solar corredissa sostre formada per un marc fixe 2H ANGRA FLAT dividit en 2 mòduls, de mides aproximades 2300x1450 mm, amb acabat alumini anoditzat mat, amb lamel·les orientables d'alumini de 150x20 mm, en horitzontal, cantells injectats en poliamida 6,6 reforçada amb fibra de vidre i eix d'alumini; fixades a la làmina amb dos cargols d'acer inoxidable.  2 jocs de guies superior a sostre i inferior a determinar en obra. Accionament mitjançant corona. Mides aproximades del buit de fusteria a confirmar en obra.</t>
  </si>
  <si>
    <t>PAV3-Z009</t>
  </si>
  <si>
    <t>Subm. i col·locació protecció solar abatible d'una fulla 1H RESIDENS ANGRA o equivalent amb marc obert, fulla amb travesser horitzontal i 4 frontisses, de mides aproximades 1050x2450 mm, amb acabat alumini anoditzat mat, amb lamel·les FLAT o equivalent orientables d'alumini de 150x20 mm, en horitzontal, cantells injectats en poliamida 6,6 reforçada amb fibra de vidre i eix d'alumini; fixades a la làmina amb dos cargols d'acer inoxidable. Accionament mitjançant corona. Mides aproximades del buit de fusteria a confirmar en obra.</t>
  </si>
  <si>
    <t>PAV3-Z007</t>
  </si>
  <si>
    <t>Subm. i col·locació protecció solar corredissa sostre formada per un marc fixe 2H ANGRA FLAT o equivalent dividit en 2 mòduls, de mides aproximades 3600x1450 mm, amb acabat alumini anoditzat mat, amb lamel·les orientables d'alumini de 150x20 mm, en vertical, cantells injectats en poliamida 6,6 reforçada amb fibra de vidre i eix d'alumini; fixades a la làmina amb dos cargols d'acer inoxidable. 2 jocs de guies superior a sostre i inferior a determinar en obra. Accionament mitjançant corona. Mides aproximades del buit de fusteria a confirmar en obra.</t>
  </si>
  <si>
    <t>PAV3-Z010</t>
  </si>
  <si>
    <t>Subm. i col·locació protecció solar abatible d'una fulla 1H RESIDENS ANGRA o equivalent amb marc obert, fulla amb travesser horitzontal i 4 frontisses, de mides aproximades 800x2100 mm, amb acabat alumini anoditzat mat, amb lamel·les FLAT o equivalent orientables d'alumini de 150x20 mm, en verical, cantells injectats en poliamida 6,6 reforçada amb fibra de vidre i eix d'alumini; fixades a la làmina amb dos cargols d'acer inoxidable. Accionament mitjançant corona. Mides aproximades del buit de fusteria a confirmar en obra.</t>
  </si>
  <si>
    <t>EAVT136C</t>
  </si>
  <si>
    <t>Subm i col·locació de cortina interior enrotllable teixit ignífug, color a definir per la DF model equivalent a les existents, col·locada amb fixacions mecàniques.
Criteri d'amidament: m2 de superfície amidada segons les especificacions de la DT.</t>
  </si>
  <si>
    <t>03</t>
  </si>
  <si>
    <t>REVESTIMENTS</t>
  </si>
  <si>
    <t>01.03</t>
  </si>
  <si>
    <t>K812Z001</t>
  </si>
  <si>
    <t>Repassos d'enguixat al voltant de les finestres, conjunt de finestres , una vegada col·locat el premarc en paraments verticals interiors, a més de 3,00 m d'alçària, amb guix B1, acabat lliscat amb guix C6 segons la norma UNE-EN 13279-1.i en col·locació de nous baixants en façana
Inclouen igualment la neteja dels elements que configuren l'obertura, com és ara bastiments que s'hagin embrutat.</t>
  </si>
  <si>
    <t>K898JTA0</t>
  </si>
  <si>
    <t>Pintat de parament vertical de guix, amb pintura plàstica tixotròpica, amb una capa segelladora i dues d'acabat.
Criteri d'amidament: m2 de superfície real amidada segons les especificacions de la DT.Amb deducció de la superfície corresponent a obertures d'acord amb els criteris següents:- Obertures &lt;= 4 m2: No es dedueixen
- Obertures &gt; 4 m: Es dedueix el 100%Aquests criteris inclouen la superfície dels paraments laterals de l'obertura en una fondària de 30 cm, com a màxim, excepte en el cas d'obertures de més de 4,00 m2, en que aquesta superfície s'ha d'amidar expressament.
Inclouen igualment la neteja dels elements que configuren l'obertura, com ara bastiments que s'hagin embrutat.</t>
  </si>
  <si>
    <t>K898KTA0</t>
  </si>
  <si>
    <t>Pintat de parament horitzontal de guix, amb pintura plàstica tixotròpica, amb una capa segelladora i dues d'acabat.
Criteri d'amidament: m2 de superfície real amidada segons les especificacions de la DT.Amb deducció de la superfície corresponent a obertures d'acord amb els criteris següents:- Obertures &lt;= 4 m2: No es dedueixen
- Obertures &gt; 4 m: Es dedueix el 100%Aquests criteris inclouen la superfície dels paraments laterals de l'obertura en una fondària de 30 cm, com a màxim, excepte en el cas d'obertures de més de 4,00 m2, en que aquesta superfície s'ha d'amidar expressament.
Inclouen igualment la neteja dels elements que configuren l'obertura, com ara bastiments que s'hagin embrutat.</t>
  </si>
  <si>
    <t>K93AC2B5</t>
  </si>
  <si>
    <t>Recrescuda i anivellament del suport de 5 mm de gruix, amb pasta autoanivellant de sulfat de calci tipus CA-C20-F4 segons UNE-EN 13813, aplicada manualment</t>
  </si>
  <si>
    <t>K9P67A87</t>
  </si>
  <si>
    <t>Paviment de linòleum en rotlle classe 23-33-41 segons UNE-EN 548 i de gruix de 3,5 mm, col·locat amb adhesiu acrílic de dispersió aquosa i soldat en calent amb cordó cel·lular de diàmetre 4 mm</t>
  </si>
  <si>
    <t>E89A2BB0</t>
  </si>
  <si>
    <t>Pintat de portes cegues de fusta, a l'esmalt sintètic, amb una capa de protector químic insecticida-fungicida, una segelladora i dues d'acabat</t>
  </si>
  <si>
    <t>04</t>
  </si>
  <si>
    <t>IMPREVISTOS</t>
  </si>
  <si>
    <t>01.04</t>
  </si>
  <si>
    <t>IMPRZ001</t>
  </si>
  <si>
    <t>Partida alçada a justificar per treballs imprevistos en obres de rehabilitació</t>
  </si>
  <si>
    <t>05</t>
  </si>
  <si>
    <t>SEGURETAT I SALUT</t>
  </si>
  <si>
    <t>01.05</t>
  </si>
  <si>
    <t>XPA000SS</t>
  </si>
  <si>
    <t>Pa</t>
  </si>
  <si>
    <t>Partida alçada a justificar per a la seguretat i salut a l'obra, en base a l'estudi i el pla de seguretat i salut</t>
  </si>
  <si>
    <t xml:space="preserve">IMPORT TOTAL DEL PRESSUPOST : </t>
  </si>
  <si>
    <t>Justificació d'elements</t>
  </si>
  <si>
    <t>Nº</t>
  </si>
  <si>
    <t>Codi</t>
  </si>
  <si>
    <t>U.A.</t>
  </si>
  <si>
    <t>Descripció</t>
  </si>
  <si>
    <t>Descripció curta</t>
  </si>
  <si>
    <t>Element compost</t>
  </si>
  <si>
    <t>D07J1100</t>
  </si>
  <si>
    <t>Pasta de guix B1.
Criteri d'amidament: m3 de volum necessari elaborat a l'obra.</t>
  </si>
  <si>
    <t>Rend.:</t>
  </si>
  <si>
    <t>Pasta guix B1</t>
  </si>
  <si>
    <t>Mà d'obra</t>
  </si>
  <si>
    <t>A0149000</t>
  </si>
  <si>
    <t>h</t>
  </si>
  <si>
    <t>Manobre guixaire</t>
  </si>
  <si>
    <t>/R</t>
  </si>
  <si>
    <t>x</t>
  </si>
  <si>
    <t>=</t>
  </si>
  <si>
    <t>Subtotal mà d'obra</t>
  </si>
  <si>
    <t>Material</t>
  </si>
  <si>
    <t>B0111000</t>
  </si>
  <si>
    <t>Aigua</t>
  </si>
  <si>
    <t>B0521100</t>
  </si>
  <si>
    <t>kg</t>
  </si>
  <si>
    <t>Guix de designació B1/20/2, segons la norma UNE-EN 13279-1</t>
  </si>
  <si>
    <t>Subtotal material</t>
  </si>
  <si>
    <t>Cost directe</t>
  </si>
  <si>
    <t>Despeses auxiliars</t>
  </si>
  <si>
    <t>%</t>
  </si>
  <si>
    <t>Total</t>
  </si>
  <si>
    <t>Partida d'obra</t>
  </si>
  <si>
    <t>P-1</t>
  </si>
  <si>
    <t>Pintat porta fusta,esmalt sint.,1insecticida+1segelladora+2acab.</t>
  </si>
  <si>
    <t>A013D000</t>
  </si>
  <si>
    <t>Ajudant pintor</t>
  </si>
  <si>
    <t>A012D000</t>
  </si>
  <si>
    <t>Oficial 1a pintor</t>
  </si>
  <si>
    <t>B89ZB000</t>
  </si>
  <si>
    <t>Esmalt sintètic</t>
  </si>
  <si>
    <t>B8ZA1000</t>
  </si>
  <si>
    <t>Segelladora</t>
  </si>
  <si>
    <t>B8ZA3000</t>
  </si>
  <si>
    <t>Protector químic insecticida-fungicida</t>
  </si>
  <si>
    <t>Despeses indirectes</t>
  </si>
  <si>
    <t>P-2</t>
  </si>
  <si>
    <t>Subm i col·locació cortina interior color blau,col.fix.mec</t>
  </si>
  <si>
    <t>A012M000</t>
  </si>
  <si>
    <t>Oficial 1a muntador</t>
  </si>
  <si>
    <t>A013M000</t>
  </si>
  <si>
    <t>Ajudant muntador</t>
  </si>
  <si>
    <t>BAVTZ36C</t>
  </si>
  <si>
    <t>Cortina enrotllable amb sistema desmultiplicador, cadena de plàstic blanc i topalls en cadena, contrapès ocult. Teixit ignífug Screnn p3000, color blanc de Silentgliss o equivalent</t>
  </si>
  <si>
    <t>P-3</t>
  </si>
  <si>
    <t>P-4</t>
  </si>
  <si>
    <t>Repicat puntual enguix.,finestres  m.man.,càrrega manual</t>
  </si>
  <si>
    <t>A0140000</t>
  </si>
  <si>
    <t>Manobre</t>
  </si>
  <si>
    <t>P-5</t>
  </si>
  <si>
    <t>Arrencada pavim. laminar,m.man.,càrrega manual</t>
  </si>
  <si>
    <t>P-6</t>
  </si>
  <si>
    <t>Arrencada full+bastim. porta int.,m.man.,càrr.man.</t>
  </si>
  <si>
    <t>P-7</t>
  </si>
  <si>
    <t>Deposició controlada centre reciclatge,residus metalls no perillosos,0.2t/m3,LER 170407</t>
  </si>
  <si>
    <t>B2RA6680</t>
  </si>
  <si>
    <t>t</t>
  </si>
  <si>
    <t>Deposició controlada a centre de reciclatge de residus de metalls barrejats no perillosos amb una densitat 0.2 t/m3, procedents de construcció o demolició, amb codi 170407 segons la Llista Europea de Residus (ORDEN MAM/304/2002)</t>
  </si>
  <si>
    <t>P-8</t>
  </si>
  <si>
    <t>Deposició controlada dipòsit autoritzat inclòs el cànon sobre la deposició controlada dels residus d</t>
  </si>
  <si>
    <t>B2RA73G1</t>
  </si>
  <si>
    <t>Deposició controlada a dipòsit autoritzat inclòs el cànon sobre la deposició controlada dels residus de la construcció, segons la LLEI 8/2008, de residus barrejats inerts amb una densitat 1,0 t/m3, procedents de construcció o demolició, amb codi 170107 segons la Llista Europea de Residus (ORDEN MAM/304/2002)</t>
  </si>
  <si>
    <t>P-9</t>
  </si>
  <si>
    <t>Repassos d'enguixat en finestres, conjunt de finestres i en col·locació de baixants</t>
  </si>
  <si>
    <t>A0129000</t>
  </si>
  <si>
    <t>Oficial 1a guixaire</t>
  </si>
  <si>
    <t>B0521200</t>
  </si>
  <si>
    <t>Guix de designació C6/20/2, segons la norma UNE-EN 13279-1</t>
  </si>
  <si>
    <t>Subtotal element compost</t>
  </si>
  <si>
    <t>P-10</t>
  </si>
  <si>
    <t>Pint.vert.guix,pintura plàst.tixotr.+segelladora+2acab.</t>
  </si>
  <si>
    <t>B896-HYAQ</t>
  </si>
  <si>
    <t>Pintura plàstica tixotròpica, per a interiors</t>
  </si>
  <si>
    <t>P-11</t>
  </si>
  <si>
    <t>Pint.horitz.guix,pintura plàst.tixotr.+segelladora+2acab.</t>
  </si>
  <si>
    <t>P-12</t>
  </si>
  <si>
    <t>Recrescuda+anivell.suport g=5mm, pasta autoaniv.CA-C20-F4,aplic.manual.</t>
  </si>
  <si>
    <t>A0127000</t>
  </si>
  <si>
    <t>Oficial 1a col·locador</t>
  </si>
  <si>
    <t>B0732540</t>
  </si>
  <si>
    <t>Pasta autoanivellant de sulfat de calci tipus CA amb classe C20 de resistència a compressió i classe F4 de resistència a flexió, segons UNE-EN 13813</t>
  </si>
  <si>
    <t>P-13</t>
  </si>
  <si>
    <t>Pav.linòleum rotlle,23-33-41,g=3,5mm,col.adhesiu/sold.en cal.</t>
  </si>
  <si>
    <t>A0137000</t>
  </si>
  <si>
    <t>Ajudant col·locador</t>
  </si>
  <si>
    <t>B0901000</t>
  </si>
  <si>
    <t>Adhesiu en dispersió aquosa</t>
  </si>
  <si>
    <t>B9P67A87</t>
  </si>
  <si>
    <t>Làmina de linòleum, classe 23-33-41 segons UNE-EN 548 i de 3,5mm de gruix</t>
  </si>
  <si>
    <t>B9PZ1400</t>
  </si>
  <si>
    <t>m</t>
  </si>
  <si>
    <t>Cordó de PVC de 4 mm de diàmetre</t>
  </si>
  <si>
    <t>P-14</t>
  </si>
  <si>
    <t>Subministrament i col·locació finestra FA11, dues fulles oscil·lobatent, de mides 900x900 mm</t>
  </si>
  <si>
    <t>P-15</t>
  </si>
  <si>
    <t>Subministrament i col·locació finestra FA01, dues fulles corredisses i fixe, de mides 4100x1450 mm.</t>
  </si>
  <si>
    <t>P-16</t>
  </si>
  <si>
    <t>Subministrament i col·locació finestra FA03, dues fulles corredisses i fixe, de mides 5400x1450 mm.</t>
  </si>
  <si>
    <t>P-17</t>
  </si>
  <si>
    <t>Subministrament i col·locació finestra FA04, dues fulles corredisses i fixe, de mides 2400x1450 mm.</t>
  </si>
  <si>
    <t>P-18</t>
  </si>
  <si>
    <t>Subministrament i col·locació finestra FA05, dues fulles corredisses i fixe, de mides 4400x1450 mm.</t>
  </si>
  <si>
    <t>P-19</t>
  </si>
  <si>
    <t>Subministrament i col·locació finestra FA06, dues fulles corredisses i fixe, de mides 3300x1450 mm.</t>
  </si>
  <si>
    <t>P-20</t>
  </si>
  <si>
    <t>Subministrament i col·locació finestra FA07, dues fulles corredisses, de mides 2000x1100 mm.</t>
  </si>
  <si>
    <t>P-21</t>
  </si>
  <si>
    <t>Subm. i col·locació finestra i balconera FA08, dues fulles corredisses, de mides 3300x2450 mm.</t>
  </si>
  <si>
    <t>P-22</t>
  </si>
  <si>
    <t>Subministrament i col·locació finestra FA09, dues fulles corredisses i fixe, de mides 3600x1450 mm.</t>
  </si>
  <si>
    <t>P-23</t>
  </si>
  <si>
    <t>Subministrament i col·locació de porta FA10 practicable 1 fulla de xapa sand., de mides 800x2100 mm</t>
  </si>
  <si>
    <t>P-24</t>
  </si>
  <si>
    <t>Subministrament i col·locació finestra FA02, dues fulles corredisses i fixe, de mides 4400x1450 mm.</t>
  </si>
  <si>
    <t>P-25</t>
  </si>
  <si>
    <t>Arrencada full+bastim. Finest.,m.man.,càrr.man.</t>
  </si>
  <si>
    <t>A0D-0007</t>
  </si>
  <si>
    <t>P-26</t>
  </si>
  <si>
    <t>Arrenc.,vidre s/fusteria m.man.,càrrega manual</t>
  </si>
  <si>
    <t>P-27</t>
  </si>
  <si>
    <t>Desmuntatge cortina enrotllable,a/mitj.manuals,càrr.manual</t>
  </si>
  <si>
    <t>A0F-000R</t>
  </si>
  <si>
    <t>P-28</t>
  </si>
  <si>
    <t>Transport residus,instal.gestió residus,camió 7t,càrrega mec.,rec.més de 10 i fins a 15 km</t>
  </si>
  <si>
    <t>Maquinària</t>
  </si>
  <si>
    <t>C154-003N</t>
  </si>
  <si>
    <t>Camió per a transport de 7 t</t>
  </si>
  <si>
    <t>Subtotal maquinària</t>
  </si>
  <si>
    <t>P-29</t>
  </si>
  <si>
    <t>Disposició controlada centre reciclatge,residus vidre inerts,0,7t/m3,LER 17 02 02</t>
  </si>
  <si>
    <t>B2RA-28TW</t>
  </si>
  <si>
    <t>P-30</t>
  </si>
  <si>
    <t>Subm. i col·locació protecció solar LA01 corredissa alumini anod. mat, mides aprox 4100x1450mm</t>
  </si>
  <si>
    <t>P-31</t>
  </si>
  <si>
    <t>Subm. i col·locació protecció solar LA02 corredissa alumini anod. mat, mides aprox 4400x1450mm</t>
  </si>
  <si>
    <t>P-32</t>
  </si>
  <si>
    <t>Subm. i col·locació protecció solar LA03 corredissa alumini anod. mat, mides aprox 5400x1450mm</t>
  </si>
  <si>
    <t>P-33</t>
  </si>
  <si>
    <t>Subm. i col·locació protecció solar LA04 corredissa alumini anod. mat, mides aprox 2400x1450mm</t>
  </si>
  <si>
    <t>P-34</t>
  </si>
  <si>
    <t>Subm. i col·locació protecció solar LA05 corredissa alumini anod. mat, mides aprox 4000x1450mm</t>
  </si>
  <si>
    <t>P-35</t>
  </si>
  <si>
    <t>Subm. i col·locació protecció solar LA06 corredissa alumini anod. mat, mides aprox 3300x1450mm</t>
  </si>
  <si>
    <t>P-36</t>
  </si>
  <si>
    <t>Subm. i col·locació protecció solar LA07 corredissa alumini anod. mat, mides aprox 2000x1100mm</t>
  </si>
  <si>
    <t>P-37</t>
  </si>
  <si>
    <t>Subm. i col·locació protecció solar LA09 corredissa alumini anod. mat, mides aprox 3600x1450mm</t>
  </si>
  <si>
    <t>P-38</t>
  </si>
  <si>
    <t>Subm. i col·locació protecció solar LA08 corredissa alumini anod. mat, mides aprox 2300x1450mm</t>
  </si>
  <si>
    <t>P-39</t>
  </si>
  <si>
    <t>Subm. i col·locació protecció solar LA08 abatible alumini anod. mat, mides aprox 1050x2450mm</t>
  </si>
  <si>
    <t>P-40</t>
  </si>
  <si>
    <t>Subm. i col·locació protecció solar LA10 abatible alumini anod. mat, mides aprox 800x2100mm</t>
  </si>
  <si>
    <t>Partida alçada</t>
  </si>
  <si>
    <t>Partida alçada a justificar per a la seguretat i salut a l'obra, en base a l'estudi i el pla de segu</t>
  </si>
  <si>
    <t>CO2eq (kg)</t>
  </si>
  <si>
    <t>MJ</t>
  </si>
  <si>
    <t>Camió transp.7 t</t>
  </si>
  <si>
    <t>Guix B1/20/2</t>
  </si>
  <si>
    <t>Guix C6/20/2</t>
  </si>
  <si>
    <t>Pasta autoaniv.sulfat de calci CA-C20-F4 (UNE-EN 13813)</t>
  </si>
  <si>
    <t>Adhesiu dispers.aquosa</t>
  </si>
  <si>
    <t>Pintura plàst.tixotr.,p/int.</t>
  </si>
  <si>
    <t>Esmalt sint.</t>
  </si>
  <si>
    <t>Insecticida</t>
  </si>
  <si>
    <t>Làmina linòleum,23-33-41,g=3,5mm</t>
  </si>
  <si>
    <t>Cordó PVC D=4mm</t>
  </si>
  <si>
    <t>Cortina enrotllable, teixit ignífug screen p3000, cadena de plàstic blanc i topalls en cadena,</t>
  </si>
  <si>
    <t>AMIDAMENTS</t>
  </si>
  <si>
    <t>N</t>
  </si>
  <si>
    <t>01.01.001</t>
  </si>
  <si>
    <t>L</t>
  </si>
  <si>
    <t>Fusteries exteriors</t>
  </si>
  <si>
    <t>T</t>
  </si>
  <si>
    <t>Costat Av Canal</t>
  </si>
  <si>
    <t>FA01</t>
  </si>
  <si>
    <t>FA02</t>
  </si>
  <si>
    <t>FA09</t>
  </si>
  <si>
    <t>Costat Av Apel·les Mestres</t>
  </si>
  <si>
    <t>FA08</t>
  </si>
  <si>
    <t>FA04</t>
  </si>
  <si>
    <t>Costat Institut Rosa Ribas Parellada</t>
  </si>
  <si>
    <t>FA06</t>
  </si>
  <si>
    <t>FA03</t>
  </si>
  <si>
    <t>Costat Carrer Penedès</t>
  </si>
  <si>
    <t>FA05</t>
  </si>
  <si>
    <t>FA10</t>
  </si>
  <si>
    <t>FA07</t>
  </si>
  <si>
    <t>FA11</t>
  </si>
  <si>
    <t>01.01.002</t>
  </si>
  <si>
    <t>01.01.003</t>
  </si>
  <si>
    <t>Repicat puntual d'enguixat al voltant de les finestres, amb mitjans manuals i càrrega manual de runa sobre camió o contenidor.
Criteri d'amidament: m2 de superfície realment executat d'acord amb les indicacions de la DT.</t>
  </si>
  <si>
    <t>01.01.004</t>
  </si>
  <si>
    <t>Planta primera</t>
  </si>
  <si>
    <t>01.01.005</t>
  </si>
  <si>
    <t>Accés aules planta primera</t>
  </si>
  <si>
    <t>01.01.006</t>
  </si>
  <si>
    <t>Costat Avda del Canal</t>
  </si>
  <si>
    <t>Finestres 1, 2 i 4</t>
  </si>
  <si>
    <t>Finestra 3</t>
  </si>
  <si>
    <t>Finestra 10</t>
  </si>
  <si>
    <t>Finestra 13</t>
  </si>
  <si>
    <t>Finestra 14</t>
  </si>
  <si>
    <t>Finestra 15</t>
  </si>
  <si>
    <t>Costat carrer Penedès</t>
  </si>
  <si>
    <t>Finestra 11</t>
  </si>
  <si>
    <t>Finestra 9</t>
  </si>
  <si>
    <t>Finestra 7</t>
  </si>
  <si>
    <t>Finestra + balconera 5</t>
  </si>
  <si>
    <t>Finestra 6</t>
  </si>
  <si>
    <t>01.01.007</t>
  </si>
  <si>
    <t>Fusteries exterior</t>
  </si>
  <si>
    <t>Fusteria interior</t>
  </si>
  <si>
    <t>Portes fusta accés aules</t>
  </si>
  <si>
    <t>Paviments</t>
  </si>
  <si>
    <t>Paviment aules</t>
  </si>
  <si>
    <t>Repicat enguixat</t>
  </si>
  <si>
    <t>Percentatge "A origen"</t>
  </si>
  <si>
    <t>01.01.008</t>
  </si>
  <si>
    <t>Deposició controlada a dipòsit autoritzat inclòs el cànon sobre la deposició controlada dels residus de la construcció, segons la LLEI 8/2008, de residus barrejats inerts amb una densitat 1,0 t/m3, procedents de construcció o demolició, amb codi 170107 segons la Llista Europea de Residus (ORDEN MAM/304/2002).
Criteri d'amidament: m3 de volum de cada tipus de residu dipositat a l'abocador o centre de recollida corresponent.La unitat d'obra inclou totes les despeses per la disposició de cada tipus de residu al centre corresponent.Inclou el cànon d'abocament del residu a dipòsit controlat segons el que determina la Llei 8/2008, el pagament del qual queda suspès segons la Llei 7/2011.La empresa receptora del residu ha de facilitar al constructor la informació necessària per complimentar el certificat de disposició de residus, d'acord amb l'article 5.3 del REAL DECRETO 105/2008.</t>
  </si>
  <si>
    <t>01.01.009</t>
  </si>
  <si>
    <t>Deposició controlada a centre de reciclatge de residus de metalls barrejats no perillosos amb una densitat 0.2 t/m3, procedents de construcció o demolició, amb codi 170407 segons la Llista Europea de Residus (ORDEN MAM/304/2002).
Criteri d'amidament: m3 de volum de cada tipus de residu dipositat a l'abocador o centre de recollida corresponent.La unitat d'obra inclou totes les despeses per la disposició de cada tipus de residu al centre corresponent.Inclou el cànon d'abocament del residu a dipòsit controlat segons el que determina la Llei 8/2008, el pagament del qual queda suspès segons la Llei 7/2011.La empresa receptora del residu ha de facilitar al constructor la informació necessària per complimentar el certificat de disposició de residus, d'acord amb l'article 5.3 del REAL DECRETO 105/2008.</t>
  </si>
  <si>
    <t>01.01.010</t>
  </si>
  <si>
    <t>01.02.001</t>
  </si>
  <si>
    <t>Subministrament i col·locació de conjunt de fusteria FAl-P1, amb vidre amb càmera i laminar de seguretat 3+3/12GAS/4+4 be, vidre baix emissiu i laminat, amb ruptura de pont tèrmic, acabat alumini natural mat, de mides de buit d'obres 4100x1450 mm, mides a confirmar en obra, format per: fixe inferior de la sèrie CORTIZO 60 AB, o equivalent, amb ruptura de pont tèrmic i finestra amb dues fulles corredisses, de la sèrie 4200 CORTIZO, o equivalent, a testa creuament panoràmic amb ruptura de pont tèrmic, compost per 3 ut de finestra corredissa de dues fulles i 3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</si>
  <si>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Avda del Canal</t>
  </si>
  <si>
    <t>Costat carrer Penedés</t>
  </si>
  <si>
    <t>01.02.002</t>
  </si>
  <si>
    <t>Subministrament i col·locació de conjunt de fusteria FAl-P1, amb vidre amb càmera i laminar de seguretat 3+3/12GAS/4+4 be, vidre baix emissiu i laminat, amb ruptura de pont tèrmic, acabat alumini natural mat, de mides de buit d'obres 4400x1450 mm, mides a confirmar en obra, format per: fixe inferior de la sèrie CORTIZO 60 AB, o equivalent, amb ruptura de pont tèrmic i finestra amb dues fulles corredisses, de la sèrie 4200 CORTIZO, o equivalent, a testa creuament panoràmic amb ruptura de pont tèrmic, compost per 3 ut de finestra corredissa de dues fulles i 3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</si>
  <si>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01.02.003</t>
  </si>
  <si>
    <t>Subministrament i col·locació de conjunt de fusteria FAl-P1, amb vidre amb càmera i laminar de seguretat 3+3/12GAS/4+4 be, vidre baix emissiu i laminat, amb ruptura de pont tèrmic, acabat alumini natural mat, de mides de buit d'obres 5400x1450 mm, mides a confirmar en obra, format per: fixe inferior de la sèrie CORTIZO 60 AB, o equivalent, amb ruptura de pont tèrmic i finestra amb dues fulles corredisses, de la sèrie 4200 CORTIZO, o equivalent, a testa creuament panoràmic amb ruptura de pont tèrmic, compost per 3 ut de finestra corredissa de dues fulles i 3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</si>
  <si>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Costat institut Rosa Ribas parellada</t>
  </si>
  <si>
    <t>01.02.004</t>
  </si>
  <si>
    <t>Subministrament i col·locació de conjunt de fusteria FAl-P1, amb vidre amb càmera i laminar de seguretat 3+3/12GAS/4+4 be, vidre baix emissiu i laminat, amb ruptura de pont tèrmic, acabat alumini natural mat, de mides de buit d'obres 2400x1450 mm, mides a confirmar en obra, format per: fixe inferior de la sèrie CORTIZO 60 AB, o equivalent, amb ruptura de pont tèrmic i finestra amb dues fulles corredisses, de la sèrie 4200 CORTIZO, o equivalent, a testa creuament panoràmic amb ruptura de pont tèrmic, compost per 2 ut de finestra corredissa de dues fulles i 1 ut fixe.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</si>
  <si>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Avda Apel·les Mestres</t>
  </si>
  <si>
    <t>01.02.005</t>
  </si>
  <si>
    <t>Subministrament i col·locació de conjunt de fusteria FAl-P1, amb vidre amb càmera i laminar de seguretat 3+3/12GAS/4+4 be, vidre baix emissiu i laminat, amb ruptura de pont tèrmic, acabat alumini natural mat, de mides de buit d'obres 4400x1450 mm, mides a confirmar en obra, format per: fixe inferior de la sèrie CORTIZO 60 AB, o equivalent, amb ruptura de pont tèrmic i finestra amb dues fulles corredisses, de la sèrie 4200 CORTIZO, o equivalent, a testa creuament panoràmic amb ruptura de pont tèrmic, compost per 2 ut de finestra corredissa de dues fulles i 2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</si>
  <si>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Carrer Penedès</t>
  </si>
  <si>
    <t>01.02.006</t>
  </si>
  <si>
    <t>Subministrament i col·locació de conjunt de fusteria FAl-P1, amb vidre amb càmera i laminar de seguretat 3+3/12GAS/4+4 be, vidre baix emissiu i laminat, amb ruptura de pont tèrmic, acabat alumini natural mat, de mides de buit d'obres 3300x1450 mm, mides a confirmar en obra, format per: fixe inferior de la sèrie CORTIZO 60 AB, o equivalent, amb ruptura de pont tèrmic i finestra amb dues fulles corredisses, de la sèrie 4200 CORTIZO, o equivalent, a testa creuament panoràmic amb ruptura de pont tèrmic, compost per 2 ut de finestra corredissa de dues fulles i 2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</si>
  <si>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Costat institut Rosa Ribas Parellada</t>
  </si>
  <si>
    <t>01.02.007</t>
  </si>
  <si>
    <t>Subministrament i col·locació de conjunt de fusteria FAl-P1, amb vidre amb càmera i laminar de seguretat 3+3/12GAS/4+4 be, vidre baix emissiu i laminat, amb ruptura de pont tèrmic, acabat alumini natural mat, de mides de buit d'obres 2000x1100 mm, mides a confirmar en obra, format per: finestra amb dues fulles corredisses, de la sèrie 4200 CORTIZO, o equivalent, a testa creuament panoràmic amb ruptura de pont tèrmic, compost per 1 ut de finestra corredissa de dues fulles.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</si>
  <si>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01.02.008</t>
  </si>
  <si>
    <t>Subministrament i col·locació de conjunt de fusteria FAl-P1, amb vidre amb càmera i laminar de seguretat 3+3/12GAS/4+4 be, vidre baix emissiu i laminat, amb ruptura de pont tèrmic, acabat alumini natural mat, de mides de buit d'obres 3300x2450 mm, mides a confirmar en obra, format per: finestra amb dues fulles corredisses, de la sèrie 4200 CORTIZO, o equivalent, a testa creuament panoràmic amb ruptura de pont tèrmic i balconera practicable amb tancament d'una fulla, de la sèrie COR 60 AB o equivalent, compost per 2 ut de finestra corredissa de dues fulles i 1 fixe, i 1 ut balconera practicable.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</si>
  <si>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01.02.009</t>
  </si>
  <si>
    <t>Subministrament i col·locació de conjunt de fusteria FAl-P1, amb vidre amb càmera i laminar de seguretat 3+3/12GAS/4+4 be, vidre baix emissiu i laminat, amb ruptura de pont tèrmic, acabat alumini natural mat, de mides de buit d'obres 3600x1450 mm, mides a confirmar en obra, format per: fixe inferior de la sèrie CORTIZO 60 AB, o equivalent, amb ruptura de pont tèrmic i finestra amb dues fulles corredisses, de la sèrie 4200 CORTIZO, o equivalent, a testa creuament panoràmic amb ruptura de pont tèrmic, compost per 2 ut de finestra corredissa de dues fulles i 2 ut fixes. Inclòs el marc inferior amb carrils d'acer inoxidable i pany amb amortidor, tancament de seguretat multipunt amb 2 punts de tancament i manetes reforçades.
Inclosos part propocional de bastiments, subestructures, tapajunts, remats interiors i exteriors, segellats per deixar la finestra totalment acabada segons detall de projecte.</t>
  </si>
  <si>
    <t>01.02.010</t>
  </si>
  <si>
    <t>FA10 (previsió)</t>
  </si>
  <si>
    <t>01.02.011</t>
  </si>
  <si>
    <t>Subministrament i col·locació de conjunt de fusteria FAl-P1, amb vidre amb càmera i laminar de seguretat 3+3/12GAS/4+4 be, vidre baix emissiu i laminat, amb ruptura de pont tèrmic, acabat alumini natural mat, de mides de buit d'obres900x900 mm, mides a confirmar en obra, format per: una fulla oscil·lobatent, o equivalent, amb ruptura de pont tèrmic , de la sèrie CORTIZO 60 AB, o equivalent, amb solapament 60mm. Tancament amb pany i clau.
Inclosos part propocional de bastiments, subestructures, tapajunts, remats interiors i exteriors, segellats per deixar la finestra totalment acabada segons detall de projecte.</t>
  </si>
  <si>
    <t>01.02.012</t>
  </si>
  <si>
    <t>LA01</t>
  </si>
  <si>
    <t>01.02.013</t>
  </si>
  <si>
    <t>LA02</t>
  </si>
  <si>
    <t>01.02.014</t>
  </si>
  <si>
    <t>LA03</t>
  </si>
  <si>
    <t>01.02.015</t>
  </si>
  <si>
    <t>LA04</t>
  </si>
  <si>
    <t>01.02.016</t>
  </si>
  <si>
    <t>LA05</t>
  </si>
  <si>
    <t>01.02.017</t>
  </si>
  <si>
    <t>LA06</t>
  </si>
  <si>
    <t>01.02.018</t>
  </si>
  <si>
    <t>LA07</t>
  </si>
  <si>
    <t>01.02.019</t>
  </si>
  <si>
    <t>LA08</t>
  </si>
  <si>
    <t>01.02.020</t>
  </si>
  <si>
    <t>01.02.021</t>
  </si>
  <si>
    <t>LA09</t>
  </si>
  <si>
    <t>01.02.022</t>
  </si>
  <si>
    <t>LA10</t>
  </si>
  <si>
    <t>01.02.023</t>
  </si>
  <si>
    <t>Subm i col·locació de cortina interior enrotllable teixit ignífug, color a definir per la DF model equivalent a les existents, col·locada amb fixacions mecàniques.
Criteri d'amidament: m2 de superfície amidada segons les especificacions de la DT.</t>
  </si>
  <si>
    <t>01.03.001</t>
  </si>
  <si>
    <t>Repassos d'enguixat al voltant de les finestres, conjunt de finestres , una vegada col·locat el premarc en paraments verticals interiors, a més de 3,00 m d'alçària, amb guix B1, acabat lliscat amb guix C6 segons la norma UNE-EN 13279-1.i en col·locació de nous baixants en façana
Inclouen igualment la neteja dels elements que configuren l'obertura, com és ara bastiments que s'hagin embrutat.</t>
  </si>
  <si>
    <t>FA12</t>
  </si>
  <si>
    <t>01.03.002</t>
  </si>
  <si>
    <t>Pintat de parament vertical de guix, amb pintura plàstica tixotròpica, amb una capa segelladora i dues d'acabat.
Criteri d'amidament: m2 de superfície real amidada segons les especificacions de la DT.Amb deducció de la superfície corresponent a obertures d'acord amb els criteris següents:- Obertures &lt;= 4 m2: No es dedueixen
- Obertures &gt; 4 m: Es dedueix el 100%Aquests criteris inclouen la superfície dels paraments laterals de l'obertura en una fondària de 30 cm, com a màxim, excepte en el cas d'obertures de més de 4,00 m2, en que aquesta superfície s'ha d'amidar expressament.
Inclouen igualment la neteja dels elements que configuren l'obertura, com ara bastiments que s'hagin embrutat.</t>
  </si>
  <si>
    <t>01.03.003</t>
  </si>
  <si>
    <t>Pintat de parament horitzontal de guix, amb pintura plàstica tixotròpica, amb una capa segelladora i dues d'acabat.
Criteri d'amidament: m2 de superfície real amidada segons les especificacions de la DT.Amb deducció de la superfície corresponent a obertures d'acord amb els criteris següents:- Obertures &lt;= 4 m2: No es dedueixen
- Obertures &gt; 4 m: Es dedueix el 100%Aquests criteris inclouen la superfície dels paraments laterals de l'obertura en una fondària de 30 cm, com a màxim, excepte en el cas d'obertures de més de 4,00 m2, en que aquesta superfície s'ha d'amidar expressament.
Inclouen igualment la neteja dels elements que configuren l'obertura, com ara bastiments que s'hagin embrutat.</t>
  </si>
  <si>
    <t>01.03.004</t>
  </si>
  <si>
    <t>Aules planta primera</t>
  </si>
  <si>
    <t>01.03.005</t>
  </si>
  <si>
    <t>01.03.006</t>
  </si>
  <si>
    <t>Portes noves</t>
  </si>
  <si>
    <t>fulles</t>
  </si>
  <si>
    <t>bastiments</t>
  </si>
  <si>
    <t>cotxets</t>
  </si>
  <si>
    <t>Portes existents</t>
  </si>
  <si>
    <t>01.04.001</t>
  </si>
  <si>
    <t>01.05.001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</si>
</sst>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0"/>
  </numFmts>
  <fonts count="13" x14ac:knownFonts="1">
    <font>
      <sz val="11"/>
      <color rgb="FF000000"/>
      <name val="Calibri"/>
      <family val="2"/>
    </font>
    <font>
      <sz val="8"/>
      <color rgb="FF000000"/>
      <name val="Calibri"/>
      <family val="2"/>
    </font>
    <font>
      <b/>
      <sz val="14"/>
      <color rgb="FF000000"/>
      <name val="Calibri"/>
      <family val="2"/>
    </font>
    <font>
      <b/>
      <sz val="8"/>
      <color rgb="FF000000"/>
      <name val="Calibri"/>
      <family val="2"/>
    </font>
    <font>
      <b/>
      <sz val="11"/>
      <color rgb="FF000000"/>
      <name val="Calibri"/>
      <family val="2"/>
    </font>
    <font>
      <sz val="10"/>
      <color rgb="FF000000"/>
      <name val="Calibri"/>
      <family val="2"/>
    </font>
    <font>
      <b/>
      <sz val="10"/>
      <color rgb="FF000000"/>
      <name val="Calibri"/>
      <family val="2"/>
    </font>
    <font>
      <sz val="11"/>
      <color rgb="FF000000"/>
      <name val="Calibri"/>
      <family val="2"/>
    </font>
    <font>
      <sz val="8"/>
      <color rgb="FF000000"/>
      <name val="Calibri"/>
      <family val="2"/>
    </font>
    <font>
      <b/>
      <sz val="14"/>
      <color rgb="FF000000"/>
      <name val="Calibri"/>
      <family val="2"/>
    </font>
    <font>
      <b/>
      <sz val="8"/>
      <color rgb="FF000000"/>
      <name val="Calibri"/>
      <family val="2"/>
    </font>
    <font>
      <b/>
      <sz val="11"/>
      <color rgb="FF000000"/>
      <name val="Calibri"/>
      <family val="2"/>
    </font>
    <font>
      <sz val="11"/>
      <color rgb="FF008000"/>
      <name val="Calibri"/>
      <family val="2"/>
    </font>
  </fonts>
  <fills count="5">
    <fill>
      <patternFill patternType="none"/>
    </fill>
    <fill>
      <patternFill patternType="gray125"/>
    </fill>
    <fill>
      <patternFill patternType="solid">
        <fgColor rgb="FF99CCFF"/>
        <bgColor rgb="FF99CCFF"/>
      </patternFill>
    </fill>
    <fill>
      <patternFill patternType="solid">
        <fgColor rgb="FFC0C0C0"/>
        <bgColor rgb="FFC0C0C0"/>
      </patternFill>
    </fill>
    <fill>
      <patternFill patternType="solid">
        <fgColor rgb="FFFFFFCC"/>
        <bgColor rgb="FFFFFFCC"/>
      </patternFill>
    </fill>
  </fills>
  <borders count="3">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applyNumberFormat="0" applyBorder="0" applyAlignment="0"/>
  </cellStyleXfs>
  <cellXfs count="51">
    <xf numFmtId="0" fontId="0" fillId="0" borderId="0" xfId="0" applyFill="1" applyProtection="1"/>
    <xf numFmtId="0" fontId="11" fillId="0" borderId="0" xfId="0" applyFont="1" applyFill="1" applyAlignment="1" applyProtection="1">
      <alignment horizontal="justify" vertical="top" wrapText="1"/>
    </xf>
    <xf numFmtId="0" fontId="9" fillId="2" borderId="0" xfId="0" applyFont="1" applyFill="1" applyAlignment="1" applyProtection="1">
      <alignment horizontal="center"/>
    </xf>
    <xf numFmtId="0" fontId="8" fillId="0" borderId="0" xfId="0" applyFont="1" applyFill="1" applyProtection="1"/>
    <xf numFmtId="0" fontId="0" fillId="4" borderId="0" xfId="0" applyFill="1" applyAlignment="1" applyProtection="1">
      <alignment vertical="top"/>
      <protection locked="0"/>
    </xf>
    <xf numFmtId="165" fontId="4" fillId="4" borderId="0" xfId="0" applyNumberFormat="1" applyFont="1" applyFill="1" applyAlignment="1" applyProtection="1">
      <alignment horizontal="left" vertical="top"/>
      <protection locked="0"/>
    </xf>
    <xf numFmtId="0" fontId="0" fillId="0" borderId="0" xfId="0" applyFill="1" applyAlignment="1" applyProtection="1">
      <alignment vertical="top"/>
    </xf>
    <xf numFmtId="0" fontId="0" fillId="0" borderId="0" xfId="0" applyFill="1" applyAlignment="1" applyProtection="1">
      <alignment horizontal="justify" vertical="top" wrapText="1"/>
    </xf>
    <xf numFmtId="0" fontId="2" fillId="2" borderId="0" xfId="0" applyFont="1" applyFill="1" applyAlignment="1" applyProtection="1">
      <alignment horizontal="center"/>
    </xf>
    <xf numFmtId="0" fontId="5" fillId="0" borderId="0" xfId="0" applyFont="1" applyFill="1" applyProtection="1"/>
    <xf numFmtId="0" fontId="1" fillId="0" borderId="0" xfId="0" applyFont="1" applyFill="1" applyProtection="1"/>
    <xf numFmtId="0" fontId="1" fillId="0" borderId="0" xfId="0" applyFont="1" applyFill="1" applyProtection="1"/>
    <xf numFmtId="0" fontId="0" fillId="2" borderId="0" xfId="0" applyFill="1" applyProtection="1"/>
    <xf numFmtId="0" fontId="2" fillId="2" borderId="0" xfId="0" applyFont="1" applyFill="1" applyAlignment="1" applyProtection="1">
      <alignment horizontal="center"/>
    </xf>
    <xf numFmtId="0" fontId="3" fillId="3" borderId="0" xfId="0" applyFont="1" applyFill="1" applyAlignment="1" applyProtection="1">
      <alignment horizontal="right"/>
    </xf>
    <xf numFmtId="0" fontId="3" fillId="0" borderId="0" xfId="0" applyFont="1" applyFill="1" applyProtection="1"/>
    <xf numFmtId="49" fontId="3" fillId="0" borderId="0" xfId="0" applyNumberFormat="1" applyFont="1" applyFill="1" applyProtection="1"/>
    <xf numFmtId="49" fontId="1" fillId="0" borderId="0" xfId="0" applyNumberFormat="1" applyFont="1" applyFill="1" applyProtection="1"/>
    <xf numFmtId="0" fontId="1" fillId="0" borderId="0" xfId="0" applyFont="1" applyFill="1" applyProtection="1"/>
    <xf numFmtId="164" fontId="1" fillId="4" borderId="0" xfId="0" applyNumberFormat="1" applyFont="1" applyFill="1" applyProtection="1">
      <protection locked="0"/>
    </xf>
    <xf numFmtId="165" fontId="1" fillId="0" borderId="0" xfId="0" applyNumberFormat="1" applyFont="1" applyFill="1" applyProtection="1"/>
    <xf numFmtId="164" fontId="1" fillId="0" borderId="0" xfId="0" applyNumberFormat="1" applyFont="1" applyFill="1" applyProtection="1"/>
    <xf numFmtId="0" fontId="1" fillId="0" borderId="0" xfId="0" applyFont="1" applyFill="1" applyAlignment="1" applyProtection="1">
      <alignment wrapText="1"/>
    </xf>
    <xf numFmtId="164" fontId="3" fillId="0" borderId="0" xfId="0" applyNumberFormat="1" applyFont="1" applyFill="1" applyProtection="1"/>
    <xf numFmtId="0" fontId="4" fillId="0" borderId="0" xfId="0" applyFont="1" applyFill="1" applyProtection="1"/>
    <xf numFmtId="164" fontId="4" fillId="0" borderId="0" xfId="0" applyNumberFormat="1" applyFont="1" applyFill="1" applyProtection="1"/>
    <xf numFmtId="0" fontId="6" fillId="2" borderId="0" xfId="0" applyFont="1" applyFill="1" applyProtection="1"/>
    <xf numFmtId="0" fontId="3" fillId="3" borderId="0" xfId="0" applyFont="1" applyFill="1" applyAlignment="1" applyProtection="1">
      <alignment horizontal="center"/>
    </xf>
    <xf numFmtId="0" fontId="4" fillId="0" borderId="0" xfId="0" applyFont="1" applyFill="1" applyAlignment="1" applyProtection="1">
      <alignment vertical="top"/>
    </xf>
    <xf numFmtId="0" fontId="0" fillId="0" borderId="0" xfId="0" applyFill="1" applyAlignment="1" applyProtection="1">
      <alignment vertical="top"/>
    </xf>
    <xf numFmtId="0" fontId="0" fillId="0" borderId="0" xfId="0" applyFill="1" applyAlignment="1" applyProtection="1">
      <alignment horizontal="justify" vertical="top" wrapText="1"/>
    </xf>
    <xf numFmtId="165" fontId="4" fillId="0" borderId="0" xfId="0" applyNumberFormat="1" applyFont="1" applyFill="1" applyAlignment="1" applyProtection="1">
      <alignment horizontal="center" vertical="top"/>
    </xf>
    <xf numFmtId="164" fontId="4" fillId="4" borderId="0" xfId="0" applyNumberFormat="1" applyFont="1" applyFill="1" applyAlignment="1" applyProtection="1">
      <alignment vertical="top"/>
      <protection locked="0"/>
    </xf>
    <xf numFmtId="165" fontId="0" fillId="4" borderId="0" xfId="0" applyNumberFormat="1" applyFill="1" applyProtection="1">
      <protection locked="0"/>
    </xf>
    <xf numFmtId="166" fontId="0" fillId="4" borderId="0" xfId="0" applyNumberFormat="1" applyFill="1" applyProtection="1">
      <protection locked="0"/>
    </xf>
    <xf numFmtId="166" fontId="0" fillId="0" borderId="0" xfId="0" applyNumberFormat="1" applyFill="1" applyProtection="1"/>
    <xf numFmtId="0" fontId="0" fillId="4" borderId="0" xfId="0" applyFill="1" applyProtection="1">
      <protection locked="0"/>
    </xf>
    <xf numFmtId="0" fontId="0" fillId="0" borderId="0" xfId="0" applyFill="1" applyAlignment="1" applyProtection="1">
      <alignment horizontal="right"/>
    </xf>
    <xf numFmtId="166" fontId="0" fillId="4" borderId="1" xfId="0" applyNumberFormat="1" applyFill="1" applyBorder="1" applyProtection="1">
      <protection locked="0"/>
    </xf>
    <xf numFmtId="0" fontId="0" fillId="0" borderId="0" xfId="0" applyFill="1" applyAlignment="1" applyProtection="1">
      <alignment wrapText="1"/>
    </xf>
    <xf numFmtId="165" fontId="0" fillId="0" borderId="0" xfId="0" applyNumberFormat="1" applyFill="1" applyProtection="1"/>
    <xf numFmtId="0" fontId="10" fillId="0" borderId="0" xfId="0" applyFont="1" applyFill="1" applyProtection="1"/>
    <xf numFmtId="49" fontId="10" fillId="0" borderId="0" xfId="0" applyNumberFormat="1" applyFont="1" applyFill="1" applyProtection="1"/>
    <xf numFmtId="0" fontId="11" fillId="0" borderId="0" xfId="0" applyFont="1" applyFill="1" applyAlignment="1" applyProtection="1">
      <alignment vertical="top"/>
    </xf>
    <xf numFmtId="49" fontId="11" fillId="0" borderId="0" xfId="0" applyNumberFormat="1" applyFont="1" applyFill="1" applyAlignment="1" applyProtection="1">
      <alignment vertical="top"/>
    </xf>
    <xf numFmtId="165" fontId="11" fillId="0" borderId="0" xfId="0" applyNumberFormat="1" applyFont="1" applyFill="1" applyAlignment="1" applyProtection="1">
      <alignment vertical="top"/>
    </xf>
    <xf numFmtId="0" fontId="12" fillId="0" borderId="0" xfId="0" applyFont="1" applyFill="1" applyProtection="1"/>
    <xf numFmtId="165" fontId="12" fillId="0" borderId="2" xfId="0" applyNumberFormat="1" applyFont="1" applyFill="1" applyBorder="1" applyAlignment="1" applyProtection="1">
      <alignment horizontal="right"/>
    </xf>
    <xf numFmtId="165" fontId="12" fillId="0" borderId="2" xfId="0" applyNumberFormat="1" applyFont="1" applyFill="1" applyBorder="1" applyProtection="1"/>
    <xf numFmtId="165" fontId="7" fillId="0" borderId="0" xfId="0" applyNumberFormat="1" applyFont="1" applyFill="1" applyProtection="1"/>
    <xf numFmtId="165" fontId="7" fillId="0" borderId="2" xfId="0" applyNumberFormat="1"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6"/>
  <sheetViews>
    <sheetView tabSelected="1" workbookViewId="0">
      <pane ySplit="8" topLeftCell="A9" activePane="bottomLeft" state="frozenSplit"/>
      <selection pane="bottomLeft"/>
    </sheetView>
  </sheetViews>
  <sheetFormatPr baseColWidth="10" defaultColWidth="9.140625" defaultRowHeight="15" x14ac:dyDescent="0.25"/>
  <cols>
    <col min="1" max="1" width="18.7109375" customWidth="1"/>
    <col min="2" max="2" width="3.42578125" customWidth="1"/>
    <col min="3" max="3" width="13.7109375" customWidth="1"/>
    <col min="4" max="4" width="4.42578125" customWidth="1"/>
    <col min="5" max="5" width="48.7109375" customWidth="1"/>
    <col min="6" max="7" width="12.7109375" customWidth="1"/>
    <col min="8" max="8" width="13.7109375" customWidth="1"/>
  </cols>
  <sheetData>
    <row r="1" spans="1:8" x14ac:dyDescent="0.25">
      <c r="E1" s="10" t="s">
        <v>0</v>
      </c>
      <c r="F1" s="10" t="s">
        <v>0</v>
      </c>
      <c r="G1" s="10" t="s">
        <v>0</v>
      </c>
      <c r="H1" s="10" t="s">
        <v>0</v>
      </c>
    </row>
    <row r="2" spans="1:8" x14ac:dyDescent="0.25">
      <c r="E2" s="10" t="s">
        <v>1</v>
      </c>
      <c r="F2" s="10" t="s">
        <v>1</v>
      </c>
      <c r="G2" s="10" t="s">
        <v>1</v>
      </c>
      <c r="H2" s="10" t="s">
        <v>1</v>
      </c>
    </row>
    <row r="3" spans="1:8" x14ac:dyDescent="0.25">
      <c r="E3" s="10"/>
      <c r="F3" s="10"/>
      <c r="G3" s="10"/>
      <c r="H3" s="10"/>
    </row>
    <row r="4" spans="1:8" x14ac:dyDescent="0.25">
      <c r="E4" s="10"/>
      <c r="F4" s="10"/>
      <c r="G4" s="10"/>
      <c r="H4" s="10"/>
    </row>
    <row r="6" spans="1:8" ht="18.75" x14ac:dyDescent="0.3">
      <c r="C6" s="12"/>
      <c r="D6" s="12"/>
      <c r="E6" s="13" t="s">
        <v>2</v>
      </c>
      <c r="F6" s="12"/>
      <c r="G6" s="12"/>
      <c r="H6" s="12"/>
    </row>
    <row r="8" spans="1:8" x14ac:dyDescent="0.25">
      <c r="F8" s="14" t="s">
        <v>3</v>
      </c>
      <c r="G8" s="14" t="s">
        <v>4</v>
      </c>
      <c r="H8" s="14" t="s">
        <v>5</v>
      </c>
    </row>
    <row r="10" spans="1:8" x14ac:dyDescent="0.25">
      <c r="C10" s="15" t="s">
        <v>6</v>
      </c>
      <c r="D10" s="16" t="s">
        <v>7</v>
      </c>
      <c r="E10" s="15" t="s">
        <v>8</v>
      </c>
    </row>
    <row r="11" spans="1:8" x14ac:dyDescent="0.25">
      <c r="C11" s="15" t="s">
        <v>9</v>
      </c>
      <c r="D11" s="16" t="s">
        <v>7</v>
      </c>
      <c r="E11" s="15" t="s">
        <v>10</v>
      </c>
    </row>
    <row r="13" spans="1:8" x14ac:dyDescent="0.25">
      <c r="A13" s="11" t="s">
        <v>11</v>
      </c>
      <c r="B13" s="11">
        <v>1</v>
      </c>
      <c r="C13" s="11" t="s">
        <v>12</v>
      </c>
      <c r="D13" s="17" t="s">
        <v>13</v>
      </c>
      <c r="E13" s="18" t="s">
        <v>14</v>
      </c>
      <c r="F13" s="19">
        <v>3.92</v>
      </c>
      <c r="G13" s="20">
        <v>77.44</v>
      </c>
      <c r="H13" s="21">
        <f t="shared" ref="H13:H22" si="0">ROUND(ROUND(F13,2)*ROUND(G13,3),2)</f>
        <v>303.56</v>
      </c>
    </row>
    <row r="14" spans="1:8" x14ac:dyDescent="0.25">
      <c r="A14" s="11" t="s">
        <v>11</v>
      </c>
      <c r="B14" s="11">
        <v>2</v>
      </c>
      <c r="C14" s="11" t="s">
        <v>15</v>
      </c>
      <c r="D14" s="17" t="s">
        <v>16</v>
      </c>
      <c r="E14" s="18" t="s">
        <v>17</v>
      </c>
      <c r="F14" s="19">
        <v>26.16</v>
      </c>
      <c r="G14" s="20">
        <v>77.44</v>
      </c>
      <c r="H14" s="21">
        <f t="shared" si="0"/>
        <v>2025.83</v>
      </c>
    </row>
    <row r="15" spans="1:8" ht="45.75" x14ac:dyDescent="0.25">
      <c r="A15" s="11" t="s">
        <v>11</v>
      </c>
      <c r="B15" s="11">
        <v>3</v>
      </c>
      <c r="C15" s="11" t="s">
        <v>18</v>
      </c>
      <c r="D15" s="17" t="s">
        <v>13</v>
      </c>
      <c r="E15" s="22" t="s">
        <v>19</v>
      </c>
      <c r="F15" s="19">
        <v>16.04</v>
      </c>
      <c r="G15" s="20">
        <v>31.07</v>
      </c>
      <c r="H15" s="21">
        <f t="shared" si="0"/>
        <v>498.36</v>
      </c>
    </row>
    <row r="16" spans="1:8" x14ac:dyDescent="0.25">
      <c r="A16" s="11" t="s">
        <v>11</v>
      </c>
      <c r="B16" s="11">
        <v>4</v>
      </c>
      <c r="C16" s="11" t="s">
        <v>20</v>
      </c>
      <c r="D16" s="17" t="s">
        <v>13</v>
      </c>
      <c r="E16" s="18" t="s">
        <v>21</v>
      </c>
      <c r="F16" s="19">
        <v>6.17</v>
      </c>
      <c r="G16" s="20">
        <v>179.36</v>
      </c>
      <c r="H16" s="21">
        <f t="shared" si="0"/>
        <v>1106.6500000000001</v>
      </c>
    </row>
    <row r="17" spans="1:8" x14ac:dyDescent="0.25">
      <c r="A17" s="11" t="s">
        <v>11</v>
      </c>
      <c r="B17" s="11">
        <v>5</v>
      </c>
      <c r="C17" s="11" t="s">
        <v>22</v>
      </c>
      <c r="D17" s="17" t="s">
        <v>16</v>
      </c>
      <c r="E17" s="18" t="s">
        <v>23</v>
      </c>
      <c r="F17" s="19">
        <v>4.93</v>
      </c>
      <c r="G17" s="20">
        <v>3</v>
      </c>
      <c r="H17" s="21">
        <f t="shared" si="0"/>
        <v>14.79</v>
      </c>
    </row>
    <row r="18" spans="1:8" x14ac:dyDescent="0.25">
      <c r="A18" s="11" t="s">
        <v>11</v>
      </c>
      <c r="B18" s="11">
        <v>6</v>
      </c>
      <c r="C18" s="11" t="s">
        <v>24</v>
      </c>
      <c r="D18" s="17" t="s">
        <v>16</v>
      </c>
      <c r="E18" s="18" t="s">
        <v>25</v>
      </c>
      <c r="F18" s="19">
        <v>4.5999999999999996</v>
      </c>
      <c r="G18" s="20">
        <v>13</v>
      </c>
      <c r="H18" s="21">
        <f t="shared" si="0"/>
        <v>59.8</v>
      </c>
    </row>
    <row r="19" spans="1:8" x14ac:dyDescent="0.25">
      <c r="A19" s="11" t="s">
        <v>11</v>
      </c>
      <c r="B19" s="11">
        <v>7</v>
      </c>
      <c r="C19" s="11" t="s">
        <v>26</v>
      </c>
      <c r="D19" s="17" t="s">
        <v>27</v>
      </c>
      <c r="E19" s="18" t="s">
        <v>28</v>
      </c>
      <c r="F19" s="19">
        <v>16.420000000000002</v>
      </c>
      <c r="G19" s="20">
        <v>13.292999999999999</v>
      </c>
      <c r="H19" s="21">
        <f t="shared" si="0"/>
        <v>218.27</v>
      </c>
    </row>
    <row r="20" spans="1:8" ht="158.25" x14ac:dyDescent="0.25">
      <c r="A20" s="11" t="s">
        <v>11</v>
      </c>
      <c r="B20" s="11">
        <v>8</v>
      </c>
      <c r="C20" s="11" t="s">
        <v>29</v>
      </c>
      <c r="D20" s="17" t="s">
        <v>27</v>
      </c>
      <c r="E20" s="22" t="s">
        <v>30</v>
      </c>
      <c r="F20" s="19">
        <v>35.36</v>
      </c>
      <c r="G20" s="20">
        <v>0.60599999999999998</v>
      </c>
      <c r="H20" s="21">
        <f t="shared" si="0"/>
        <v>21.43</v>
      </c>
    </row>
    <row r="21" spans="1:8" ht="147" x14ac:dyDescent="0.25">
      <c r="A21" s="11" t="s">
        <v>11</v>
      </c>
      <c r="B21" s="11">
        <v>9</v>
      </c>
      <c r="C21" s="11" t="s">
        <v>31</v>
      </c>
      <c r="D21" s="17" t="s">
        <v>27</v>
      </c>
      <c r="E21" s="22" t="s">
        <v>32</v>
      </c>
      <c r="F21" s="19">
        <v>-50.53</v>
      </c>
      <c r="G21" s="20">
        <v>0.51100000000000001</v>
      </c>
      <c r="H21" s="21">
        <f t="shared" si="0"/>
        <v>-25.82</v>
      </c>
    </row>
    <row r="22" spans="1:8" x14ac:dyDescent="0.25">
      <c r="A22" s="11" t="s">
        <v>11</v>
      </c>
      <c r="B22" s="11">
        <v>10</v>
      </c>
      <c r="C22" s="11" t="s">
        <v>33</v>
      </c>
      <c r="D22" s="17" t="s">
        <v>27</v>
      </c>
      <c r="E22" s="18" t="s">
        <v>34</v>
      </c>
      <c r="F22" s="19">
        <v>0</v>
      </c>
      <c r="G22" s="20">
        <v>0.62</v>
      </c>
      <c r="H22" s="21">
        <f t="shared" si="0"/>
        <v>0</v>
      </c>
    </row>
    <row r="23" spans="1:8" x14ac:dyDescent="0.25">
      <c r="E23" s="15" t="s">
        <v>35</v>
      </c>
      <c r="F23" s="15"/>
      <c r="G23" s="15"/>
      <c r="H23" s="23">
        <f>SUM(H13:H22)</f>
        <v>4222.8700000000008</v>
      </c>
    </row>
    <row r="25" spans="1:8" x14ac:dyDescent="0.25">
      <c r="C25" s="15" t="s">
        <v>6</v>
      </c>
      <c r="D25" s="16" t="s">
        <v>7</v>
      </c>
      <c r="E25" s="15" t="s">
        <v>8</v>
      </c>
    </row>
    <row r="26" spans="1:8" x14ac:dyDescent="0.25">
      <c r="C26" s="15" t="s">
        <v>9</v>
      </c>
      <c r="D26" s="16" t="s">
        <v>36</v>
      </c>
      <c r="E26" s="15" t="s">
        <v>37</v>
      </c>
    </row>
    <row r="28" spans="1:8" ht="169.5" x14ac:dyDescent="0.25">
      <c r="A28" s="11" t="s">
        <v>38</v>
      </c>
      <c r="B28" s="11">
        <v>1</v>
      </c>
      <c r="C28" s="11" t="s">
        <v>39</v>
      </c>
      <c r="D28" s="17" t="s">
        <v>16</v>
      </c>
      <c r="E28" s="22" t="s">
        <v>40</v>
      </c>
      <c r="F28" s="19">
        <v>5184.62</v>
      </c>
      <c r="G28" s="20">
        <v>3</v>
      </c>
      <c r="H28" s="21">
        <f t="shared" ref="H28:H50" si="1">ROUND(ROUND(F28,2)*ROUND(G28,3),2)</f>
        <v>15553.86</v>
      </c>
    </row>
    <row r="29" spans="1:8" ht="169.5" x14ac:dyDescent="0.25">
      <c r="A29" s="11" t="s">
        <v>38</v>
      </c>
      <c r="B29" s="11">
        <v>2</v>
      </c>
      <c r="C29" s="11" t="s">
        <v>41</v>
      </c>
      <c r="D29" s="17" t="s">
        <v>16</v>
      </c>
      <c r="E29" s="22" t="s">
        <v>42</v>
      </c>
      <c r="F29" s="19">
        <v>5314.64</v>
      </c>
      <c r="G29" s="20">
        <v>3</v>
      </c>
      <c r="H29" s="21">
        <f t="shared" si="1"/>
        <v>15943.92</v>
      </c>
    </row>
    <row r="30" spans="1:8" ht="169.5" x14ac:dyDescent="0.25">
      <c r="A30" s="11" t="s">
        <v>38</v>
      </c>
      <c r="B30" s="11">
        <v>3</v>
      </c>
      <c r="C30" s="11" t="s">
        <v>43</v>
      </c>
      <c r="D30" s="17" t="s">
        <v>16</v>
      </c>
      <c r="E30" s="22" t="s">
        <v>44</v>
      </c>
      <c r="F30" s="19">
        <v>5683.04</v>
      </c>
      <c r="G30" s="20">
        <v>1</v>
      </c>
      <c r="H30" s="21">
        <f t="shared" si="1"/>
        <v>5683.04</v>
      </c>
    </row>
    <row r="31" spans="1:8" ht="169.5" x14ac:dyDescent="0.25">
      <c r="A31" s="11" t="s">
        <v>38</v>
      </c>
      <c r="B31" s="11">
        <v>4</v>
      </c>
      <c r="C31" s="11" t="s">
        <v>45</v>
      </c>
      <c r="D31" s="17" t="s">
        <v>16</v>
      </c>
      <c r="E31" s="22" t="s">
        <v>46</v>
      </c>
      <c r="F31" s="19">
        <v>3451.84</v>
      </c>
      <c r="G31" s="20">
        <v>1</v>
      </c>
      <c r="H31" s="21">
        <f t="shared" si="1"/>
        <v>3451.84</v>
      </c>
    </row>
    <row r="32" spans="1:8" ht="169.5" x14ac:dyDescent="0.25">
      <c r="A32" s="11" t="s">
        <v>38</v>
      </c>
      <c r="B32" s="11">
        <v>5</v>
      </c>
      <c r="C32" s="11" t="s">
        <v>47</v>
      </c>
      <c r="D32" s="17" t="s">
        <v>16</v>
      </c>
      <c r="E32" s="22" t="s">
        <v>48</v>
      </c>
      <c r="F32" s="19">
        <v>4379.43</v>
      </c>
      <c r="G32" s="20">
        <v>1</v>
      </c>
      <c r="H32" s="21">
        <f t="shared" si="1"/>
        <v>4379.43</v>
      </c>
    </row>
    <row r="33" spans="1:8" ht="169.5" x14ac:dyDescent="0.25">
      <c r="A33" s="11" t="s">
        <v>38</v>
      </c>
      <c r="B33" s="11">
        <v>6</v>
      </c>
      <c r="C33" s="11" t="s">
        <v>49</v>
      </c>
      <c r="D33" s="17" t="s">
        <v>16</v>
      </c>
      <c r="E33" s="22" t="s">
        <v>50</v>
      </c>
      <c r="F33" s="19">
        <v>3705.84</v>
      </c>
      <c r="G33" s="20">
        <v>1</v>
      </c>
      <c r="H33" s="21">
        <f t="shared" si="1"/>
        <v>3705.84</v>
      </c>
    </row>
    <row r="34" spans="1:8" ht="147" x14ac:dyDescent="0.25">
      <c r="A34" s="11" t="s">
        <v>38</v>
      </c>
      <c r="B34" s="11">
        <v>7</v>
      </c>
      <c r="C34" s="11" t="s">
        <v>51</v>
      </c>
      <c r="D34" s="17" t="s">
        <v>16</v>
      </c>
      <c r="E34" s="22" t="s">
        <v>52</v>
      </c>
      <c r="F34" s="19">
        <v>1581.6</v>
      </c>
      <c r="G34" s="20">
        <v>1</v>
      </c>
      <c r="H34" s="21">
        <f t="shared" si="1"/>
        <v>1581.6</v>
      </c>
    </row>
    <row r="35" spans="1:8" ht="169.5" x14ac:dyDescent="0.25">
      <c r="A35" s="11" t="s">
        <v>38</v>
      </c>
      <c r="B35" s="11">
        <v>8</v>
      </c>
      <c r="C35" s="11" t="s">
        <v>53</v>
      </c>
      <c r="D35" s="17" t="s">
        <v>16</v>
      </c>
      <c r="E35" s="22" t="s">
        <v>54</v>
      </c>
      <c r="F35" s="19">
        <v>4135.42</v>
      </c>
      <c r="G35" s="20">
        <v>1</v>
      </c>
      <c r="H35" s="21">
        <f t="shared" si="1"/>
        <v>4135.42</v>
      </c>
    </row>
    <row r="36" spans="1:8" ht="169.5" x14ac:dyDescent="0.25">
      <c r="A36" s="11" t="s">
        <v>38</v>
      </c>
      <c r="B36" s="11">
        <v>9</v>
      </c>
      <c r="C36" s="11" t="s">
        <v>55</v>
      </c>
      <c r="D36" s="17" t="s">
        <v>16</v>
      </c>
      <c r="E36" s="22" t="s">
        <v>56</v>
      </c>
      <c r="F36" s="19">
        <v>4199.9399999999996</v>
      </c>
      <c r="G36" s="20">
        <v>1</v>
      </c>
      <c r="H36" s="21">
        <f t="shared" si="1"/>
        <v>4199.9399999999996</v>
      </c>
    </row>
    <row r="37" spans="1:8" x14ac:dyDescent="0.25">
      <c r="A37" s="11" t="s">
        <v>38</v>
      </c>
      <c r="B37" s="11">
        <v>10</v>
      </c>
      <c r="C37" s="11" t="s">
        <v>57</v>
      </c>
      <c r="D37" s="17" t="s">
        <v>16</v>
      </c>
      <c r="E37" s="18" t="s">
        <v>58</v>
      </c>
      <c r="F37" s="19">
        <v>1107.51</v>
      </c>
      <c r="G37" s="20">
        <v>1</v>
      </c>
      <c r="H37" s="21">
        <f t="shared" si="1"/>
        <v>1107.51</v>
      </c>
    </row>
    <row r="38" spans="1:8" ht="113.25" x14ac:dyDescent="0.25">
      <c r="A38" s="11" t="s">
        <v>38</v>
      </c>
      <c r="B38" s="11">
        <v>11</v>
      </c>
      <c r="C38" s="11" t="s">
        <v>59</v>
      </c>
      <c r="D38" s="17" t="s">
        <v>16</v>
      </c>
      <c r="E38" s="22" t="s">
        <v>60</v>
      </c>
      <c r="F38" s="19">
        <v>1122.83</v>
      </c>
      <c r="G38" s="20">
        <v>1</v>
      </c>
      <c r="H38" s="21">
        <f t="shared" si="1"/>
        <v>1122.83</v>
      </c>
    </row>
    <row r="39" spans="1:8" x14ac:dyDescent="0.25">
      <c r="A39" s="11" t="s">
        <v>38</v>
      </c>
      <c r="B39" s="11">
        <v>12</v>
      </c>
      <c r="C39" s="11" t="s">
        <v>61</v>
      </c>
      <c r="D39" s="17" t="s">
        <v>16</v>
      </c>
      <c r="E39" s="18" t="s">
        <v>62</v>
      </c>
      <c r="F39" s="19">
        <v>2330.37</v>
      </c>
      <c r="G39" s="20">
        <v>2</v>
      </c>
      <c r="H39" s="21">
        <f t="shared" si="1"/>
        <v>4660.74</v>
      </c>
    </row>
    <row r="40" spans="1:8" x14ac:dyDescent="0.25">
      <c r="A40" s="11" t="s">
        <v>38</v>
      </c>
      <c r="B40" s="11">
        <v>13</v>
      </c>
      <c r="C40" s="11" t="s">
        <v>63</v>
      </c>
      <c r="D40" s="17" t="s">
        <v>16</v>
      </c>
      <c r="E40" s="18" t="s">
        <v>64</v>
      </c>
      <c r="F40" s="19">
        <v>2343.6</v>
      </c>
      <c r="G40" s="20">
        <v>3</v>
      </c>
      <c r="H40" s="21">
        <f t="shared" si="1"/>
        <v>7030.8</v>
      </c>
    </row>
    <row r="41" spans="1:8" x14ac:dyDescent="0.25">
      <c r="A41" s="11" t="s">
        <v>38</v>
      </c>
      <c r="B41" s="11">
        <v>14</v>
      </c>
      <c r="C41" s="11" t="s">
        <v>65</v>
      </c>
      <c r="D41" s="17" t="s">
        <v>16</v>
      </c>
      <c r="E41" s="18" t="s">
        <v>66</v>
      </c>
      <c r="F41" s="19">
        <v>2542.44</v>
      </c>
      <c r="G41" s="20">
        <v>1</v>
      </c>
      <c r="H41" s="21">
        <f t="shared" si="1"/>
        <v>2542.44</v>
      </c>
    </row>
    <row r="42" spans="1:8" x14ac:dyDescent="0.25">
      <c r="A42" s="11" t="s">
        <v>38</v>
      </c>
      <c r="B42" s="11">
        <v>15</v>
      </c>
      <c r="C42" s="11" t="s">
        <v>67</v>
      </c>
      <c r="D42" s="17" t="s">
        <v>16</v>
      </c>
      <c r="E42" s="18" t="s">
        <v>68</v>
      </c>
      <c r="F42" s="19">
        <v>1598.04</v>
      </c>
      <c r="G42" s="20">
        <v>1</v>
      </c>
      <c r="H42" s="21">
        <f t="shared" si="1"/>
        <v>1598.04</v>
      </c>
    </row>
    <row r="43" spans="1:8" x14ac:dyDescent="0.25">
      <c r="A43" s="11" t="s">
        <v>38</v>
      </c>
      <c r="B43" s="11">
        <v>16</v>
      </c>
      <c r="C43" s="11" t="s">
        <v>69</v>
      </c>
      <c r="D43" s="17" t="s">
        <v>16</v>
      </c>
      <c r="E43" s="18" t="s">
        <v>70</v>
      </c>
      <c r="F43" s="19">
        <v>2263.52</v>
      </c>
      <c r="G43" s="20">
        <v>1</v>
      </c>
      <c r="H43" s="21">
        <f t="shared" si="1"/>
        <v>2263.52</v>
      </c>
    </row>
    <row r="44" spans="1:8" x14ac:dyDescent="0.25">
      <c r="A44" s="11" t="s">
        <v>38</v>
      </c>
      <c r="B44" s="11">
        <v>17</v>
      </c>
      <c r="C44" s="11" t="s">
        <v>71</v>
      </c>
      <c r="D44" s="17" t="s">
        <v>16</v>
      </c>
      <c r="E44" s="18" t="s">
        <v>72</v>
      </c>
      <c r="F44" s="19">
        <v>1792.4</v>
      </c>
      <c r="G44" s="20">
        <v>1</v>
      </c>
      <c r="H44" s="21">
        <f t="shared" si="1"/>
        <v>1792.4</v>
      </c>
    </row>
    <row r="45" spans="1:8" x14ac:dyDescent="0.25">
      <c r="A45" s="11" t="s">
        <v>38</v>
      </c>
      <c r="B45" s="11">
        <v>18</v>
      </c>
      <c r="C45" s="11" t="s">
        <v>73</v>
      </c>
      <c r="D45" s="17" t="s">
        <v>16</v>
      </c>
      <c r="E45" s="18" t="s">
        <v>74</v>
      </c>
      <c r="F45" s="19">
        <v>1587.51</v>
      </c>
      <c r="G45" s="20">
        <v>1</v>
      </c>
      <c r="H45" s="21">
        <f t="shared" si="1"/>
        <v>1587.51</v>
      </c>
    </row>
    <row r="46" spans="1:8" x14ac:dyDescent="0.25">
      <c r="A46" s="11" t="s">
        <v>38</v>
      </c>
      <c r="B46" s="11">
        <v>19</v>
      </c>
      <c r="C46" s="11" t="s">
        <v>75</v>
      </c>
      <c r="D46" s="17" t="s">
        <v>16</v>
      </c>
      <c r="E46" s="18" t="s">
        <v>76</v>
      </c>
      <c r="F46" s="19">
        <v>1680.56</v>
      </c>
      <c r="G46" s="20">
        <v>1</v>
      </c>
      <c r="H46" s="21">
        <f t="shared" si="1"/>
        <v>1680.56</v>
      </c>
    </row>
    <row r="47" spans="1:8" x14ac:dyDescent="0.25">
      <c r="A47" s="11" t="s">
        <v>38</v>
      </c>
      <c r="B47" s="11">
        <v>20</v>
      </c>
      <c r="C47" s="11" t="s">
        <v>77</v>
      </c>
      <c r="D47" s="17" t="s">
        <v>16</v>
      </c>
      <c r="E47" s="18" t="s">
        <v>78</v>
      </c>
      <c r="F47" s="19">
        <v>1447.96</v>
      </c>
      <c r="G47" s="20">
        <v>1</v>
      </c>
      <c r="H47" s="21">
        <f t="shared" si="1"/>
        <v>1447.96</v>
      </c>
    </row>
    <row r="48" spans="1:8" x14ac:dyDescent="0.25">
      <c r="A48" s="11" t="s">
        <v>38</v>
      </c>
      <c r="B48" s="11">
        <v>21</v>
      </c>
      <c r="C48" s="11" t="s">
        <v>79</v>
      </c>
      <c r="D48" s="17" t="s">
        <v>16</v>
      </c>
      <c r="E48" s="18" t="s">
        <v>80</v>
      </c>
      <c r="F48" s="19">
        <v>2098.63</v>
      </c>
      <c r="G48" s="20">
        <v>1</v>
      </c>
      <c r="H48" s="21">
        <f t="shared" si="1"/>
        <v>2098.63</v>
      </c>
    </row>
    <row r="49" spans="1:8" x14ac:dyDescent="0.25">
      <c r="A49" s="11" t="s">
        <v>38</v>
      </c>
      <c r="B49" s="11">
        <v>22</v>
      </c>
      <c r="C49" s="11" t="s">
        <v>81</v>
      </c>
      <c r="D49" s="17" t="s">
        <v>16</v>
      </c>
      <c r="E49" s="18" t="s">
        <v>82</v>
      </c>
      <c r="F49" s="19">
        <v>1407.95</v>
      </c>
      <c r="G49" s="20">
        <v>1</v>
      </c>
      <c r="H49" s="21">
        <f t="shared" si="1"/>
        <v>1407.95</v>
      </c>
    </row>
    <row r="50" spans="1:8" ht="57" x14ac:dyDescent="0.25">
      <c r="A50" s="11" t="s">
        <v>38</v>
      </c>
      <c r="B50" s="11">
        <v>23</v>
      </c>
      <c r="C50" s="11" t="s">
        <v>83</v>
      </c>
      <c r="D50" s="17" t="s">
        <v>13</v>
      </c>
      <c r="E50" s="22" t="s">
        <v>84</v>
      </c>
      <c r="F50" s="19">
        <v>68.47</v>
      </c>
      <c r="G50" s="20">
        <v>19</v>
      </c>
      <c r="H50" s="21">
        <f t="shared" si="1"/>
        <v>1300.93</v>
      </c>
    </row>
    <row r="51" spans="1:8" x14ac:dyDescent="0.25">
      <c r="E51" s="15" t="s">
        <v>35</v>
      </c>
      <c r="F51" s="15"/>
      <c r="G51" s="15"/>
      <c r="H51" s="23">
        <f>SUM(H28:H50)</f>
        <v>90276.709999999992</v>
      </c>
    </row>
    <row r="53" spans="1:8" x14ac:dyDescent="0.25">
      <c r="C53" s="15" t="s">
        <v>6</v>
      </c>
      <c r="D53" s="16" t="s">
        <v>7</v>
      </c>
      <c r="E53" s="15" t="s">
        <v>8</v>
      </c>
    </row>
    <row r="54" spans="1:8" x14ac:dyDescent="0.25">
      <c r="C54" s="15" t="s">
        <v>9</v>
      </c>
      <c r="D54" s="16" t="s">
        <v>85</v>
      </c>
      <c r="E54" s="15" t="s">
        <v>86</v>
      </c>
    </row>
    <row r="56" spans="1:8" ht="79.5" x14ac:dyDescent="0.25">
      <c r="A56" s="11" t="s">
        <v>87</v>
      </c>
      <c r="B56" s="11">
        <v>1</v>
      </c>
      <c r="C56" s="11" t="s">
        <v>88</v>
      </c>
      <c r="D56" s="17" t="s">
        <v>13</v>
      </c>
      <c r="E56" s="22" t="s">
        <v>89</v>
      </c>
      <c r="F56" s="19">
        <v>37.68</v>
      </c>
      <c r="G56" s="20">
        <v>29.81</v>
      </c>
      <c r="H56" s="21">
        <f t="shared" ref="H56:H61" si="2">ROUND(ROUND(F56,2)*ROUND(G56,3),2)</f>
        <v>1123.24</v>
      </c>
    </row>
    <row r="57" spans="1:8" ht="135.75" x14ac:dyDescent="0.25">
      <c r="A57" s="11" t="s">
        <v>87</v>
      </c>
      <c r="B57" s="11">
        <v>2</v>
      </c>
      <c r="C57" s="11" t="s">
        <v>90</v>
      </c>
      <c r="D57" s="17" t="s">
        <v>13</v>
      </c>
      <c r="E57" s="22" t="s">
        <v>91</v>
      </c>
      <c r="F57" s="19">
        <v>9.1199999999999992</v>
      </c>
      <c r="G57" s="20">
        <v>8.1300000000000008</v>
      </c>
      <c r="H57" s="21">
        <f t="shared" si="2"/>
        <v>74.150000000000006</v>
      </c>
    </row>
    <row r="58" spans="1:8" ht="135.75" x14ac:dyDescent="0.25">
      <c r="A58" s="11" t="s">
        <v>87</v>
      </c>
      <c r="B58" s="11">
        <v>3</v>
      </c>
      <c r="C58" s="11" t="s">
        <v>92</v>
      </c>
      <c r="D58" s="17" t="s">
        <v>13</v>
      </c>
      <c r="E58" s="22" t="s">
        <v>93</v>
      </c>
      <c r="F58" s="19">
        <v>9.9</v>
      </c>
      <c r="G58" s="20">
        <v>21.68</v>
      </c>
      <c r="H58" s="21">
        <f t="shared" si="2"/>
        <v>214.63</v>
      </c>
    </row>
    <row r="59" spans="1:8" x14ac:dyDescent="0.25">
      <c r="A59" s="11" t="s">
        <v>87</v>
      </c>
      <c r="B59" s="11">
        <v>4</v>
      </c>
      <c r="C59" s="11" t="s">
        <v>94</v>
      </c>
      <c r="D59" s="17" t="s">
        <v>13</v>
      </c>
      <c r="E59" s="18" t="s">
        <v>95</v>
      </c>
      <c r="F59" s="19">
        <v>1.42</v>
      </c>
      <c r="G59" s="20">
        <v>179.36</v>
      </c>
      <c r="H59" s="21">
        <f t="shared" si="2"/>
        <v>254.69</v>
      </c>
    </row>
    <row r="60" spans="1:8" x14ac:dyDescent="0.25">
      <c r="A60" s="11" t="s">
        <v>87</v>
      </c>
      <c r="B60" s="11">
        <v>5</v>
      </c>
      <c r="C60" s="11" t="s">
        <v>96</v>
      </c>
      <c r="D60" s="17" t="s">
        <v>13</v>
      </c>
      <c r="E60" s="18" t="s">
        <v>97</v>
      </c>
      <c r="F60" s="19">
        <v>33.94</v>
      </c>
      <c r="G60" s="20">
        <v>179.36</v>
      </c>
      <c r="H60" s="21">
        <f t="shared" si="2"/>
        <v>6087.48</v>
      </c>
    </row>
    <row r="61" spans="1:8" x14ac:dyDescent="0.25">
      <c r="A61" s="11" t="s">
        <v>87</v>
      </c>
      <c r="B61" s="11">
        <v>6</v>
      </c>
      <c r="C61" s="11" t="s">
        <v>98</v>
      </c>
      <c r="D61" s="17" t="s">
        <v>13</v>
      </c>
      <c r="E61" s="18" t="s">
        <v>99</v>
      </c>
      <c r="F61" s="19">
        <v>20.57</v>
      </c>
      <c r="G61" s="20">
        <v>48.18</v>
      </c>
      <c r="H61" s="21">
        <f t="shared" si="2"/>
        <v>991.06</v>
      </c>
    </row>
    <row r="62" spans="1:8" x14ac:dyDescent="0.25">
      <c r="E62" s="15" t="s">
        <v>35</v>
      </c>
      <c r="F62" s="15"/>
      <c r="G62" s="15"/>
      <c r="H62" s="23">
        <f>SUM(H56:H61)</f>
        <v>8745.25</v>
      </c>
    </row>
    <row r="64" spans="1:8" x14ac:dyDescent="0.25">
      <c r="C64" s="15" t="s">
        <v>6</v>
      </c>
      <c r="D64" s="16" t="s">
        <v>7</v>
      </c>
      <c r="E64" s="15" t="s">
        <v>8</v>
      </c>
    </row>
    <row r="65" spans="1:8" x14ac:dyDescent="0.25">
      <c r="C65" s="15" t="s">
        <v>9</v>
      </c>
      <c r="D65" s="16" t="s">
        <v>100</v>
      </c>
      <c r="E65" s="15" t="s">
        <v>101</v>
      </c>
    </row>
    <row r="67" spans="1:8" x14ac:dyDescent="0.25">
      <c r="A67" s="11" t="s">
        <v>102</v>
      </c>
      <c r="B67" s="11">
        <v>1</v>
      </c>
      <c r="C67" s="11" t="s">
        <v>103</v>
      </c>
      <c r="D67" s="17" t="s">
        <v>16</v>
      </c>
      <c r="E67" s="18" t="s">
        <v>104</v>
      </c>
      <c r="F67" s="19">
        <v>10000</v>
      </c>
      <c r="G67" s="20">
        <v>1</v>
      </c>
      <c r="H67" s="21">
        <f>ROUND(ROUND(F67,2)*ROUND(G67,3),2)</f>
        <v>10000</v>
      </c>
    </row>
    <row r="68" spans="1:8" x14ac:dyDescent="0.25">
      <c r="E68" s="15" t="s">
        <v>35</v>
      </c>
      <c r="F68" s="15"/>
      <c r="G68" s="15"/>
      <c r="H68" s="23">
        <f>SUM(H67:H67)</f>
        <v>10000</v>
      </c>
    </row>
    <row r="70" spans="1:8" x14ac:dyDescent="0.25">
      <c r="C70" s="15" t="s">
        <v>6</v>
      </c>
      <c r="D70" s="16" t="s">
        <v>7</v>
      </c>
      <c r="E70" s="15" t="s">
        <v>8</v>
      </c>
    </row>
    <row r="71" spans="1:8" x14ac:dyDescent="0.25">
      <c r="C71" s="15" t="s">
        <v>9</v>
      </c>
      <c r="D71" s="16" t="s">
        <v>105</v>
      </c>
      <c r="E71" s="15" t="s">
        <v>106</v>
      </c>
    </row>
    <row r="73" spans="1:8" x14ac:dyDescent="0.25">
      <c r="A73" s="11" t="s">
        <v>107</v>
      </c>
      <c r="B73" s="11">
        <v>1</v>
      </c>
      <c r="C73" s="11" t="s">
        <v>108</v>
      </c>
      <c r="D73" s="17" t="s">
        <v>109</v>
      </c>
      <c r="E73" s="18" t="s">
        <v>110</v>
      </c>
      <c r="F73" s="19">
        <v>3423.15</v>
      </c>
      <c r="G73" s="20">
        <v>1</v>
      </c>
      <c r="H73" s="21">
        <f>ROUND(ROUND(F73,2)*ROUND(G73,3),2)</f>
        <v>3423.15</v>
      </c>
    </row>
    <row r="74" spans="1:8" x14ac:dyDescent="0.25">
      <c r="E74" s="15" t="s">
        <v>35</v>
      </c>
      <c r="F74" s="15"/>
      <c r="G74" s="15"/>
      <c r="H74" s="23">
        <f>SUM(H73:H73)</f>
        <v>3423.15</v>
      </c>
    </row>
    <row r="76" spans="1:8" x14ac:dyDescent="0.25">
      <c r="E76" s="24" t="s">
        <v>111</v>
      </c>
      <c r="H76" s="25">
        <f>SUM(H9:H75)/2</f>
        <v>116667.97999999998</v>
      </c>
    </row>
  </sheetData>
  <sheetProtection sheet="1"/>
  <mergeCells count="4">
    <mergeCell ref="E1:H1"/>
    <mergeCell ref="E2:H2"/>
    <mergeCell ref="E3:H3"/>
    <mergeCell ref="E4:H4"/>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52"/>
  <sheetViews>
    <sheetView workbookViewId="0">
      <pane ySplit="8" topLeftCell="A9" activePane="bottomLeft" state="frozenSplit"/>
      <selection pane="bottomLeft"/>
    </sheetView>
  </sheetViews>
  <sheetFormatPr baseColWidth="10" defaultColWidth="9.140625" defaultRowHeight="15" x14ac:dyDescent="0.25"/>
  <cols>
    <col min="1" max="1" width="6.7109375" customWidth="1"/>
    <col min="2" max="2" width="14.7109375" customWidth="1"/>
    <col min="3" max="3" width="6.140625" customWidth="1"/>
    <col min="4" max="4" width="30.7109375" customWidth="1"/>
    <col min="5" max="5" width="10.7109375" customWidth="1"/>
    <col min="6" max="6" width="3" customWidth="1"/>
    <col min="7" max="7" width="2.140625" customWidth="1"/>
    <col min="8" max="8" width="10.7109375" customWidth="1"/>
    <col min="9" max="9" width="2.140625" customWidth="1"/>
    <col min="10" max="11" width="10.7109375" customWidth="1"/>
    <col min="12" max="12" width="90.7109375" customWidth="1"/>
  </cols>
  <sheetData>
    <row r="1" spans="1:27" x14ac:dyDescent="0.25">
      <c r="A1" s="9" t="s">
        <v>0</v>
      </c>
      <c r="B1" s="9" t="s">
        <v>0</v>
      </c>
      <c r="C1" s="9" t="s">
        <v>0</v>
      </c>
      <c r="D1" s="9" t="s">
        <v>0</v>
      </c>
      <c r="E1" s="9" t="s">
        <v>0</v>
      </c>
      <c r="F1" s="9" t="s">
        <v>0</v>
      </c>
      <c r="G1" s="9" t="s">
        <v>0</v>
      </c>
      <c r="H1" s="9" t="s">
        <v>0</v>
      </c>
      <c r="I1" s="9" t="s">
        <v>0</v>
      </c>
      <c r="J1" s="9" t="s">
        <v>0</v>
      </c>
      <c r="K1" s="9" t="s">
        <v>0</v>
      </c>
    </row>
    <row r="2" spans="1:27" x14ac:dyDescent="0.25">
      <c r="A2" s="9" t="s">
        <v>1</v>
      </c>
      <c r="B2" s="9" t="s">
        <v>1</v>
      </c>
      <c r="C2" s="9" t="s">
        <v>1</v>
      </c>
      <c r="D2" s="9" t="s">
        <v>1</v>
      </c>
      <c r="E2" s="9" t="s">
        <v>1</v>
      </c>
      <c r="F2" s="9" t="s">
        <v>1</v>
      </c>
      <c r="G2" s="9" t="s">
        <v>1</v>
      </c>
      <c r="H2" s="9" t="s">
        <v>1</v>
      </c>
      <c r="I2" s="9" t="s">
        <v>1</v>
      </c>
      <c r="J2" s="9" t="s">
        <v>1</v>
      </c>
      <c r="K2" s="9" t="s">
        <v>1</v>
      </c>
    </row>
    <row r="3" spans="1:27" x14ac:dyDescent="0.25">
      <c r="A3" s="9"/>
      <c r="B3" s="9"/>
      <c r="C3" s="9"/>
      <c r="D3" s="9"/>
      <c r="E3" s="9"/>
      <c r="F3" s="9"/>
      <c r="G3" s="9"/>
      <c r="H3" s="9"/>
      <c r="I3" s="9"/>
      <c r="J3" s="9"/>
      <c r="K3" s="9"/>
    </row>
    <row r="4" spans="1:27" x14ac:dyDescent="0.25">
      <c r="A4" s="9"/>
      <c r="B4" s="9"/>
      <c r="C4" s="9"/>
      <c r="D4" s="9"/>
      <c r="E4" s="9"/>
      <c r="F4" s="9"/>
      <c r="G4" s="9"/>
      <c r="H4" s="9"/>
      <c r="I4" s="9"/>
      <c r="J4" s="9"/>
      <c r="K4" s="9"/>
    </row>
    <row r="6" spans="1:27" ht="18.75" x14ac:dyDescent="0.3">
      <c r="A6" s="8" t="s">
        <v>112</v>
      </c>
      <c r="B6" s="8" t="s">
        <v>112</v>
      </c>
      <c r="C6" s="8" t="s">
        <v>112</v>
      </c>
      <c r="D6" s="8" t="s">
        <v>112</v>
      </c>
      <c r="E6" s="8" t="s">
        <v>112</v>
      </c>
      <c r="F6" s="8" t="s">
        <v>112</v>
      </c>
      <c r="G6" s="8" t="s">
        <v>112</v>
      </c>
      <c r="H6" s="8" t="s">
        <v>112</v>
      </c>
      <c r="I6" s="8" t="s">
        <v>112</v>
      </c>
      <c r="J6" s="8" t="s">
        <v>112</v>
      </c>
      <c r="K6" s="8" t="s">
        <v>112</v>
      </c>
    </row>
    <row r="8" spans="1:27" x14ac:dyDescent="0.25">
      <c r="A8" s="27" t="s">
        <v>113</v>
      </c>
      <c r="B8" s="27" t="s">
        <v>114</v>
      </c>
      <c r="C8" s="27" t="s">
        <v>115</v>
      </c>
      <c r="D8" s="27" t="s">
        <v>116</v>
      </c>
      <c r="E8" s="27"/>
      <c r="F8" s="27"/>
      <c r="G8" s="27"/>
      <c r="H8" s="27"/>
      <c r="I8" s="27"/>
      <c r="J8" s="27"/>
      <c r="K8" s="27" t="s">
        <v>3</v>
      </c>
      <c r="L8" s="27" t="s">
        <v>117</v>
      </c>
    </row>
    <row r="10" spans="1:27" x14ac:dyDescent="0.25">
      <c r="A10" s="26" t="s">
        <v>118</v>
      </c>
      <c r="B10" s="26"/>
    </row>
    <row r="11" spans="1:27" ht="45" customHeight="1" x14ac:dyDescent="0.25">
      <c r="A11" s="28"/>
      <c r="B11" s="28" t="s">
        <v>119</v>
      </c>
      <c r="C11" s="29" t="s">
        <v>27</v>
      </c>
      <c r="D11" s="7" t="s">
        <v>120</v>
      </c>
      <c r="E11" s="6"/>
      <c r="F11" s="6"/>
      <c r="G11" s="29"/>
      <c r="H11" s="31" t="s">
        <v>121</v>
      </c>
      <c r="I11" s="5">
        <v>1</v>
      </c>
      <c r="J11" s="4"/>
      <c r="K11" s="32">
        <f>ROUND(K21,2)</f>
        <v>168.95</v>
      </c>
      <c r="L11" s="30" t="s">
        <v>122</v>
      </c>
      <c r="M11" s="29"/>
      <c r="N11" s="29"/>
      <c r="O11" s="29"/>
      <c r="P11" s="29"/>
      <c r="Q11" s="29"/>
      <c r="R11" s="29"/>
      <c r="S11" s="29"/>
      <c r="T11" s="29"/>
      <c r="U11" s="29"/>
      <c r="V11" s="29"/>
      <c r="W11" s="29"/>
      <c r="X11" s="29"/>
      <c r="Y11" s="29"/>
      <c r="Z11" s="29"/>
      <c r="AA11" s="29"/>
    </row>
    <row r="12" spans="1:27" x14ac:dyDescent="0.25">
      <c r="B12" s="24" t="s">
        <v>123</v>
      </c>
    </row>
    <row r="13" spans="1:27" x14ac:dyDescent="0.25">
      <c r="B13" t="s">
        <v>124</v>
      </c>
      <c r="C13" t="s">
        <v>125</v>
      </c>
      <c r="D13" t="s">
        <v>126</v>
      </c>
      <c r="E13" s="33">
        <v>1</v>
      </c>
      <c r="F13" t="s">
        <v>127</v>
      </c>
      <c r="G13" t="s">
        <v>128</v>
      </c>
      <c r="H13" s="34">
        <v>23.15</v>
      </c>
      <c r="I13" t="s">
        <v>129</v>
      </c>
      <c r="J13" s="35">
        <f>ROUND(E13/I11* H13,5)</f>
        <v>23.15</v>
      </c>
      <c r="K13" s="36"/>
    </row>
    <row r="14" spans="1:27" x14ac:dyDescent="0.25">
      <c r="D14" s="37" t="s">
        <v>130</v>
      </c>
      <c r="E14" s="36"/>
      <c r="H14" s="36"/>
      <c r="K14" s="34">
        <f>SUM(J13:J13)</f>
        <v>23.15</v>
      </c>
    </row>
    <row r="15" spans="1:27" x14ac:dyDescent="0.25">
      <c r="B15" s="24" t="s">
        <v>131</v>
      </c>
      <c r="E15" s="36"/>
      <c r="H15" s="36"/>
      <c r="K15" s="36"/>
    </row>
    <row r="16" spans="1:27" x14ac:dyDescent="0.25">
      <c r="B16" t="s">
        <v>132</v>
      </c>
      <c r="C16" t="s">
        <v>27</v>
      </c>
      <c r="D16" t="s">
        <v>133</v>
      </c>
      <c r="E16" s="33">
        <v>0.6</v>
      </c>
      <c r="G16" t="s">
        <v>128</v>
      </c>
      <c r="H16" s="34">
        <v>2.62</v>
      </c>
      <c r="I16" t="s">
        <v>129</v>
      </c>
      <c r="J16" s="35">
        <f>ROUND(E16* H16,5)</f>
        <v>1.5720000000000001</v>
      </c>
      <c r="K16" s="36"/>
    </row>
    <row r="17" spans="1:27" x14ac:dyDescent="0.25">
      <c r="B17" t="s">
        <v>134</v>
      </c>
      <c r="C17" t="s">
        <v>135</v>
      </c>
      <c r="D17" t="s">
        <v>136</v>
      </c>
      <c r="E17" s="33">
        <v>800</v>
      </c>
      <c r="G17" t="s">
        <v>128</v>
      </c>
      <c r="H17" s="34">
        <v>0.18</v>
      </c>
      <c r="I17" t="s">
        <v>129</v>
      </c>
      <c r="J17" s="35">
        <f>ROUND(E17* H17,5)</f>
        <v>144</v>
      </c>
      <c r="K17" s="36"/>
    </row>
    <row r="18" spans="1:27" x14ac:dyDescent="0.25">
      <c r="D18" s="37" t="s">
        <v>137</v>
      </c>
      <c r="E18" s="36"/>
      <c r="H18" s="36"/>
      <c r="K18" s="34">
        <f>SUM(J16:J17)</f>
        <v>145.572</v>
      </c>
    </row>
    <row r="19" spans="1:27" x14ac:dyDescent="0.25">
      <c r="D19" s="37" t="s">
        <v>138</v>
      </c>
      <c r="E19" s="36"/>
      <c r="H19" s="36"/>
      <c r="K19" s="38">
        <f>SUM(J12:J18)</f>
        <v>168.72200000000001</v>
      </c>
    </row>
    <row r="20" spans="1:27" x14ac:dyDescent="0.25">
      <c r="D20" s="37" t="s">
        <v>139</v>
      </c>
      <c r="E20" s="36"/>
      <c r="H20" s="36">
        <v>1</v>
      </c>
      <c r="I20" t="s">
        <v>140</v>
      </c>
      <c r="K20" s="36">
        <f>ROUND(H20/100*K14,5)</f>
        <v>0.23150000000000001</v>
      </c>
    </row>
    <row r="21" spans="1:27" x14ac:dyDescent="0.25">
      <c r="D21" s="37" t="s">
        <v>141</v>
      </c>
      <c r="E21" s="36"/>
      <c r="H21" s="36"/>
      <c r="K21" s="38">
        <f>SUM(K19:K20)</f>
        <v>168.95350000000002</v>
      </c>
    </row>
    <row r="23" spans="1:27" x14ac:dyDescent="0.25">
      <c r="A23" s="26" t="s">
        <v>142</v>
      </c>
      <c r="B23" s="26"/>
    </row>
    <row r="24" spans="1:27" ht="45" customHeight="1" x14ac:dyDescent="0.25">
      <c r="A24" s="28" t="s">
        <v>143</v>
      </c>
      <c r="B24" s="28" t="s">
        <v>98</v>
      </c>
      <c r="C24" s="29" t="s">
        <v>13</v>
      </c>
      <c r="D24" s="7" t="s">
        <v>99</v>
      </c>
      <c r="E24" s="6"/>
      <c r="F24" s="6"/>
      <c r="G24" s="29"/>
      <c r="H24" s="31" t="s">
        <v>121</v>
      </c>
      <c r="I24" s="5">
        <v>1</v>
      </c>
      <c r="J24" s="4"/>
      <c r="K24" s="32">
        <f>ROUND(K38,2)</f>
        <v>20.57</v>
      </c>
      <c r="L24" s="30" t="s">
        <v>144</v>
      </c>
      <c r="M24" s="29"/>
      <c r="N24" s="29"/>
      <c r="O24" s="29"/>
      <c r="P24" s="29"/>
      <c r="Q24" s="29"/>
      <c r="R24" s="29"/>
      <c r="S24" s="29"/>
      <c r="T24" s="29"/>
      <c r="U24" s="29"/>
      <c r="V24" s="29"/>
      <c r="W24" s="29"/>
      <c r="X24" s="29"/>
      <c r="Y24" s="29"/>
      <c r="Z24" s="29"/>
      <c r="AA24" s="29"/>
    </row>
    <row r="25" spans="1:27" x14ac:dyDescent="0.25">
      <c r="B25" s="24" t="s">
        <v>123</v>
      </c>
    </row>
    <row r="26" spans="1:27" x14ac:dyDescent="0.25">
      <c r="B26" t="s">
        <v>145</v>
      </c>
      <c r="C26" t="s">
        <v>125</v>
      </c>
      <c r="D26" t="s">
        <v>146</v>
      </c>
      <c r="E26" s="33">
        <v>0.05</v>
      </c>
      <c r="F26" t="s">
        <v>127</v>
      </c>
      <c r="G26" t="s">
        <v>128</v>
      </c>
      <c r="H26" s="34">
        <v>24.7</v>
      </c>
      <c r="I26" t="s">
        <v>129</v>
      </c>
      <c r="J26" s="35">
        <f>ROUND(E26/I24* H26,5)</f>
        <v>1.2350000000000001</v>
      </c>
      <c r="K26" s="36"/>
    </row>
    <row r="27" spans="1:27" x14ac:dyDescent="0.25">
      <c r="B27" t="s">
        <v>147</v>
      </c>
      <c r="C27" t="s">
        <v>125</v>
      </c>
      <c r="D27" t="s">
        <v>148</v>
      </c>
      <c r="E27" s="33">
        <v>0.52</v>
      </c>
      <c r="F27" t="s">
        <v>127</v>
      </c>
      <c r="G27" t="s">
        <v>128</v>
      </c>
      <c r="H27" s="34">
        <v>24.5</v>
      </c>
      <c r="I27" t="s">
        <v>129</v>
      </c>
      <c r="J27" s="35">
        <f>ROUND(E27/I24* H27,5)</f>
        <v>12.74</v>
      </c>
      <c r="K27" s="36"/>
    </row>
    <row r="28" spans="1:27" x14ac:dyDescent="0.25">
      <c r="D28" s="37" t="s">
        <v>130</v>
      </c>
      <c r="E28" s="36"/>
      <c r="H28" s="36"/>
      <c r="K28" s="34">
        <f>SUM(J26:J27)</f>
        <v>13.975</v>
      </c>
    </row>
    <row r="29" spans="1:27" x14ac:dyDescent="0.25">
      <c r="B29" s="24" t="s">
        <v>131</v>
      </c>
      <c r="E29" s="36"/>
      <c r="H29" s="36"/>
      <c r="K29" s="36"/>
    </row>
    <row r="30" spans="1:27" x14ac:dyDescent="0.25">
      <c r="B30" t="s">
        <v>149</v>
      </c>
      <c r="C30" t="s">
        <v>135</v>
      </c>
      <c r="D30" t="s">
        <v>150</v>
      </c>
      <c r="E30" s="33">
        <v>0.3468</v>
      </c>
      <c r="G30" t="s">
        <v>128</v>
      </c>
      <c r="H30" s="34">
        <v>10.38</v>
      </c>
      <c r="I30" t="s">
        <v>129</v>
      </c>
      <c r="J30" s="35">
        <f>ROUND(E30* H30,5)</f>
        <v>3.59978</v>
      </c>
      <c r="K30" s="36"/>
    </row>
    <row r="31" spans="1:27" x14ac:dyDescent="0.25">
      <c r="B31" t="s">
        <v>151</v>
      </c>
      <c r="C31" t="s">
        <v>135</v>
      </c>
      <c r="D31" t="s">
        <v>152</v>
      </c>
      <c r="E31" s="33">
        <v>0.153</v>
      </c>
      <c r="G31" t="s">
        <v>128</v>
      </c>
      <c r="H31" s="34">
        <v>5.27</v>
      </c>
      <c r="I31" t="s">
        <v>129</v>
      </c>
      <c r="J31" s="35">
        <f>ROUND(E31* H31,5)</f>
        <v>0.80630999999999997</v>
      </c>
      <c r="K31" s="36"/>
    </row>
    <row r="32" spans="1:27" x14ac:dyDescent="0.25">
      <c r="B32" t="s">
        <v>153</v>
      </c>
      <c r="C32" t="s">
        <v>135</v>
      </c>
      <c r="D32" t="s">
        <v>154</v>
      </c>
      <c r="E32" s="33">
        <v>0.15</v>
      </c>
      <c r="G32" t="s">
        <v>128</v>
      </c>
      <c r="H32" s="34">
        <v>6.68</v>
      </c>
      <c r="I32" t="s">
        <v>129</v>
      </c>
      <c r="J32" s="35">
        <f>ROUND(E32* H32,5)</f>
        <v>1.002</v>
      </c>
      <c r="K32" s="36"/>
    </row>
    <row r="33" spans="1:27" x14ac:dyDescent="0.25">
      <c r="D33" s="37" t="s">
        <v>137</v>
      </c>
      <c r="E33" s="36"/>
      <c r="H33" s="36"/>
      <c r="K33" s="34">
        <f>SUM(J30:J32)</f>
        <v>5.4080899999999996</v>
      </c>
    </row>
    <row r="34" spans="1:27" x14ac:dyDescent="0.25">
      <c r="E34" s="36"/>
      <c r="H34" s="36"/>
      <c r="K34" s="36"/>
    </row>
    <row r="35" spans="1:27" x14ac:dyDescent="0.25">
      <c r="D35" s="37" t="s">
        <v>139</v>
      </c>
      <c r="E35" s="36"/>
      <c r="H35" s="36">
        <v>1.5</v>
      </c>
      <c r="I35" t="s">
        <v>140</v>
      </c>
      <c r="J35">
        <f>ROUND(H35/100*K28,5)</f>
        <v>0.20963000000000001</v>
      </c>
      <c r="K35" s="36"/>
    </row>
    <row r="36" spans="1:27" x14ac:dyDescent="0.25">
      <c r="D36" s="37" t="s">
        <v>138</v>
      </c>
      <c r="E36" s="36"/>
      <c r="H36" s="36"/>
      <c r="K36" s="38">
        <f>SUM(J25:J35)</f>
        <v>19.59272</v>
      </c>
    </row>
    <row r="37" spans="1:27" x14ac:dyDescent="0.25">
      <c r="D37" s="37" t="s">
        <v>155</v>
      </c>
      <c r="E37" s="36"/>
      <c r="H37" s="36">
        <v>5</v>
      </c>
      <c r="I37" t="s">
        <v>140</v>
      </c>
      <c r="K37" s="34">
        <f>ROUND(H37/100*K36,5)</f>
        <v>0.97963999999999996</v>
      </c>
    </row>
    <row r="38" spans="1:27" x14ac:dyDescent="0.25">
      <c r="D38" s="37" t="s">
        <v>141</v>
      </c>
      <c r="E38" s="36"/>
      <c r="H38" s="36"/>
      <c r="K38" s="38">
        <f>SUM(K36:K37)</f>
        <v>20.57236</v>
      </c>
    </row>
    <row r="40" spans="1:27" ht="45" customHeight="1" x14ac:dyDescent="0.25">
      <c r="A40" s="28" t="s">
        <v>156</v>
      </c>
      <c r="B40" s="28" t="s">
        <v>83</v>
      </c>
      <c r="C40" s="29" t="s">
        <v>13</v>
      </c>
      <c r="D40" s="7" t="s">
        <v>84</v>
      </c>
      <c r="E40" s="6"/>
      <c r="F40" s="6"/>
      <c r="G40" s="29"/>
      <c r="H40" s="31" t="s">
        <v>121</v>
      </c>
      <c r="I40" s="5">
        <v>1</v>
      </c>
      <c r="J40" s="4"/>
      <c r="K40" s="32">
        <f>ROUND(K52,2)</f>
        <v>68.47</v>
      </c>
      <c r="L40" s="30" t="s">
        <v>157</v>
      </c>
      <c r="M40" s="29"/>
      <c r="N40" s="29"/>
      <c r="O40" s="29"/>
      <c r="P40" s="29"/>
      <c r="Q40" s="29"/>
      <c r="R40" s="29"/>
      <c r="S40" s="29"/>
      <c r="T40" s="29"/>
      <c r="U40" s="29"/>
      <c r="V40" s="29"/>
      <c r="W40" s="29"/>
      <c r="X40" s="29"/>
      <c r="Y40" s="29"/>
      <c r="Z40" s="29"/>
      <c r="AA40" s="29"/>
    </row>
    <row r="41" spans="1:27" x14ac:dyDescent="0.25">
      <c r="B41" s="24" t="s">
        <v>123</v>
      </c>
    </row>
    <row r="42" spans="1:27" x14ac:dyDescent="0.25">
      <c r="B42" t="s">
        <v>158</v>
      </c>
      <c r="C42" t="s">
        <v>125</v>
      </c>
      <c r="D42" t="s">
        <v>159</v>
      </c>
      <c r="E42" s="33">
        <v>0.30599999999999999</v>
      </c>
      <c r="F42" t="s">
        <v>127</v>
      </c>
      <c r="G42" t="s">
        <v>128</v>
      </c>
      <c r="H42" s="34">
        <v>24.65</v>
      </c>
      <c r="I42" t="s">
        <v>129</v>
      </c>
      <c r="J42" s="35">
        <f>ROUND(E42/I40* H42,5)</f>
        <v>7.5429000000000004</v>
      </c>
      <c r="K42" s="36"/>
    </row>
    <row r="43" spans="1:27" x14ac:dyDescent="0.25">
      <c r="B43" t="s">
        <v>160</v>
      </c>
      <c r="C43" t="s">
        <v>125</v>
      </c>
      <c r="D43" t="s">
        <v>161</v>
      </c>
      <c r="E43" s="33">
        <v>0.30599999999999999</v>
      </c>
      <c r="F43" t="s">
        <v>127</v>
      </c>
      <c r="G43" t="s">
        <v>128</v>
      </c>
      <c r="H43" s="34">
        <v>21.17</v>
      </c>
      <c r="I43" t="s">
        <v>129</v>
      </c>
      <c r="J43" s="35">
        <f>ROUND(E43/I40* H43,5)</f>
        <v>6.4780199999999999</v>
      </c>
      <c r="K43" s="36"/>
    </row>
    <row r="44" spans="1:27" x14ac:dyDescent="0.25">
      <c r="D44" s="37" t="s">
        <v>130</v>
      </c>
      <c r="E44" s="36"/>
      <c r="H44" s="36"/>
      <c r="K44" s="34">
        <f>SUM(J42:J43)</f>
        <v>14.02092</v>
      </c>
    </row>
    <row r="45" spans="1:27" x14ac:dyDescent="0.25">
      <c r="B45" s="24" t="s">
        <v>131</v>
      </c>
      <c r="E45" s="36"/>
      <c r="H45" s="36"/>
      <c r="K45" s="36"/>
    </row>
    <row r="46" spans="1:27" x14ac:dyDescent="0.25">
      <c r="B46" t="s">
        <v>162</v>
      </c>
      <c r="C46" t="s">
        <v>13</v>
      </c>
      <c r="D46" t="s">
        <v>163</v>
      </c>
      <c r="E46" s="33">
        <v>1</v>
      </c>
      <c r="G46" t="s">
        <v>128</v>
      </c>
      <c r="H46" s="34">
        <v>50.84</v>
      </c>
      <c r="I46" t="s">
        <v>129</v>
      </c>
      <c r="J46" s="35">
        <f>ROUND(E46* H46,5)</f>
        <v>50.84</v>
      </c>
      <c r="K46" s="36"/>
    </row>
    <row r="47" spans="1:27" x14ac:dyDescent="0.25">
      <c r="D47" s="37" t="s">
        <v>137</v>
      </c>
      <c r="E47" s="36"/>
      <c r="H47" s="36"/>
      <c r="K47" s="34">
        <f>SUM(J46:J46)</f>
        <v>50.84</v>
      </c>
    </row>
    <row r="48" spans="1:27" x14ac:dyDescent="0.25">
      <c r="E48" s="36"/>
      <c r="H48" s="36"/>
      <c r="K48" s="36"/>
    </row>
    <row r="49" spans="1:27" x14ac:dyDescent="0.25">
      <c r="D49" s="37" t="s">
        <v>139</v>
      </c>
      <c r="E49" s="36"/>
      <c r="H49" s="36">
        <v>2.5</v>
      </c>
      <c r="I49" t="s">
        <v>140</v>
      </c>
      <c r="J49">
        <f>ROUND(H49/100*K44,5)</f>
        <v>0.35052</v>
      </c>
      <c r="K49" s="36"/>
    </row>
    <row r="50" spans="1:27" x14ac:dyDescent="0.25">
      <c r="D50" s="37" t="s">
        <v>138</v>
      </c>
      <c r="E50" s="36"/>
      <c r="H50" s="36"/>
      <c r="K50" s="38">
        <f>SUM(J41:J49)</f>
        <v>65.21144000000001</v>
      </c>
    </row>
    <row r="51" spans="1:27" x14ac:dyDescent="0.25">
      <c r="D51" s="37" t="s">
        <v>155</v>
      </c>
      <c r="E51" s="36"/>
      <c r="H51" s="36">
        <v>5</v>
      </c>
      <c r="I51" t="s">
        <v>140</v>
      </c>
      <c r="K51" s="34">
        <f>ROUND(H51/100*K50,5)</f>
        <v>3.26057</v>
      </c>
    </row>
    <row r="52" spans="1:27" x14ac:dyDescent="0.25">
      <c r="D52" s="37" t="s">
        <v>141</v>
      </c>
      <c r="E52" s="36"/>
      <c r="H52" s="36"/>
      <c r="K52" s="38">
        <f>SUM(K50:K51)</f>
        <v>68.472010000000012</v>
      </c>
    </row>
    <row r="54" spans="1:27" ht="45" customHeight="1" x14ac:dyDescent="0.25">
      <c r="A54" s="28" t="s">
        <v>164</v>
      </c>
      <c r="B54" s="28" t="s">
        <v>103</v>
      </c>
      <c r="C54" s="29" t="s">
        <v>16</v>
      </c>
      <c r="D54" s="7" t="s">
        <v>104</v>
      </c>
      <c r="E54" s="6"/>
      <c r="F54" s="6"/>
      <c r="G54" s="29"/>
      <c r="H54" s="31" t="s">
        <v>121</v>
      </c>
      <c r="I54" s="5">
        <v>1</v>
      </c>
      <c r="J54" s="4"/>
      <c r="K54" s="32">
        <v>10000</v>
      </c>
      <c r="L54" s="30" t="s">
        <v>104</v>
      </c>
      <c r="M54" s="29"/>
      <c r="N54" s="29"/>
      <c r="O54" s="29"/>
      <c r="P54" s="29"/>
      <c r="Q54" s="29"/>
      <c r="R54" s="29"/>
      <c r="S54" s="29"/>
      <c r="T54" s="29"/>
      <c r="U54" s="29"/>
      <c r="V54" s="29"/>
      <c r="W54" s="29"/>
      <c r="X54" s="29"/>
      <c r="Y54" s="29"/>
      <c r="Z54" s="29"/>
      <c r="AA54" s="29"/>
    </row>
    <row r="55" spans="1:27" ht="45" customHeight="1" x14ac:dyDescent="0.25">
      <c r="A55" s="28" t="s">
        <v>165</v>
      </c>
      <c r="B55" s="28" t="s">
        <v>18</v>
      </c>
      <c r="C55" s="29" t="s">
        <v>13</v>
      </c>
      <c r="D55" s="7" t="s">
        <v>19</v>
      </c>
      <c r="E55" s="6"/>
      <c r="F55" s="6"/>
      <c r="G55" s="29"/>
      <c r="H55" s="31" t="s">
        <v>121</v>
      </c>
      <c r="I55" s="5">
        <v>1</v>
      </c>
      <c r="J55" s="4"/>
      <c r="K55" s="32">
        <f>ROUND(K63,2)</f>
        <v>16.04</v>
      </c>
      <c r="L55" s="30" t="s">
        <v>166</v>
      </c>
      <c r="M55" s="29"/>
      <c r="N55" s="29"/>
      <c r="O55" s="29"/>
      <c r="P55" s="29"/>
      <c r="Q55" s="29"/>
      <c r="R55" s="29"/>
      <c r="S55" s="29"/>
      <c r="T55" s="29"/>
      <c r="U55" s="29"/>
      <c r="V55" s="29"/>
      <c r="W55" s="29"/>
      <c r="X55" s="29"/>
      <c r="Y55" s="29"/>
      <c r="Z55" s="29"/>
      <c r="AA55" s="29"/>
    </row>
    <row r="56" spans="1:27" x14ac:dyDescent="0.25">
      <c r="B56" s="24" t="s">
        <v>123</v>
      </c>
    </row>
    <row r="57" spans="1:27" x14ac:dyDescent="0.25">
      <c r="B57" t="s">
        <v>167</v>
      </c>
      <c r="C57" t="s">
        <v>125</v>
      </c>
      <c r="D57" t="s">
        <v>168</v>
      </c>
      <c r="E57" s="33">
        <v>0.65</v>
      </c>
      <c r="F57" t="s">
        <v>127</v>
      </c>
      <c r="G57" t="s">
        <v>128</v>
      </c>
      <c r="H57" s="34">
        <v>23.15</v>
      </c>
      <c r="I57" t="s">
        <v>129</v>
      </c>
      <c r="J57" s="35">
        <f>ROUND(E57/I55* H57,5)</f>
        <v>15.047499999999999</v>
      </c>
      <c r="K57" s="36"/>
    </row>
    <row r="58" spans="1:27" x14ac:dyDescent="0.25">
      <c r="D58" s="37" t="s">
        <v>130</v>
      </c>
      <c r="E58" s="36"/>
      <c r="H58" s="36"/>
      <c r="K58" s="34">
        <f>SUM(J57:J57)</f>
        <v>15.047499999999999</v>
      </c>
    </row>
    <row r="59" spans="1:27" x14ac:dyDescent="0.25">
      <c r="E59" s="36"/>
      <c r="H59" s="36"/>
      <c r="K59" s="36"/>
    </row>
    <row r="60" spans="1:27" x14ac:dyDescent="0.25">
      <c r="D60" s="37" t="s">
        <v>139</v>
      </c>
      <c r="E60" s="36"/>
      <c r="H60" s="36">
        <v>1.5</v>
      </c>
      <c r="I60" t="s">
        <v>140</v>
      </c>
      <c r="J60">
        <f>ROUND(H60/100*K58,5)</f>
        <v>0.22570999999999999</v>
      </c>
      <c r="K60" s="36"/>
    </row>
    <row r="61" spans="1:27" x14ac:dyDescent="0.25">
      <c r="D61" s="37" t="s">
        <v>138</v>
      </c>
      <c r="E61" s="36"/>
      <c r="H61" s="36"/>
      <c r="K61" s="38">
        <f>SUM(J56:J60)</f>
        <v>15.273209999999999</v>
      </c>
    </row>
    <row r="62" spans="1:27" x14ac:dyDescent="0.25">
      <c r="D62" s="37" t="s">
        <v>155</v>
      </c>
      <c r="E62" s="36"/>
      <c r="H62" s="36">
        <v>5</v>
      </c>
      <c r="I62" t="s">
        <v>140</v>
      </c>
      <c r="K62" s="34">
        <f>ROUND(H62/100*K61,5)</f>
        <v>0.76366000000000001</v>
      </c>
    </row>
    <row r="63" spans="1:27" x14ac:dyDescent="0.25">
      <c r="D63" s="37" t="s">
        <v>141</v>
      </c>
      <c r="E63" s="36"/>
      <c r="H63" s="36"/>
      <c r="K63" s="38">
        <f>SUM(K61:K62)</f>
        <v>16.03687</v>
      </c>
    </row>
    <row r="65" spans="1:27" ht="45" customHeight="1" x14ac:dyDescent="0.25">
      <c r="A65" s="28" t="s">
        <v>169</v>
      </c>
      <c r="B65" s="28" t="s">
        <v>20</v>
      </c>
      <c r="C65" s="29" t="s">
        <v>13</v>
      </c>
      <c r="D65" s="7" t="s">
        <v>21</v>
      </c>
      <c r="E65" s="6"/>
      <c r="F65" s="6"/>
      <c r="G65" s="29"/>
      <c r="H65" s="31" t="s">
        <v>121</v>
      </c>
      <c r="I65" s="5">
        <v>1</v>
      </c>
      <c r="J65" s="4"/>
      <c r="K65" s="32">
        <f>ROUND(K73,2)</f>
        <v>6.17</v>
      </c>
      <c r="L65" s="30" t="s">
        <v>170</v>
      </c>
      <c r="M65" s="29"/>
      <c r="N65" s="29"/>
      <c r="O65" s="29"/>
      <c r="P65" s="29"/>
      <c r="Q65" s="29"/>
      <c r="R65" s="29"/>
      <c r="S65" s="29"/>
      <c r="T65" s="29"/>
      <c r="U65" s="29"/>
      <c r="V65" s="29"/>
      <c r="W65" s="29"/>
      <c r="X65" s="29"/>
      <c r="Y65" s="29"/>
      <c r="Z65" s="29"/>
      <c r="AA65" s="29"/>
    </row>
    <row r="66" spans="1:27" x14ac:dyDescent="0.25">
      <c r="B66" s="24" t="s">
        <v>123</v>
      </c>
    </row>
    <row r="67" spans="1:27" x14ac:dyDescent="0.25">
      <c r="B67" t="s">
        <v>167</v>
      </c>
      <c r="C67" t="s">
        <v>125</v>
      </c>
      <c r="D67" t="s">
        <v>168</v>
      </c>
      <c r="E67" s="33">
        <v>0.25</v>
      </c>
      <c r="F67" t="s">
        <v>127</v>
      </c>
      <c r="G67" t="s">
        <v>128</v>
      </c>
      <c r="H67" s="34">
        <v>23.15</v>
      </c>
      <c r="I67" t="s">
        <v>129</v>
      </c>
      <c r="J67" s="35">
        <f>ROUND(E67/I65* H67,5)</f>
        <v>5.7874999999999996</v>
      </c>
      <c r="K67" s="36"/>
    </row>
    <row r="68" spans="1:27" x14ac:dyDescent="0.25">
      <c r="D68" s="37" t="s">
        <v>130</v>
      </c>
      <c r="E68" s="36"/>
      <c r="H68" s="36"/>
      <c r="K68" s="34">
        <f>SUM(J67:J67)</f>
        <v>5.7874999999999996</v>
      </c>
    </row>
    <row r="69" spans="1:27" x14ac:dyDescent="0.25">
      <c r="E69" s="36"/>
      <c r="H69" s="36"/>
      <c r="K69" s="36"/>
    </row>
    <row r="70" spans="1:27" x14ac:dyDescent="0.25">
      <c r="D70" s="37" t="s">
        <v>139</v>
      </c>
      <c r="E70" s="36"/>
      <c r="H70" s="36">
        <v>1.5</v>
      </c>
      <c r="I70" t="s">
        <v>140</v>
      </c>
      <c r="J70">
        <f>ROUND(H70/100*K68,5)</f>
        <v>8.6809999999999998E-2</v>
      </c>
      <c r="K70" s="36"/>
    </row>
    <row r="71" spans="1:27" x14ac:dyDescent="0.25">
      <c r="D71" s="37" t="s">
        <v>138</v>
      </c>
      <c r="E71" s="36"/>
      <c r="H71" s="36"/>
      <c r="K71" s="38">
        <f>SUM(J66:J70)</f>
        <v>5.8743099999999995</v>
      </c>
    </row>
    <row r="72" spans="1:27" x14ac:dyDescent="0.25">
      <c r="D72" s="37" t="s">
        <v>155</v>
      </c>
      <c r="E72" s="36"/>
      <c r="H72" s="36">
        <v>5</v>
      </c>
      <c r="I72" t="s">
        <v>140</v>
      </c>
      <c r="K72" s="34">
        <f>ROUND(H72/100*K71,5)</f>
        <v>0.29371999999999998</v>
      </c>
    </row>
    <row r="73" spans="1:27" x14ac:dyDescent="0.25">
      <c r="D73" s="37" t="s">
        <v>141</v>
      </c>
      <c r="E73" s="36"/>
      <c r="H73" s="36"/>
      <c r="K73" s="38">
        <f>SUM(K71:K72)</f>
        <v>6.1680299999999999</v>
      </c>
    </row>
    <row r="75" spans="1:27" ht="45" customHeight="1" x14ac:dyDescent="0.25">
      <c r="A75" s="28" t="s">
        <v>171</v>
      </c>
      <c r="B75" s="28" t="s">
        <v>22</v>
      </c>
      <c r="C75" s="29" t="s">
        <v>16</v>
      </c>
      <c r="D75" s="7" t="s">
        <v>23</v>
      </c>
      <c r="E75" s="6"/>
      <c r="F75" s="6"/>
      <c r="G75" s="29"/>
      <c r="H75" s="31" t="s">
        <v>121</v>
      </c>
      <c r="I75" s="5">
        <v>1</v>
      </c>
      <c r="J75" s="4"/>
      <c r="K75" s="32">
        <f>ROUND(K83,2)</f>
        <v>4.93</v>
      </c>
      <c r="L75" s="30" t="s">
        <v>172</v>
      </c>
      <c r="M75" s="29"/>
      <c r="N75" s="29"/>
      <c r="O75" s="29"/>
      <c r="P75" s="29"/>
      <c r="Q75" s="29"/>
      <c r="R75" s="29"/>
      <c r="S75" s="29"/>
      <c r="T75" s="29"/>
      <c r="U75" s="29"/>
      <c r="V75" s="29"/>
      <c r="W75" s="29"/>
      <c r="X75" s="29"/>
      <c r="Y75" s="29"/>
      <c r="Z75" s="29"/>
      <c r="AA75" s="29"/>
    </row>
    <row r="76" spans="1:27" x14ac:dyDescent="0.25">
      <c r="B76" s="24" t="s">
        <v>123</v>
      </c>
    </row>
    <row r="77" spans="1:27" x14ac:dyDescent="0.25">
      <c r="B77" t="s">
        <v>167</v>
      </c>
      <c r="C77" t="s">
        <v>125</v>
      </c>
      <c r="D77" t="s">
        <v>168</v>
      </c>
      <c r="E77" s="33">
        <v>0.2</v>
      </c>
      <c r="F77" t="s">
        <v>127</v>
      </c>
      <c r="G77" t="s">
        <v>128</v>
      </c>
      <c r="H77" s="34">
        <v>23.15</v>
      </c>
      <c r="I77" t="s">
        <v>129</v>
      </c>
      <c r="J77" s="35">
        <f>ROUND(E77/I75* H77,5)</f>
        <v>4.63</v>
      </c>
      <c r="K77" s="36"/>
    </row>
    <row r="78" spans="1:27" x14ac:dyDescent="0.25">
      <c r="D78" s="37" t="s">
        <v>130</v>
      </c>
      <c r="E78" s="36"/>
      <c r="H78" s="36"/>
      <c r="K78" s="34">
        <f>SUM(J77:J77)</f>
        <v>4.63</v>
      </c>
    </row>
    <row r="79" spans="1:27" x14ac:dyDescent="0.25">
      <c r="E79" s="36"/>
      <c r="H79" s="36"/>
      <c r="K79" s="36"/>
    </row>
    <row r="80" spans="1:27" x14ac:dyDescent="0.25">
      <c r="D80" s="37" t="s">
        <v>139</v>
      </c>
      <c r="E80" s="36"/>
      <c r="H80" s="36">
        <v>1.5</v>
      </c>
      <c r="I80" t="s">
        <v>140</v>
      </c>
      <c r="J80">
        <f>ROUND(H80/100*K78,5)</f>
        <v>6.9449999999999998E-2</v>
      </c>
      <c r="K80" s="36"/>
    </row>
    <row r="81" spans="1:27" x14ac:dyDescent="0.25">
      <c r="D81" s="37" t="s">
        <v>138</v>
      </c>
      <c r="E81" s="36"/>
      <c r="H81" s="36"/>
      <c r="K81" s="38">
        <f>SUM(J76:J80)</f>
        <v>4.6994499999999997</v>
      </c>
    </row>
    <row r="82" spans="1:27" x14ac:dyDescent="0.25">
      <c r="D82" s="37" t="s">
        <v>155</v>
      </c>
      <c r="E82" s="36"/>
      <c r="H82" s="36">
        <v>5</v>
      </c>
      <c r="I82" t="s">
        <v>140</v>
      </c>
      <c r="K82" s="34">
        <f>ROUND(H82/100*K81,5)</f>
        <v>0.23497000000000001</v>
      </c>
    </row>
    <row r="83" spans="1:27" x14ac:dyDescent="0.25">
      <c r="D83" s="37" t="s">
        <v>141</v>
      </c>
      <c r="E83" s="36"/>
      <c r="H83" s="36"/>
      <c r="K83" s="38">
        <f>SUM(K81:K82)</f>
        <v>4.9344199999999994</v>
      </c>
    </row>
    <row r="85" spans="1:27" ht="45" customHeight="1" x14ac:dyDescent="0.25">
      <c r="A85" s="28" t="s">
        <v>173</v>
      </c>
      <c r="B85" s="28" t="s">
        <v>31</v>
      </c>
      <c r="C85" s="29" t="s">
        <v>27</v>
      </c>
      <c r="D85" s="7" t="s">
        <v>32</v>
      </c>
      <c r="E85" s="6"/>
      <c r="F85" s="6"/>
      <c r="G85" s="29"/>
      <c r="H85" s="31" t="s">
        <v>121</v>
      </c>
      <c r="I85" s="5">
        <v>1</v>
      </c>
      <c r="J85" s="4"/>
      <c r="K85" s="32">
        <f>ROUND(K91,2)</f>
        <v>-50.53</v>
      </c>
      <c r="L85" s="30" t="s">
        <v>174</v>
      </c>
      <c r="M85" s="29"/>
      <c r="N85" s="29"/>
      <c r="O85" s="29"/>
      <c r="P85" s="29"/>
      <c r="Q85" s="29"/>
      <c r="R85" s="29"/>
      <c r="S85" s="29"/>
      <c r="T85" s="29"/>
      <c r="U85" s="29"/>
      <c r="V85" s="29"/>
      <c r="W85" s="29"/>
      <c r="X85" s="29"/>
      <c r="Y85" s="29"/>
      <c r="Z85" s="29"/>
      <c r="AA85" s="29"/>
    </row>
    <row r="86" spans="1:27" x14ac:dyDescent="0.25">
      <c r="B86" s="24" t="s">
        <v>131</v>
      </c>
    </row>
    <row r="87" spans="1:27" x14ac:dyDescent="0.25">
      <c r="B87" t="s">
        <v>175</v>
      </c>
      <c r="C87" t="s">
        <v>176</v>
      </c>
      <c r="D87" t="s">
        <v>177</v>
      </c>
      <c r="E87" s="33">
        <v>0.2</v>
      </c>
      <c r="G87" t="s">
        <v>128</v>
      </c>
      <c r="H87" s="34">
        <v>-240.6</v>
      </c>
      <c r="I87" t="s">
        <v>129</v>
      </c>
      <c r="J87" s="35">
        <f>ROUND(E87* H87,5)</f>
        <v>-48.12</v>
      </c>
      <c r="K87" s="36"/>
    </row>
    <row r="88" spans="1:27" x14ac:dyDescent="0.25">
      <c r="D88" s="37" t="s">
        <v>137</v>
      </c>
      <c r="E88" s="36"/>
      <c r="H88" s="36"/>
      <c r="K88" s="34">
        <f>SUM(J87:J87)</f>
        <v>-48.12</v>
      </c>
    </row>
    <row r="89" spans="1:27" x14ac:dyDescent="0.25">
      <c r="D89" s="37" t="s">
        <v>138</v>
      </c>
      <c r="E89" s="36"/>
      <c r="H89" s="36"/>
      <c r="K89" s="38">
        <f>SUM(J86:J88)</f>
        <v>-48.12</v>
      </c>
    </row>
    <row r="90" spans="1:27" x14ac:dyDescent="0.25">
      <c r="D90" s="37" t="s">
        <v>155</v>
      </c>
      <c r="E90" s="36"/>
      <c r="H90" s="36">
        <v>5</v>
      </c>
      <c r="I90" t="s">
        <v>140</v>
      </c>
      <c r="K90" s="34">
        <f>ROUND(H90/100*K89,5)</f>
        <v>-2.4060000000000001</v>
      </c>
    </row>
    <row r="91" spans="1:27" x14ac:dyDescent="0.25">
      <c r="D91" s="37" t="s">
        <v>141</v>
      </c>
      <c r="E91" s="36"/>
      <c r="H91" s="36"/>
      <c r="K91" s="38">
        <f>SUM(K89:K90)</f>
        <v>-50.525999999999996</v>
      </c>
    </row>
    <row r="93" spans="1:27" ht="45" customHeight="1" x14ac:dyDescent="0.25">
      <c r="A93" s="28" t="s">
        <v>178</v>
      </c>
      <c r="B93" s="28" t="s">
        <v>29</v>
      </c>
      <c r="C93" s="29" t="s">
        <v>27</v>
      </c>
      <c r="D93" s="7" t="s">
        <v>30</v>
      </c>
      <c r="E93" s="6"/>
      <c r="F93" s="6"/>
      <c r="G93" s="29"/>
      <c r="H93" s="31" t="s">
        <v>121</v>
      </c>
      <c r="I93" s="5">
        <v>1</v>
      </c>
      <c r="J93" s="4"/>
      <c r="K93" s="32">
        <f>ROUND(K99,2)</f>
        <v>35.36</v>
      </c>
      <c r="L93" s="30" t="s">
        <v>179</v>
      </c>
      <c r="M93" s="29"/>
      <c r="N93" s="29"/>
      <c r="O93" s="29"/>
      <c r="P93" s="29"/>
      <c r="Q93" s="29"/>
      <c r="R93" s="29"/>
      <c r="S93" s="29"/>
      <c r="T93" s="29"/>
      <c r="U93" s="29"/>
      <c r="V93" s="29"/>
      <c r="W93" s="29"/>
      <c r="X93" s="29"/>
      <c r="Y93" s="29"/>
      <c r="Z93" s="29"/>
      <c r="AA93" s="29"/>
    </row>
    <row r="94" spans="1:27" x14ac:dyDescent="0.25">
      <c r="B94" s="24" t="s">
        <v>131</v>
      </c>
    </row>
    <row r="95" spans="1:27" x14ac:dyDescent="0.25">
      <c r="B95" t="s">
        <v>180</v>
      </c>
      <c r="C95" t="s">
        <v>176</v>
      </c>
      <c r="D95" t="s">
        <v>181</v>
      </c>
      <c r="E95" s="33">
        <v>1</v>
      </c>
      <c r="G95" t="s">
        <v>128</v>
      </c>
      <c r="H95" s="34">
        <v>33.68</v>
      </c>
      <c r="I95" t="s">
        <v>129</v>
      </c>
      <c r="J95" s="35">
        <f>ROUND(E95* H95,5)</f>
        <v>33.68</v>
      </c>
      <c r="K95" s="36"/>
    </row>
    <row r="96" spans="1:27" x14ac:dyDescent="0.25">
      <c r="D96" s="37" t="s">
        <v>137</v>
      </c>
      <c r="E96" s="36"/>
      <c r="H96" s="36"/>
      <c r="K96" s="34">
        <f>SUM(J95:J95)</f>
        <v>33.68</v>
      </c>
    </row>
    <row r="97" spans="1:27" x14ac:dyDescent="0.25">
      <c r="D97" s="37" t="s">
        <v>138</v>
      </c>
      <c r="E97" s="36"/>
      <c r="H97" s="36"/>
      <c r="K97" s="38">
        <f>SUM(J94:J96)</f>
        <v>33.68</v>
      </c>
    </row>
    <row r="98" spans="1:27" x14ac:dyDescent="0.25">
      <c r="D98" s="37" t="s">
        <v>155</v>
      </c>
      <c r="E98" s="36"/>
      <c r="H98" s="36">
        <v>5</v>
      </c>
      <c r="I98" t="s">
        <v>140</v>
      </c>
      <c r="K98" s="34">
        <f>ROUND(H98/100*K97,5)</f>
        <v>1.6839999999999999</v>
      </c>
    </row>
    <row r="99" spans="1:27" x14ac:dyDescent="0.25">
      <c r="D99" s="37" t="s">
        <v>141</v>
      </c>
      <c r="E99" s="36"/>
      <c r="H99" s="36"/>
      <c r="K99" s="38">
        <f>SUM(K97:K98)</f>
        <v>35.363999999999997</v>
      </c>
    </row>
    <row r="101" spans="1:27" ht="45" customHeight="1" x14ac:dyDescent="0.25">
      <c r="A101" s="28" t="s">
        <v>182</v>
      </c>
      <c r="B101" s="28" t="s">
        <v>88</v>
      </c>
      <c r="C101" s="29" t="s">
        <v>13</v>
      </c>
      <c r="D101" s="7" t="s">
        <v>89</v>
      </c>
      <c r="E101" s="6"/>
      <c r="F101" s="6"/>
      <c r="G101" s="29"/>
      <c r="H101" s="31" t="s">
        <v>121</v>
      </c>
      <c r="I101" s="5">
        <v>1</v>
      </c>
      <c r="J101" s="4"/>
      <c r="K101" s="32">
        <f>ROUND(K116,2)</f>
        <v>37.68</v>
      </c>
      <c r="L101" s="30" t="s">
        <v>183</v>
      </c>
      <c r="M101" s="29"/>
      <c r="N101" s="29"/>
      <c r="O101" s="29"/>
      <c r="P101" s="29"/>
      <c r="Q101" s="29"/>
      <c r="R101" s="29"/>
      <c r="S101" s="29"/>
      <c r="T101" s="29"/>
      <c r="U101" s="29"/>
      <c r="V101" s="29"/>
      <c r="W101" s="29"/>
      <c r="X101" s="29"/>
      <c r="Y101" s="29"/>
      <c r="Z101" s="29"/>
      <c r="AA101" s="29"/>
    </row>
    <row r="102" spans="1:27" x14ac:dyDescent="0.25">
      <c r="B102" s="24" t="s">
        <v>123</v>
      </c>
    </row>
    <row r="103" spans="1:27" x14ac:dyDescent="0.25">
      <c r="B103" t="s">
        <v>184</v>
      </c>
      <c r="C103" t="s">
        <v>125</v>
      </c>
      <c r="D103" t="s">
        <v>185</v>
      </c>
      <c r="E103" s="33">
        <v>0.8</v>
      </c>
      <c r="F103" t="s">
        <v>127</v>
      </c>
      <c r="G103" t="s">
        <v>128</v>
      </c>
      <c r="H103" s="34">
        <v>27.86</v>
      </c>
      <c r="I103" t="s">
        <v>129</v>
      </c>
      <c r="J103" s="35">
        <f>ROUND(E103/I101* H103,5)</f>
        <v>22.288</v>
      </c>
      <c r="K103" s="36"/>
    </row>
    <row r="104" spans="1:27" x14ac:dyDescent="0.25">
      <c r="B104" t="s">
        <v>124</v>
      </c>
      <c r="C104" t="s">
        <v>125</v>
      </c>
      <c r="D104" t="s">
        <v>126</v>
      </c>
      <c r="E104" s="33">
        <v>0.4</v>
      </c>
      <c r="F104" t="s">
        <v>127</v>
      </c>
      <c r="G104" t="s">
        <v>128</v>
      </c>
      <c r="H104" s="34">
        <v>23.15</v>
      </c>
      <c r="I104" t="s">
        <v>129</v>
      </c>
      <c r="J104" s="35">
        <f>ROUND(E104/I101* H104,5)</f>
        <v>9.26</v>
      </c>
      <c r="K104" s="36"/>
    </row>
    <row r="105" spans="1:27" x14ac:dyDescent="0.25">
      <c r="D105" s="37" t="s">
        <v>130</v>
      </c>
      <c r="E105" s="36"/>
      <c r="H105" s="36"/>
      <c r="K105" s="34">
        <f>SUM(J103:J104)</f>
        <v>31.548000000000002</v>
      </c>
    </row>
    <row r="106" spans="1:27" x14ac:dyDescent="0.25">
      <c r="B106" s="24" t="s">
        <v>131</v>
      </c>
      <c r="E106" s="36"/>
      <c r="H106" s="36"/>
      <c r="K106" s="36"/>
    </row>
    <row r="107" spans="1:27" x14ac:dyDescent="0.25">
      <c r="B107" t="s">
        <v>186</v>
      </c>
      <c r="C107" t="s">
        <v>135</v>
      </c>
      <c r="D107" t="s">
        <v>187</v>
      </c>
      <c r="E107" s="33">
        <v>0.79800000000000004</v>
      </c>
      <c r="G107" t="s">
        <v>128</v>
      </c>
      <c r="H107" s="34">
        <v>0.17</v>
      </c>
      <c r="I107" t="s">
        <v>129</v>
      </c>
      <c r="J107" s="35">
        <f>ROUND(E107* H107,5)</f>
        <v>0.13566</v>
      </c>
      <c r="K107" s="36"/>
    </row>
    <row r="108" spans="1:27" x14ac:dyDescent="0.25">
      <c r="D108" s="37" t="s">
        <v>137</v>
      </c>
      <c r="E108" s="36"/>
      <c r="H108" s="36"/>
      <c r="K108" s="34">
        <f>SUM(J107:J107)</f>
        <v>0.13566</v>
      </c>
    </row>
    <row r="109" spans="1:27" x14ac:dyDescent="0.25">
      <c r="B109" s="24" t="s">
        <v>118</v>
      </c>
      <c r="E109" s="36"/>
      <c r="H109" s="36"/>
      <c r="K109" s="36"/>
    </row>
    <row r="110" spans="1:27" ht="60" x14ac:dyDescent="0.25">
      <c r="B110" t="s">
        <v>119</v>
      </c>
      <c r="C110" t="s">
        <v>27</v>
      </c>
      <c r="D110" s="39" t="s">
        <v>120</v>
      </c>
      <c r="E110" s="33">
        <v>2.0199999999999999E-2</v>
      </c>
      <c r="G110" t="s">
        <v>128</v>
      </c>
      <c r="H110" s="34">
        <v>168.95349999999999</v>
      </c>
      <c r="I110" t="s">
        <v>129</v>
      </c>
      <c r="J110" s="35">
        <f>ROUND(E110* H110,5)</f>
        <v>3.4128599999999998</v>
      </c>
      <c r="K110" s="36"/>
    </row>
    <row r="111" spans="1:27" x14ac:dyDescent="0.25">
      <c r="D111" s="37" t="s">
        <v>188</v>
      </c>
      <c r="E111" s="36"/>
      <c r="H111" s="36"/>
      <c r="K111" s="34">
        <f>SUM(J110:J110)</f>
        <v>3.4128599999999998</v>
      </c>
    </row>
    <row r="112" spans="1:27" x14ac:dyDescent="0.25">
      <c r="E112" s="36"/>
      <c r="H112" s="36"/>
      <c r="K112" s="36"/>
    </row>
    <row r="113" spans="1:27" x14ac:dyDescent="0.25">
      <c r="D113" s="37" t="s">
        <v>139</v>
      </c>
      <c r="E113" s="36"/>
      <c r="H113" s="36">
        <v>2.5</v>
      </c>
      <c r="I113" t="s">
        <v>140</v>
      </c>
      <c r="J113">
        <f>ROUND(H113/100*K105,5)</f>
        <v>0.78869999999999996</v>
      </c>
      <c r="K113" s="36"/>
    </row>
    <row r="114" spans="1:27" x14ac:dyDescent="0.25">
      <c r="D114" s="37" t="s">
        <v>138</v>
      </c>
      <c r="E114" s="36"/>
      <c r="H114" s="36"/>
      <c r="K114" s="38">
        <f>SUM(J102:J113)</f>
        <v>35.885220000000004</v>
      </c>
    </row>
    <row r="115" spans="1:27" x14ac:dyDescent="0.25">
      <c r="D115" s="37" t="s">
        <v>155</v>
      </c>
      <c r="E115" s="36"/>
      <c r="H115" s="36">
        <v>5</v>
      </c>
      <c r="I115" t="s">
        <v>140</v>
      </c>
      <c r="K115" s="34">
        <f>ROUND(H115/100*K114,5)</f>
        <v>1.79426</v>
      </c>
    </row>
    <row r="116" spans="1:27" x14ac:dyDescent="0.25">
      <c r="D116" s="37" t="s">
        <v>141</v>
      </c>
      <c r="E116" s="36"/>
      <c r="H116" s="36"/>
      <c r="K116" s="38">
        <f>SUM(K114:K115)</f>
        <v>37.679480000000005</v>
      </c>
    </row>
    <row r="118" spans="1:27" ht="45" customHeight="1" x14ac:dyDescent="0.25">
      <c r="A118" s="28" t="s">
        <v>189</v>
      </c>
      <c r="B118" s="28" t="s">
        <v>90</v>
      </c>
      <c r="C118" s="29" t="s">
        <v>13</v>
      </c>
      <c r="D118" s="7" t="s">
        <v>91</v>
      </c>
      <c r="E118" s="6"/>
      <c r="F118" s="6"/>
      <c r="G118" s="29"/>
      <c r="H118" s="31" t="s">
        <v>121</v>
      </c>
      <c r="I118" s="5">
        <v>1</v>
      </c>
      <c r="J118" s="4"/>
      <c r="K118" s="32">
        <f>ROUND(K131,2)</f>
        <v>9.1199999999999992</v>
      </c>
      <c r="L118" s="30" t="s">
        <v>190</v>
      </c>
      <c r="M118" s="29"/>
      <c r="N118" s="29"/>
      <c r="O118" s="29"/>
      <c r="P118" s="29"/>
      <c r="Q118" s="29"/>
      <c r="R118" s="29"/>
      <c r="S118" s="29"/>
      <c r="T118" s="29"/>
      <c r="U118" s="29"/>
      <c r="V118" s="29"/>
      <c r="W118" s="29"/>
      <c r="X118" s="29"/>
      <c r="Y118" s="29"/>
      <c r="Z118" s="29"/>
      <c r="AA118" s="29"/>
    </row>
    <row r="119" spans="1:27" x14ac:dyDescent="0.25">
      <c r="B119" s="24" t="s">
        <v>123</v>
      </c>
    </row>
    <row r="120" spans="1:27" x14ac:dyDescent="0.25">
      <c r="B120" t="s">
        <v>145</v>
      </c>
      <c r="C120" t="s">
        <v>125</v>
      </c>
      <c r="D120" t="s">
        <v>146</v>
      </c>
      <c r="E120" s="33">
        <v>0.01</v>
      </c>
      <c r="F120" t="s">
        <v>127</v>
      </c>
      <c r="G120" t="s">
        <v>128</v>
      </c>
      <c r="H120" s="34">
        <v>24.7</v>
      </c>
      <c r="I120" t="s">
        <v>129</v>
      </c>
      <c r="J120" s="35">
        <f>ROUND(E120/I118* H120,5)</f>
        <v>0.247</v>
      </c>
      <c r="K120" s="36"/>
    </row>
    <row r="121" spans="1:27" x14ac:dyDescent="0.25">
      <c r="B121" t="s">
        <v>147</v>
      </c>
      <c r="C121" t="s">
        <v>125</v>
      </c>
      <c r="D121" t="s">
        <v>148</v>
      </c>
      <c r="E121" s="33">
        <v>0.1</v>
      </c>
      <c r="F121" t="s">
        <v>127</v>
      </c>
      <c r="G121" t="s">
        <v>128</v>
      </c>
      <c r="H121" s="34">
        <v>24.5</v>
      </c>
      <c r="I121" t="s">
        <v>129</v>
      </c>
      <c r="J121" s="35">
        <f>ROUND(E121/I118* H121,5)</f>
        <v>2.4500000000000002</v>
      </c>
      <c r="K121" s="36"/>
    </row>
    <row r="122" spans="1:27" x14ac:dyDescent="0.25">
      <c r="D122" s="37" t="s">
        <v>130</v>
      </c>
      <c r="E122" s="36"/>
      <c r="H122" s="36"/>
      <c r="K122" s="34">
        <f>SUM(J120:J121)</f>
        <v>2.6970000000000001</v>
      </c>
    </row>
    <row r="123" spans="1:27" x14ac:dyDescent="0.25">
      <c r="B123" s="24" t="s">
        <v>131</v>
      </c>
      <c r="E123" s="36"/>
      <c r="H123" s="36"/>
      <c r="K123" s="36"/>
    </row>
    <row r="124" spans="1:27" x14ac:dyDescent="0.25">
      <c r="B124" t="s">
        <v>191</v>
      </c>
      <c r="C124" t="s">
        <v>135</v>
      </c>
      <c r="D124" t="s">
        <v>192</v>
      </c>
      <c r="E124" s="33">
        <v>0.51</v>
      </c>
      <c r="G124" t="s">
        <v>128</v>
      </c>
      <c r="H124" s="34">
        <v>10.08</v>
      </c>
      <c r="I124" t="s">
        <v>129</v>
      </c>
      <c r="J124" s="35">
        <f>ROUND(E124* H124,5)</f>
        <v>5.1407999999999996</v>
      </c>
      <c r="K124" s="36"/>
    </row>
    <row r="125" spans="1:27" x14ac:dyDescent="0.25">
      <c r="B125" t="s">
        <v>151</v>
      </c>
      <c r="C125" t="s">
        <v>135</v>
      </c>
      <c r="D125" t="s">
        <v>152</v>
      </c>
      <c r="E125" s="33">
        <v>0.153</v>
      </c>
      <c r="G125" t="s">
        <v>128</v>
      </c>
      <c r="H125" s="34">
        <v>5.27</v>
      </c>
      <c r="I125" t="s">
        <v>129</v>
      </c>
      <c r="J125" s="35">
        <f>ROUND(E125* H125,5)</f>
        <v>0.80630999999999997</v>
      </c>
      <c r="K125" s="36"/>
    </row>
    <row r="126" spans="1:27" x14ac:dyDescent="0.25">
      <c r="D126" s="37" t="s">
        <v>137</v>
      </c>
      <c r="E126" s="36"/>
      <c r="H126" s="36"/>
      <c r="K126" s="34">
        <f>SUM(J124:J125)</f>
        <v>5.9471099999999995</v>
      </c>
    </row>
    <row r="127" spans="1:27" x14ac:dyDescent="0.25">
      <c r="E127" s="36"/>
      <c r="H127" s="36"/>
      <c r="K127" s="36"/>
    </row>
    <row r="128" spans="1:27" x14ac:dyDescent="0.25">
      <c r="D128" s="37" t="s">
        <v>139</v>
      </c>
      <c r="E128" s="36"/>
      <c r="H128" s="36">
        <v>1.5</v>
      </c>
      <c r="I128" t="s">
        <v>140</v>
      </c>
      <c r="J128">
        <f>ROUND(H128/100*K122,5)</f>
        <v>4.0460000000000003E-2</v>
      </c>
      <c r="K128" s="36"/>
    </row>
    <row r="129" spans="1:27" x14ac:dyDescent="0.25">
      <c r="D129" s="37" t="s">
        <v>138</v>
      </c>
      <c r="E129" s="36"/>
      <c r="H129" s="36"/>
      <c r="K129" s="38">
        <f>SUM(J119:J128)</f>
        <v>8.684569999999999</v>
      </c>
    </row>
    <row r="130" spans="1:27" x14ac:dyDescent="0.25">
      <c r="D130" s="37" t="s">
        <v>155</v>
      </c>
      <c r="E130" s="36"/>
      <c r="H130" s="36">
        <v>5</v>
      </c>
      <c r="I130" t="s">
        <v>140</v>
      </c>
      <c r="K130" s="34">
        <f>ROUND(H130/100*K129,5)</f>
        <v>0.43423</v>
      </c>
    </row>
    <row r="131" spans="1:27" x14ac:dyDescent="0.25">
      <c r="D131" s="37" t="s">
        <v>141</v>
      </c>
      <c r="E131" s="36"/>
      <c r="H131" s="36"/>
      <c r="K131" s="38">
        <f>SUM(K129:K130)</f>
        <v>9.1187999999999985</v>
      </c>
    </row>
    <row r="133" spans="1:27" ht="45" customHeight="1" x14ac:dyDescent="0.25">
      <c r="A133" s="28" t="s">
        <v>193</v>
      </c>
      <c r="B133" s="28" t="s">
        <v>92</v>
      </c>
      <c r="C133" s="29" t="s">
        <v>13</v>
      </c>
      <c r="D133" s="7" t="s">
        <v>93</v>
      </c>
      <c r="E133" s="6"/>
      <c r="F133" s="6"/>
      <c r="G133" s="29"/>
      <c r="H133" s="31" t="s">
        <v>121</v>
      </c>
      <c r="I133" s="5">
        <v>1</v>
      </c>
      <c r="J133" s="4"/>
      <c r="K133" s="32">
        <f>ROUND(K146,2)</f>
        <v>9.9</v>
      </c>
      <c r="L133" s="30" t="s">
        <v>194</v>
      </c>
      <c r="M133" s="29"/>
      <c r="N133" s="29"/>
      <c r="O133" s="29"/>
      <c r="P133" s="29"/>
      <c r="Q133" s="29"/>
      <c r="R133" s="29"/>
      <c r="S133" s="29"/>
      <c r="T133" s="29"/>
      <c r="U133" s="29"/>
      <c r="V133" s="29"/>
      <c r="W133" s="29"/>
      <c r="X133" s="29"/>
      <c r="Y133" s="29"/>
      <c r="Z133" s="29"/>
      <c r="AA133" s="29"/>
    </row>
    <row r="134" spans="1:27" x14ac:dyDescent="0.25">
      <c r="B134" s="24" t="s">
        <v>123</v>
      </c>
    </row>
    <row r="135" spans="1:27" x14ac:dyDescent="0.25">
      <c r="B135" t="s">
        <v>145</v>
      </c>
      <c r="C135" t="s">
        <v>125</v>
      </c>
      <c r="D135" t="s">
        <v>146</v>
      </c>
      <c r="E135" s="33">
        <v>1.4999999999999999E-2</v>
      </c>
      <c r="F135" t="s">
        <v>127</v>
      </c>
      <c r="G135" t="s">
        <v>128</v>
      </c>
      <c r="H135" s="34">
        <v>24.7</v>
      </c>
      <c r="I135" t="s">
        <v>129</v>
      </c>
      <c r="J135" s="35">
        <f>ROUND(E135/I133* H135,5)</f>
        <v>0.3705</v>
      </c>
      <c r="K135" s="36"/>
    </row>
    <row r="136" spans="1:27" x14ac:dyDescent="0.25">
      <c r="B136" t="s">
        <v>147</v>
      </c>
      <c r="C136" t="s">
        <v>125</v>
      </c>
      <c r="D136" t="s">
        <v>148</v>
      </c>
      <c r="E136" s="33">
        <v>0.125</v>
      </c>
      <c r="F136" t="s">
        <v>127</v>
      </c>
      <c r="G136" t="s">
        <v>128</v>
      </c>
      <c r="H136" s="34">
        <v>24.5</v>
      </c>
      <c r="I136" t="s">
        <v>129</v>
      </c>
      <c r="J136" s="35">
        <f>ROUND(E136/I133* H136,5)</f>
        <v>3.0625</v>
      </c>
      <c r="K136" s="36"/>
    </row>
    <row r="137" spans="1:27" x14ac:dyDescent="0.25">
      <c r="D137" s="37" t="s">
        <v>130</v>
      </c>
      <c r="E137" s="36"/>
      <c r="H137" s="36"/>
      <c r="K137" s="34">
        <f>SUM(J135:J136)</f>
        <v>3.4329999999999998</v>
      </c>
    </row>
    <row r="138" spans="1:27" x14ac:dyDescent="0.25">
      <c r="B138" s="24" t="s">
        <v>131</v>
      </c>
      <c r="E138" s="36"/>
      <c r="H138" s="36"/>
      <c r="K138" s="36"/>
    </row>
    <row r="139" spans="1:27" x14ac:dyDescent="0.25">
      <c r="B139" t="s">
        <v>191</v>
      </c>
      <c r="C139" t="s">
        <v>135</v>
      </c>
      <c r="D139" t="s">
        <v>192</v>
      </c>
      <c r="E139" s="33">
        <v>0.51</v>
      </c>
      <c r="G139" t="s">
        <v>128</v>
      </c>
      <c r="H139" s="34">
        <v>10.08</v>
      </c>
      <c r="I139" t="s">
        <v>129</v>
      </c>
      <c r="J139" s="35">
        <f>ROUND(E139* H139,5)</f>
        <v>5.1407999999999996</v>
      </c>
      <c r="K139" s="36"/>
    </row>
    <row r="140" spans="1:27" x14ac:dyDescent="0.25">
      <c r="B140" t="s">
        <v>151</v>
      </c>
      <c r="C140" t="s">
        <v>135</v>
      </c>
      <c r="D140" t="s">
        <v>152</v>
      </c>
      <c r="E140" s="33">
        <v>0.153</v>
      </c>
      <c r="G140" t="s">
        <v>128</v>
      </c>
      <c r="H140" s="34">
        <v>5.27</v>
      </c>
      <c r="I140" t="s">
        <v>129</v>
      </c>
      <c r="J140" s="35">
        <f>ROUND(E140* H140,5)</f>
        <v>0.80630999999999997</v>
      </c>
      <c r="K140" s="36"/>
    </row>
    <row r="141" spans="1:27" x14ac:dyDescent="0.25">
      <c r="D141" s="37" t="s">
        <v>137</v>
      </c>
      <c r="E141" s="36"/>
      <c r="H141" s="36"/>
      <c r="K141" s="34">
        <f>SUM(J139:J140)</f>
        <v>5.9471099999999995</v>
      </c>
    </row>
    <row r="142" spans="1:27" x14ac:dyDescent="0.25">
      <c r="E142" s="36"/>
      <c r="H142" s="36"/>
      <c r="K142" s="36"/>
    </row>
    <row r="143" spans="1:27" x14ac:dyDescent="0.25">
      <c r="D143" s="37" t="s">
        <v>139</v>
      </c>
      <c r="E143" s="36"/>
      <c r="H143" s="36">
        <v>1.5</v>
      </c>
      <c r="I143" t="s">
        <v>140</v>
      </c>
      <c r="J143">
        <f>ROUND(H143/100*K137,5)</f>
        <v>5.1499999999999997E-2</v>
      </c>
      <c r="K143" s="36"/>
    </row>
    <row r="144" spans="1:27" x14ac:dyDescent="0.25">
      <c r="D144" s="37" t="s">
        <v>138</v>
      </c>
      <c r="E144" s="36"/>
      <c r="H144" s="36"/>
      <c r="K144" s="38">
        <f>SUM(J134:J143)</f>
        <v>9.4316099999999992</v>
      </c>
    </row>
    <row r="145" spans="1:27" x14ac:dyDescent="0.25">
      <c r="D145" s="37" t="s">
        <v>155</v>
      </c>
      <c r="E145" s="36"/>
      <c r="H145" s="36">
        <v>5</v>
      </c>
      <c r="I145" t="s">
        <v>140</v>
      </c>
      <c r="K145" s="34">
        <f>ROUND(H145/100*K144,5)</f>
        <v>0.47158</v>
      </c>
    </row>
    <row r="146" spans="1:27" x14ac:dyDescent="0.25">
      <c r="D146" s="37" t="s">
        <v>141</v>
      </c>
      <c r="E146" s="36"/>
      <c r="H146" s="36"/>
      <c r="K146" s="38">
        <f>SUM(K144:K145)</f>
        <v>9.9031899999999986</v>
      </c>
    </row>
    <row r="148" spans="1:27" ht="45" customHeight="1" x14ac:dyDescent="0.25">
      <c r="A148" s="28" t="s">
        <v>195</v>
      </c>
      <c r="B148" s="28" t="s">
        <v>94</v>
      </c>
      <c r="C148" s="29" t="s">
        <v>13</v>
      </c>
      <c r="D148" s="7" t="s">
        <v>95</v>
      </c>
      <c r="E148" s="6"/>
      <c r="F148" s="6"/>
      <c r="G148" s="29"/>
      <c r="H148" s="31" t="s">
        <v>121</v>
      </c>
      <c r="I148" s="5">
        <v>1</v>
      </c>
      <c r="J148" s="4"/>
      <c r="K148" s="32">
        <f>ROUND(K159,2)</f>
        <v>1.42</v>
      </c>
      <c r="L148" s="30" t="s">
        <v>196</v>
      </c>
      <c r="M148" s="29"/>
      <c r="N148" s="29"/>
      <c r="O148" s="29"/>
      <c r="P148" s="29"/>
      <c r="Q148" s="29"/>
      <c r="R148" s="29"/>
      <c r="S148" s="29"/>
      <c r="T148" s="29"/>
      <c r="U148" s="29"/>
      <c r="V148" s="29"/>
      <c r="W148" s="29"/>
      <c r="X148" s="29"/>
      <c r="Y148" s="29"/>
      <c r="Z148" s="29"/>
      <c r="AA148" s="29"/>
    </row>
    <row r="149" spans="1:27" x14ac:dyDescent="0.25">
      <c r="B149" s="24" t="s">
        <v>123</v>
      </c>
    </row>
    <row r="150" spans="1:27" x14ac:dyDescent="0.25">
      <c r="B150" t="s">
        <v>197</v>
      </c>
      <c r="C150" t="s">
        <v>125</v>
      </c>
      <c r="D150" t="s">
        <v>198</v>
      </c>
      <c r="E150" s="33">
        <v>0.02</v>
      </c>
      <c r="F150" t="s">
        <v>127</v>
      </c>
      <c r="G150" t="s">
        <v>128</v>
      </c>
      <c r="H150" s="34">
        <v>23.3</v>
      </c>
      <c r="I150" t="s">
        <v>129</v>
      </c>
      <c r="J150" s="35">
        <f>ROUND(E150/I148* H150,5)</f>
        <v>0.46600000000000003</v>
      </c>
      <c r="K150" s="36"/>
    </row>
    <row r="151" spans="1:27" x14ac:dyDescent="0.25">
      <c r="D151" s="37" t="s">
        <v>130</v>
      </c>
      <c r="E151" s="36"/>
      <c r="H151" s="36"/>
      <c r="K151" s="34">
        <f>SUM(J150:J150)</f>
        <v>0.46600000000000003</v>
      </c>
    </row>
    <row r="152" spans="1:27" x14ac:dyDescent="0.25">
      <c r="B152" s="24" t="s">
        <v>131</v>
      </c>
      <c r="E152" s="36"/>
      <c r="H152" s="36"/>
      <c r="K152" s="36"/>
    </row>
    <row r="153" spans="1:27" x14ac:dyDescent="0.25">
      <c r="B153" t="s">
        <v>199</v>
      </c>
      <c r="C153" t="s">
        <v>135</v>
      </c>
      <c r="D153" t="s">
        <v>200</v>
      </c>
      <c r="E153" s="33">
        <v>11</v>
      </c>
      <c r="G153" t="s">
        <v>128</v>
      </c>
      <c r="H153" s="34">
        <v>0.08</v>
      </c>
      <c r="I153" t="s">
        <v>129</v>
      </c>
      <c r="J153" s="35">
        <f>ROUND(E153* H153,5)</f>
        <v>0.88</v>
      </c>
      <c r="K153" s="36"/>
    </row>
    <row r="154" spans="1:27" x14ac:dyDescent="0.25">
      <c r="D154" s="37" t="s">
        <v>137</v>
      </c>
      <c r="E154" s="36"/>
      <c r="H154" s="36"/>
      <c r="K154" s="34">
        <f>SUM(J153:J153)</f>
        <v>0.88</v>
      </c>
    </row>
    <row r="155" spans="1:27" x14ac:dyDescent="0.25">
      <c r="E155" s="36"/>
      <c r="H155" s="36"/>
      <c r="K155" s="36"/>
    </row>
    <row r="156" spans="1:27" x14ac:dyDescent="0.25">
      <c r="D156" s="37" t="s">
        <v>139</v>
      </c>
      <c r="E156" s="36"/>
      <c r="H156" s="36">
        <v>1.5</v>
      </c>
      <c r="I156" t="s">
        <v>140</v>
      </c>
      <c r="J156">
        <f>ROUND(H156/100*K151,5)</f>
        <v>6.9899999999999997E-3</v>
      </c>
      <c r="K156" s="36"/>
    </row>
    <row r="157" spans="1:27" x14ac:dyDescent="0.25">
      <c r="D157" s="37" t="s">
        <v>138</v>
      </c>
      <c r="E157" s="36"/>
      <c r="H157" s="36"/>
      <c r="K157" s="38">
        <f>SUM(J149:J156)</f>
        <v>1.3529900000000001</v>
      </c>
    </row>
    <row r="158" spans="1:27" x14ac:dyDescent="0.25">
      <c r="D158" s="37" t="s">
        <v>155</v>
      </c>
      <c r="E158" s="36"/>
      <c r="H158" s="36">
        <v>5</v>
      </c>
      <c r="I158" t="s">
        <v>140</v>
      </c>
      <c r="K158" s="34">
        <f>ROUND(H158/100*K157,5)</f>
        <v>6.7650000000000002E-2</v>
      </c>
    </row>
    <row r="159" spans="1:27" x14ac:dyDescent="0.25">
      <c r="D159" s="37" t="s">
        <v>141</v>
      </c>
      <c r="E159" s="36"/>
      <c r="H159" s="36"/>
      <c r="K159" s="38">
        <f>SUM(K157:K158)</f>
        <v>1.4206400000000001</v>
      </c>
    </row>
    <row r="161" spans="1:27" ht="45" customHeight="1" x14ac:dyDescent="0.25">
      <c r="A161" s="28" t="s">
        <v>201</v>
      </c>
      <c r="B161" s="28" t="s">
        <v>96</v>
      </c>
      <c r="C161" s="29" t="s">
        <v>13</v>
      </c>
      <c r="D161" s="7" t="s">
        <v>97</v>
      </c>
      <c r="E161" s="6"/>
      <c r="F161" s="6"/>
      <c r="G161" s="29"/>
      <c r="H161" s="31" t="s">
        <v>121</v>
      </c>
      <c r="I161" s="5">
        <v>1</v>
      </c>
      <c r="J161" s="4"/>
      <c r="K161" s="32">
        <f>ROUND(K175,2)</f>
        <v>33.94</v>
      </c>
      <c r="L161" s="30" t="s">
        <v>202</v>
      </c>
      <c r="M161" s="29"/>
      <c r="N161" s="29"/>
      <c r="O161" s="29"/>
      <c r="P161" s="29"/>
      <c r="Q161" s="29"/>
      <c r="R161" s="29"/>
      <c r="S161" s="29"/>
      <c r="T161" s="29"/>
      <c r="U161" s="29"/>
      <c r="V161" s="29"/>
      <c r="W161" s="29"/>
      <c r="X161" s="29"/>
      <c r="Y161" s="29"/>
      <c r="Z161" s="29"/>
      <c r="AA161" s="29"/>
    </row>
    <row r="162" spans="1:27" x14ac:dyDescent="0.25">
      <c r="B162" s="24" t="s">
        <v>123</v>
      </c>
    </row>
    <row r="163" spans="1:27" x14ac:dyDescent="0.25">
      <c r="B163" t="s">
        <v>197</v>
      </c>
      <c r="C163" t="s">
        <v>125</v>
      </c>
      <c r="D163" t="s">
        <v>198</v>
      </c>
      <c r="E163" s="33">
        <v>0.3</v>
      </c>
      <c r="F163" t="s">
        <v>127</v>
      </c>
      <c r="G163" t="s">
        <v>128</v>
      </c>
      <c r="H163" s="34">
        <v>23.3</v>
      </c>
      <c r="I163" t="s">
        <v>129</v>
      </c>
      <c r="J163" s="35">
        <f>ROUND(E163/I161* H163,5)</f>
        <v>6.99</v>
      </c>
      <c r="K163" s="36"/>
    </row>
    <row r="164" spans="1:27" x14ac:dyDescent="0.25">
      <c r="B164" t="s">
        <v>203</v>
      </c>
      <c r="C164" t="s">
        <v>125</v>
      </c>
      <c r="D164" t="s">
        <v>204</v>
      </c>
      <c r="E164" s="33">
        <v>0.15</v>
      </c>
      <c r="F164" t="s">
        <v>127</v>
      </c>
      <c r="G164" t="s">
        <v>128</v>
      </c>
      <c r="H164" s="34">
        <v>20.68</v>
      </c>
      <c r="I164" t="s">
        <v>129</v>
      </c>
      <c r="J164" s="35">
        <f>ROUND(E164/I161* H164,5)</f>
        <v>3.1019999999999999</v>
      </c>
      <c r="K164" s="36"/>
    </row>
    <row r="165" spans="1:27" x14ac:dyDescent="0.25">
      <c r="D165" s="37" t="s">
        <v>130</v>
      </c>
      <c r="E165" s="36"/>
      <c r="H165" s="36"/>
      <c r="K165" s="34">
        <f>SUM(J163:J164)</f>
        <v>10.092000000000001</v>
      </c>
    </row>
    <row r="166" spans="1:27" x14ac:dyDescent="0.25">
      <c r="B166" s="24" t="s">
        <v>131</v>
      </c>
      <c r="E166" s="36"/>
      <c r="H166" s="36"/>
      <c r="K166" s="36"/>
    </row>
    <row r="167" spans="1:27" x14ac:dyDescent="0.25">
      <c r="B167" t="s">
        <v>205</v>
      </c>
      <c r="C167" t="s">
        <v>135</v>
      </c>
      <c r="D167" t="s">
        <v>206</v>
      </c>
      <c r="E167" s="33">
        <v>0.315</v>
      </c>
      <c r="G167" t="s">
        <v>128</v>
      </c>
      <c r="H167" s="34">
        <v>2.79</v>
      </c>
      <c r="I167" t="s">
        <v>129</v>
      </c>
      <c r="J167" s="35">
        <f>ROUND(E167* H167,5)</f>
        <v>0.87885000000000002</v>
      </c>
      <c r="K167" s="36"/>
    </row>
    <row r="168" spans="1:27" x14ac:dyDescent="0.25">
      <c r="B168" t="s">
        <v>207</v>
      </c>
      <c r="C168" t="s">
        <v>13</v>
      </c>
      <c r="D168" t="s">
        <v>208</v>
      </c>
      <c r="E168" s="33">
        <v>1.05</v>
      </c>
      <c r="G168" t="s">
        <v>128</v>
      </c>
      <c r="H168" s="34">
        <v>19.98</v>
      </c>
      <c r="I168" t="s">
        <v>129</v>
      </c>
      <c r="J168" s="35">
        <f>ROUND(E168* H168,5)</f>
        <v>20.978999999999999</v>
      </c>
      <c r="K168" s="36"/>
    </row>
    <row r="169" spans="1:27" x14ac:dyDescent="0.25">
      <c r="B169" t="s">
        <v>209</v>
      </c>
      <c r="C169" t="s">
        <v>210</v>
      </c>
      <c r="D169" t="s">
        <v>211</v>
      </c>
      <c r="E169" s="33">
        <v>0.66</v>
      </c>
      <c r="G169" t="s">
        <v>128</v>
      </c>
      <c r="H169" s="34">
        <v>0.18</v>
      </c>
      <c r="I169" t="s">
        <v>129</v>
      </c>
      <c r="J169" s="35">
        <f>ROUND(E169* H169,5)</f>
        <v>0.1188</v>
      </c>
      <c r="K169" s="36"/>
    </row>
    <row r="170" spans="1:27" x14ac:dyDescent="0.25">
      <c r="D170" s="37" t="s">
        <v>137</v>
      </c>
      <c r="E170" s="36"/>
      <c r="H170" s="36"/>
      <c r="K170" s="34">
        <f>SUM(J167:J169)</f>
        <v>21.976649999999999</v>
      </c>
    </row>
    <row r="171" spans="1:27" x14ac:dyDescent="0.25">
      <c r="E171" s="36"/>
      <c r="H171" s="36"/>
      <c r="K171" s="36"/>
    </row>
    <row r="172" spans="1:27" x14ac:dyDescent="0.25">
      <c r="D172" s="37" t="s">
        <v>139</v>
      </c>
      <c r="E172" s="36"/>
      <c r="H172" s="36">
        <v>2.5</v>
      </c>
      <c r="I172" t="s">
        <v>140</v>
      </c>
      <c r="J172">
        <f>ROUND(H172/100*K165,5)</f>
        <v>0.25230000000000002</v>
      </c>
      <c r="K172" s="36"/>
    </row>
    <row r="173" spans="1:27" x14ac:dyDescent="0.25">
      <c r="D173" s="37" t="s">
        <v>138</v>
      </c>
      <c r="E173" s="36"/>
      <c r="H173" s="36"/>
      <c r="K173" s="38">
        <f>SUM(J162:J172)</f>
        <v>32.320949999999996</v>
      </c>
    </row>
    <row r="174" spans="1:27" x14ac:dyDescent="0.25">
      <c r="D174" s="37" t="s">
        <v>155</v>
      </c>
      <c r="E174" s="36"/>
      <c r="H174" s="36">
        <v>5</v>
      </c>
      <c r="I174" t="s">
        <v>140</v>
      </c>
      <c r="K174" s="34">
        <f>ROUND(H174/100*K173,5)</f>
        <v>1.61605</v>
      </c>
    </row>
    <row r="175" spans="1:27" x14ac:dyDescent="0.25">
      <c r="D175" s="37" t="s">
        <v>141</v>
      </c>
      <c r="E175" s="36"/>
      <c r="H175" s="36"/>
      <c r="K175" s="38">
        <f>SUM(K173:K174)</f>
        <v>33.936999999999998</v>
      </c>
    </row>
    <row r="177" spans="1:27" ht="45" customHeight="1" x14ac:dyDescent="0.25">
      <c r="A177" s="28" t="s">
        <v>212</v>
      </c>
      <c r="B177" s="28" t="s">
        <v>59</v>
      </c>
      <c r="C177" s="29" t="s">
        <v>16</v>
      </c>
      <c r="D177" s="7" t="s">
        <v>60</v>
      </c>
      <c r="E177" s="6"/>
      <c r="F177" s="6"/>
      <c r="G177" s="29"/>
      <c r="H177" s="31" t="s">
        <v>121</v>
      </c>
      <c r="I177" s="5">
        <v>1</v>
      </c>
      <c r="J177" s="4"/>
      <c r="K177" s="32">
        <v>1122.83</v>
      </c>
      <c r="L177" s="30" t="s">
        <v>213</v>
      </c>
      <c r="M177" s="29"/>
      <c r="N177" s="29"/>
      <c r="O177" s="29"/>
      <c r="P177" s="29"/>
      <c r="Q177" s="29"/>
      <c r="R177" s="29"/>
      <c r="S177" s="29"/>
      <c r="T177" s="29"/>
      <c r="U177" s="29"/>
      <c r="V177" s="29"/>
      <c r="W177" s="29"/>
      <c r="X177" s="29"/>
      <c r="Y177" s="29"/>
      <c r="Z177" s="29"/>
      <c r="AA177" s="29"/>
    </row>
    <row r="178" spans="1:27" ht="45" customHeight="1" x14ac:dyDescent="0.25">
      <c r="A178" s="28" t="s">
        <v>214</v>
      </c>
      <c r="B178" s="28" t="s">
        <v>39</v>
      </c>
      <c r="C178" s="29" t="s">
        <v>16</v>
      </c>
      <c r="D178" s="7" t="s">
        <v>40</v>
      </c>
      <c r="E178" s="6"/>
      <c r="F178" s="6"/>
      <c r="G178" s="29"/>
      <c r="H178" s="31" t="s">
        <v>121</v>
      </c>
      <c r="I178" s="5">
        <v>1</v>
      </c>
      <c r="J178" s="4"/>
      <c r="K178" s="32">
        <v>5184.62</v>
      </c>
      <c r="L178" s="30" t="s">
        <v>215</v>
      </c>
      <c r="M178" s="29"/>
      <c r="N178" s="29"/>
      <c r="O178" s="29"/>
      <c r="P178" s="29"/>
      <c r="Q178" s="29"/>
      <c r="R178" s="29"/>
      <c r="S178" s="29"/>
      <c r="T178" s="29"/>
      <c r="U178" s="29"/>
      <c r="V178" s="29"/>
      <c r="W178" s="29"/>
      <c r="X178" s="29"/>
      <c r="Y178" s="29"/>
      <c r="Z178" s="29"/>
      <c r="AA178" s="29"/>
    </row>
    <row r="179" spans="1:27" ht="45" customHeight="1" x14ac:dyDescent="0.25">
      <c r="A179" s="28" t="s">
        <v>216</v>
      </c>
      <c r="B179" s="28" t="s">
        <v>43</v>
      </c>
      <c r="C179" s="29" t="s">
        <v>16</v>
      </c>
      <c r="D179" s="7" t="s">
        <v>44</v>
      </c>
      <c r="E179" s="6"/>
      <c r="F179" s="6"/>
      <c r="G179" s="29"/>
      <c r="H179" s="31" t="s">
        <v>121</v>
      </c>
      <c r="I179" s="5">
        <v>1</v>
      </c>
      <c r="J179" s="4"/>
      <c r="K179" s="32">
        <v>5683.04</v>
      </c>
      <c r="L179" s="30" t="s">
        <v>217</v>
      </c>
      <c r="M179" s="29"/>
      <c r="N179" s="29"/>
      <c r="O179" s="29"/>
      <c r="P179" s="29"/>
      <c r="Q179" s="29"/>
      <c r="R179" s="29"/>
      <c r="S179" s="29"/>
      <c r="T179" s="29"/>
      <c r="U179" s="29"/>
      <c r="V179" s="29"/>
      <c r="W179" s="29"/>
      <c r="X179" s="29"/>
      <c r="Y179" s="29"/>
      <c r="Z179" s="29"/>
      <c r="AA179" s="29"/>
    </row>
    <row r="180" spans="1:27" ht="45" customHeight="1" x14ac:dyDescent="0.25">
      <c r="A180" s="28" t="s">
        <v>218</v>
      </c>
      <c r="B180" s="28" t="s">
        <v>45</v>
      </c>
      <c r="C180" s="29" t="s">
        <v>16</v>
      </c>
      <c r="D180" s="7" t="s">
        <v>46</v>
      </c>
      <c r="E180" s="6"/>
      <c r="F180" s="6"/>
      <c r="G180" s="29"/>
      <c r="H180" s="31" t="s">
        <v>121</v>
      </c>
      <c r="I180" s="5">
        <v>1</v>
      </c>
      <c r="J180" s="4"/>
      <c r="K180" s="32">
        <v>3451.84</v>
      </c>
      <c r="L180" s="30" t="s">
        <v>219</v>
      </c>
      <c r="M180" s="29"/>
      <c r="N180" s="29"/>
      <c r="O180" s="29"/>
      <c r="P180" s="29"/>
      <c r="Q180" s="29"/>
      <c r="R180" s="29"/>
      <c r="S180" s="29"/>
      <c r="T180" s="29"/>
      <c r="U180" s="29"/>
      <c r="V180" s="29"/>
      <c r="W180" s="29"/>
      <c r="X180" s="29"/>
      <c r="Y180" s="29"/>
      <c r="Z180" s="29"/>
      <c r="AA180" s="29"/>
    </row>
    <row r="181" spans="1:27" ht="45" customHeight="1" x14ac:dyDescent="0.25">
      <c r="A181" s="28" t="s">
        <v>220</v>
      </c>
      <c r="B181" s="28" t="s">
        <v>47</v>
      </c>
      <c r="C181" s="29" t="s">
        <v>16</v>
      </c>
      <c r="D181" s="7" t="s">
        <v>48</v>
      </c>
      <c r="E181" s="6"/>
      <c r="F181" s="6"/>
      <c r="G181" s="29"/>
      <c r="H181" s="31" t="s">
        <v>121</v>
      </c>
      <c r="I181" s="5">
        <v>1</v>
      </c>
      <c r="J181" s="4"/>
      <c r="K181" s="32">
        <v>4379.43</v>
      </c>
      <c r="L181" s="30" t="s">
        <v>221</v>
      </c>
      <c r="M181" s="29"/>
      <c r="N181" s="29"/>
      <c r="O181" s="29"/>
      <c r="P181" s="29"/>
      <c r="Q181" s="29"/>
      <c r="R181" s="29"/>
      <c r="S181" s="29"/>
      <c r="T181" s="29"/>
      <c r="U181" s="29"/>
      <c r="V181" s="29"/>
      <c r="W181" s="29"/>
      <c r="X181" s="29"/>
      <c r="Y181" s="29"/>
      <c r="Z181" s="29"/>
      <c r="AA181" s="29"/>
    </row>
    <row r="182" spans="1:27" ht="45" customHeight="1" x14ac:dyDescent="0.25">
      <c r="A182" s="28" t="s">
        <v>222</v>
      </c>
      <c r="B182" s="28" t="s">
        <v>49</v>
      </c>
      <c r="C182" s="29" t="s">
        <v>16</v>
      </c>
      <c r="D182" s="7" t="s">
        <v>50</v>
      </c>
      <c r="E182" s="6"/>
      <c r="F182" s="6"/>
      <c r="G182" s="29"/>
      <c r="H182" s="31" t="s">
        <v>121</v>
      </c>
      <c r="I182" s="5">
        <v>1</v>
      </c>
      <c r="J182" s="4"/>
      <c r="K182" s="32">
        <v>3705.84</v>
      </c>
      <c r="L182" s="30" t="s">
        <v>223</v>
      </c>
      <c r="M182" s="29"/>
      <c r="N182" s="29"/>
      <c r="O182" s="29"/>
      <c r="P182" s="29"/>
      <c r="Q182" s="29"/>
      <c r="R182" s="29"/>
      <c r="S182" s="29"/>
      <c r="T182" s="29"/>
      <c r="U182" s="29"/>
      <c r="V182" s="29"/>
      <c r="W182" s="29"/>
      <c r="X182" s="29"/>
      <c r="Y182" s="29"/>
      <c r="Z182" s="29"/>
      <c r="AA182" s="29"/>
    </row>
    <row r="183" spans="1:27" ht="45" customHeight="1" x14ac:dyDescent="0.25">
      <c r="A183" s="28" t="s">
        <v>224</v>
      </c>
      <c r="B183" s="28" t="s">
        <v>51</v>
      </c>
      <c r="C183" s="29" t="s">
        <v>16</v>
      </c>
      <c r="D183" s="7" t="s">
        <v>52</v>
      </c>
      <c r="E183" s="6"/>
      <c r="F183" s="6"/>
      <c r="G183" s="29"/>
      <c r="H183" s="31" t="s">
        <v>121</v>
      </c>
      <c r="I183" s="5">
        <v>1</v>
      </c>
      <c r="J183" s="4"/>
      <c r="K183" s="32">
        <v>1581.6</v>
      </c>
      <c r="L183" s="30" t="s">
        <v>225</v>
      </c>
      <c r="M183" s="29"/>
      <c r="N183" s="29"/>
      <c r="O183" s="29"/>
      <c r="P183" s="29"/>
      <c r="Q183" s="29"/>
      <c r="R183" s="29"/>
      <c r="S183" s="29"/>
      <c r="T183" s="29"/>
      <c r="U183" s="29"/>
      <c r="V183" s="29"/>
      <c r="W183" s="29"/>
      <c r="X183" s="29"/>
      <c r="Y183" s="29"/>
      <c r="Z183" s="29"/>
      <c r="AA183" s="29"/>
    </row>
    <row r="184" spans="1:27" ht="45" customHeight="1" x14ac:dyDescent="0.25">
      <c r="A184" s="28" t="s">
        <v>226</v>
      </c>
      <c r="B184" s="28" t="s">
        <v>53</v>
      </c>
      <c r="C184" s="29" t="s">
        <v>16</v>
      </c>
      <c r="D184" s="7" t="s">
        <v>54</v>
      </c>
      <c r="E184" s="6"/>
      <c r="F184" s="6"/>
      <c r="G184" s="29"/>
      <c r="H184" s="31" t="s">
        <v>121</v>
      </c>
      <c r="I184" s="5">
        <v>1</v>
      </c>
      <c r="J184" s="4"/>
      <c r="K184" s="32">
        <v>4135.42</v>
      </c>
      <c r="L184" s="30" t="s">
        <v>227</v>
      </c>
      <c r="M184" s="29"/>
      <c r="N184" s="29"/>
      <c r="O184" s="29"/>
      <c r="P184" s="29"/>
      <c r="Q184" s="29"/>
      <c r="R184" s="29"/>
      <c r="S184" s="29"/>
      <c r="T184" s="29"/>
      <c r="U184" s="29"/>
      <c r="V184" s="29"/>
      <c r="W184" s="29"/>
      <c r="X184" s="29"/>
      <c r="Y184" s="29"/>
      <c r="Z184" s="29"/>
      <c r="AA184" s="29"/>
    </row>
    <row r="185" spans="1:27" ht="45" customHeight="1" x14ac:dyDescent="0.25">
      <c r="A185" s="28" t="s">
        <v>228</v>
      </c>
      <c r="B185" s="28" t="s">
        <v>55</v>
      </c>
      <c r="C185" s="29" t="s">
        <v>16</v>
      </c>
      <c r="D185" s="7" t="s">
        <v>56</v>
      </c>
      <c r="E185" s="6"/>
      <c r="F185" s="6"/>
      <c r="G185" s="29"/>
      <c r="H185" s="31" t="s">
        <v>121</v>
      </c>
      <c r="I185" s="5">
        <v>1</v>
      </c>
      <c r="J185" s="4"/>
      <c r="K185" s="32">
        <v>4199.9399999999996</v>
      </c>
      <c r="L185" s="30" t="s">
        <v>229</v>
      </c>
      <c r="M185" s="29"/>
      <c r="N185" s="29"/>
      <c r="O185" s="29"/>
      <c r="P185" s="29"/>
      <c r="Q185" s="29"/>
      <c r="R185" s="29"/>
      <c r="S185" s="29"/>
      <c r="T185" s="29"/>
      <c r="U185" s="29"/>
      <c r="V185" s="29"/>
      <c r="W185" s="29"/>
      <c r="X185" s="29"/>
      <c r="Y185" s="29"/>
      <c r="Z185" s="29"/>
      <c r="AA185" s="29"/>
    </row>
    <row r="186" spans="1:27" ht="45" customHeight="1" x14ac:dyDescent="0.25">
      <c r="A186" s="28" t="s">
        <v>230</v>
      </c>
      <c r="B186" s="28" t="s">
        <v>57</v>
      </c>
      <c r="C186" s="29" t="s">
        <v>16</v>
      </c>
      <c r="D186" s="7" t="s">
        <v>58</v>
      </c>
      <c r="E186" s="6"/>
      <c r="F186" s="6"/>
      <c r="G186" s="29"/>
      <c r="H186" s="31" t="s">
        <v>121</v>
      </c>
      <c r="I186" s="5">
        <v>1</v>
      </c>
      <c r="J186" s="4"/>
      <c r="K186" s="32">
        <v>1107.51</v>
      </c>
      <c r="L186" s="30" t="s">
        <v>231</v>
      </c>
      <c r="M186" s="29"/>
      <c r="N186" s="29"/>
      <c r="O186" s="29"/>
      <c r="P186" s="29"/>
      <c r="Q186" s="29"/>
      <c r="R186" s="29"/>
      <c r="S186" s="29"/>
      <c r="T186" s="29"/>
      <c r="U186" s="29"/>
      <c r="V186" s="29"/>
      <c r="W186" s="29"/>
      <c r="X186" s="29"/>
      <c r="Y186" s="29"/>
      <c r="Z186" s="29"/>
      <c r="AA186" s="29"/>
    </row>
    <row r="187" spans="1:27" ht="45" customHeight="1" x14ac:dyDescent="0.25">
      <c r="A187" s="28" t="s">
        <v>232</v>
      </c>
      <c r="B187" s="28" t="s">
        <v>41</v>
      </c>
      <c r="C187" s="29" t="s">
        <v>16</v>
      </c>
      <c r="D187" s="7" t="s">
        <v>42</v>
      </c>
      <c r="E187" s="6"/>
      <c r="F187" s="6"/>
      <c r="G187" s="29"/>
      <c r="H187" s="31" t="s">
        <v>121</v>
      </c>
      <c r="I187" s="5">
        <v>1</v>
      </c>
      <c r="J187" s="4"/>
      <c r="K187" s="32">
        <v>5314.64</v>
      </c>
      <c r="L187" s="30" t="s">
        <v>233</v>
      </c>
      <c r="M187" s="29"/>
      <c r="N187" s="29"/>
      <c r="O187" s="29"/>
      <c r="P187" s="29"/>
      <c r="Q187" s="29"/>
      <c r="R187" s="29"/>
      <c r="S187" s="29"/>
      <c r="T187" s="29"/>
      <c r="U187" s="29"/>
      <c r="V187" s="29"/>
      <c r="W187" s="29"/>
      <c r="X187" s="29"/>
      <c r="Y187" s="29"/>
      <c r="Z187" s="29"/>
      <c r="AA187" s="29"/>
    </row>
    <row r="188" spans="1:27" ht="45" customHeight="1" x14ac:dyDescent="0.25">
      <c r="A188" s="28" t="s">
        <v>234</v>
      </c>
      <c r="B188" s="28" t="s">
        <v>15</v>
      </c>
      <c r="C188" s="29" t="s">
        <v>16</v>
      </c>
      <c r="D188" s="7" t="s">
        <v>17</v>
      </c>
      <c r="E188" s="6"/>
      <c r="F188" s="6"/>
      <c r="G188" s="29"/>
      <c r="H188" s="31" t="s">
        <v>121</v>
      </c>
      <c r="I188" s="5">
        <v>1</v>
      </c>
      <c r="J188" s="4"/>
      <c r="K188" s="32">
        <f>ROUND(K196,2)</f>
        <v>26.16</v>
      </c>
      <c r="L188" s="30" t="s">
        <v>235</v>
      </c>
      <c r="M188" s="29"/>
      <c r="N188" s="29"/>
      <c r="O188" s="29"/>
      <c r="P188" s="29"/>
      <c r="Q188" s="29"/>
      <c r="R188" s="29"/>
      <c r="S188" s="29"/>
      <c r="T188" s="29"/>
      <c r="U188" s="29"/>
      <c r="V188" s="29"/>
      <c r="W188" s="29"/>
      <c r="X188" s="29"/>
      <c r="Y188" s="29"/>
      <c r="Z188" s="29"/>
      <c r="AA188" s="29"/>
    </row>
    <row r="189" spans="1:27" x14ac:dyDescent="0.25">
      <c r="B189" s="24" t="s">
        <v>123</v>
      </c>
    </row>
    <row r="190" spans="1:27" x14ac:dyDescent="0.25">
      <c r="B190" t="s">
        <v>236</v>
      </c>
      <c r="C190" t="s">
        <v>125</v>
      </c>
      <c r="D190" t="s">
        <v>168</v>
      </c>
      <c r="E190" s="33">
        <v>1</v>
      </c>
      <c r="F190" t="s">
        <v>127</v>
      </c>
      <c r="G190" t="s">
        <v>128</v>
      </c>
      <c r="H190" s="34">
        <v>24.55</v>
      </c>
      <c r="I190" t="s">
        <v>129</v>
      </c>
      <c r="J190" s="35">
        <f>ROUND(E190/I188* H190,5)</f>
        <v>24.55</v>
      </c>
      <c r="K190" s="36"/>
    </row>
    <row r="191" spans="1:27" x14ac:dyDescent="0.25">
      <c r="D191" s="37" t="s">
        <v>130</v>
      </c>
      <c r="E191" s="36"/>
      <c r="H191" s="36"/>
      <c r="K191" s="34">
        <f>SUM(J190:J190)</f>
        <v>24.55</v>
      </c>
    </row>
    <row r="192" spans="1:27" x14ac:dyDescent="0.25">
      <c r="E192" s="36"/>
      <c r="H192" s="36"/>
      <c r="K192" s="36"/>
    </row>
    <row r="193" spans="1:27" x14ac:dyDescent="0.25">
      <c r="D193" s="37" t="s">
        <v>139</v>
      </c>
      <c r="E193" s="36"/>
      <c r="H193" s="36">
        <v>1.5</v>
      </c>
      <c r="I193" t="s">
        <v>140</v>
      </c>
      <c r="J193">
        <f>ROUND(H193/100*K191,5)</f>
        <v>0.36825000000000002</v>
      </c>
      <c r="K193" s="36"/>
    </row>
    <row r="194" spans="1:27" x14ac:dyDescent="0.25">
      <c r="D194" s="37" t="s">
        <v>138</v>
      </c>
      <c r="E194" s="36"/>
      <c r="H194" s="36"/>
      <c r="K194" s="38">
        <f>SUM(J189:J193)</f>
        <v>24.91825</v>
      </c>
    </row>
    <row r="195" spans="1:27" x14ac:dyDescent="0.25">
      <c r="D195" s="37" t="s">
        <v>155</v>
      </c>
      <c r="E195" s="36"/>
      <c r="H195" s="36">
        <v>5</v>
      </c>
      <c r="I195" t="s">
        <v>140</v>
      </c>
      <c r="K195" s="34">
        <f>ROUND(H195/100*K194,5)</f>
        <v>1.2459100000000001</v>
      </c>
    </row>
    <row r="196" spans="1:27" x14ac:dyDescent="0.25">
      <c r="D196" s="37" t="s">
        <v>141</v>
      </c>
      <c r="E196" s="36"/>
      <c r="H196" s="36"/>
      <c r="K196" s="38">
        <f>SUM(K194:K195)</f>
        <v>26.164159999999999</v>
      </c>
    </row>
    <row r="198" spans="1:27" ht="45" customHeight="1" x14ac:dyDescent="0.25">
      <c r="A198" s="28" t="s">
        <v>237</v>
      </c>
      <c r="B198" s="28" t="s">
        <v>12</v>
      </c>
      <c r="C198" s="29" t="s">
        <v>13</v>
      </c>
      <c r="D198" s="7" t="s">
        <v>14</v>
      </c>
      <c r="E198" s="6"/>
      <c r="F198" s="6"/>
      <c r="G198" s="29"/>
      <c r="H198" s="31" t="s">
        <v>121</v>
      </c>
      <c r="I198" s="5">
        <v>1</v>
      </c>
      <c r="J198" s="4"/>
      <c r="K198" s="32">
        <f>ROUND(K206,2)</f>
        <v>3.92</v>
      </c>
      <c r="L198" s="30" t="s">
        <v>238</v>
      </c>
      <c r="M198" s="29"/>
      <c r="N198" s="29"/>
      <c r="O198" s="29"/>
      <c r="P198" s="29"/>
      <c r="Q198" s="29"/>
      <c r="R198" s="29"/>
      <c r="S198" s="29"/>
      <c r="T198" s="29"/>
      <c r="U198" s="29"/>
      <c r="V198" s="29"/>
      <c r="W198" s="29"/>
      <c r="X198" s="29"/>
      <c r="Y198" s="29"/>
      <c r="Z198" s="29"/>
      <c r="AA198" s="29"/>
    </row>
    <row r="199" spans="1:27" x14ac:dyDescent="0.25">
      <c r="B199" s="24" t="s">
        <v>123</v>
      </c>
    </row>
    <row r="200" spans="1:27" x14ac:dyDescent="0.25">
      <c r="B200" t="s">
        <v>236</v>
      </c>
      <c r="C200" t="s">
        <v>125</v>
      </c>
      <c r="D200" t="s">
        <v>168</v>
      </c>
      <c r="E200" s="33">
        <v>0.15</v>
      </c>
      <c r="F200" t="s">
        <v>127</v>
      </c>
      <c r="G200" t="s">
        <v>128</v>
      </c>
      <c r="H200" s="34">
        <v>24.55</v>
      </c>
      <c r="I200" t="s">
        <v>129</v>
      </c>
      <c r="J200" s="35">
        <f>ROUND(E200/I198* H200,5)</f>
        <v>3.6825000000000001</v>
      </c>
      <c r="K200" s="36"/>
    </row>
    <row r="201" spans="1:27" x14ac:dyDescent="0.25">
      <c r="D201" s="37" t="s">
        <v>130</v>
      </c>
      <c r="E201" s="36"/>
      <c r="H201" s="36"/>
      <c r="K201" s="34">
        <f>SUM(J200:J200)</f>
        <v>3.6825000000000001</v>
      </c>
    </row>
    <row r="202" spans="1:27" x14ac:dyDescent="0.25">
      <c r="E202" s="36"/>
      <c r="H202" s="36"/>
      <c r="K202" s="36"/>
    </row>
    <row r="203" spans="1:27" x14ac:dyDescent="0.25">
      <c r="D203" s="37" t="s">
        <v>139</v>
      </c>
      <c r="E203" s="36"/>
      <c r="H203" s="36">
        <v>1.5</v>
      </c>
      <c r="I203" t="s">
        <v>140</v>
      </c>
      <c r="J203">
        <f>ROUND(H203/100*K201,5)</f>
        <v>5.5239999999999997E-2</v>
      </c>
      <c r="K203" s="36"/>
    </row>
    <row r="204" spans="1:27" x14ac:dyDescent="0.25">
      <c r="D204" s="37" t="s">
        <v>138</v>
      </c>
      <c r="E204" s="36"/>
      <c r="H204" s="36"/>
      <c r="K204" s="38">
        <f>SUM(J199:J203)</f>
        <v>3.7377400000000001</v>
      </c>
    </row>
    <row r="205" spans="1:27" x14ac:dyDescent="0.25">
      <c r="D205" s="37" t="s">
        <v>155</v>
      </c>
      <c r="E205" s="36"/>
      <c r="H205" s="36">
        <v>5</v>
      </c>
      <c r="I205" t="s">
        <v>140</v>
      </c>
      <c r="K205" s="34">
        <f>ROUND(H205/100*K204,5)</f>
        <v>0.18689</v>
      </c>
    </row>
    <row r="206" spans="1:27" x14ac:dyDescent="0.25">
      <c r="D206" s="37" t="s">
        <v>141</v>
      </c>
      <c r="E206" s="36"/>
      <c r="H206" s="36"/>
      <c r="K206" s="38">
        <f>SUM(K204:K205)</f>
        <v>3.9246300000000001</v>
      </c>
    </row>
    <row r="208" spans="1:27" ht="45" customHeight="1" x14ac:dyDescent="0.25">
      <c r="A208" s="28" t="s">
        <v>239</v>
      </c>
      <c r="B208" s="28" t="s">
        <v>24</v>
      </c>
      <c r="C208" s="29" t="s">
        <v>16</v>
      </c>
      <c r="D208" s="7" t="s">
        <v>25</v>
      </c>
      <c r="E208" s="6"/>
      <c r="F208" s="6"/>
      <c r="G208" s="29"/>
      <c r="H208" s="31" t="s">
        <v>121</v>
      </c>
      <c r="I208" s="5">
        <v>1</v>
      </c>
      <c r="J208" s="4"/>
      <c r="K208" s="32">
        <f>ROUND(K216,2)</f>
        <v>4.5999999999999996</v>
      </c>
      <c r="L208" s="30" t="s">
        <v>240</v>
      </c>
      <c r="M208" s="29"/>
      <c r="N208" s="29"/>
      <c r="O208" s="29"/>
      <c r="P208" s="29"/>
      <c r="Q208" s="29"/>
      <c r="R208" s="29"/>
      <c r="S208" s="29"/>
      <c r="T208" s="29"/>
      <c r="U208" s="29"/>
      <c r="V208" s="29"/>
      <c r="W208" s="29"/>
      <c r="X208" s="29"/>
      <c r="Y208" s="29"/>
      <c r="Z208" s="29"/>
      <c r="AA208" s="29"/>
    </row>
    <row r="209" spans="1:27" x14ac:dyDescent="0.25">
      <c r="B209" s="24" t="s">
        <v>123</v>
      </c>
    </row>
    <row r="210" spans="1:27" x14ac:dyDescent="0.25">
      <c r="B210" t="s">
        <v>241</v>
      </c>
      <c r="C210" t="s">
        <v>125</v>
      </c>
      <c r="D210" t="s">
        <v>159</v>
      </c>
      <c r="E210" s="33">
        <v>0.15</v>
      </c>
      <c r="F210" t="s">
        <v>127</v>
      </c>
      <c r="G210" t="s">
        <v>128</v>
      </c>
      <c r="H210" s="34">
        <v>28.8</v>
      </c>
      <c r="I210" t="s">
        <v>129</v>
      </c>
      <c r="J210" s="35">
        <f>ROUND(E210/I208* H210,5)</f>
        <v>4.32</v>
      </c>
      <c r="K210" s="36"/>
    </row>
    <row r="211" spans="1:27" x14ac:dyDescent="0.25">
      <c r="D211" s="37" t="s">
        <v>130</v>
      </c>
      <c r="E211" s="36"/>
      <c r="H211" s="36"/>
      <c r="K211" s="34">
        <f>SUM(J210:J210)</f>
        <v>4.32</v>
      </c>
    </row>
    <row r="212" spans="1:27" x14ac:dyDescent="0.25">
      <c r="E212" s="36"/>
      <c r="H212" s="36"/>
      <c r="K212" s="36"/>
    </row>
    <row r="213" spans="1:27" x14ac:dyDescent="0.25">
      <c r="D213" s="37" t="s">
        <v>139</v>
      </c>
      <c r="E213" s="36"/>
      <c r="H213" s="36">
        <v>1.5</v>
      </c>
      <c r="I213" t="s">
        <v>140</v>
      </c>
      <c r="J213">
        <f>ROUND(H213/100*K211,5)</f>
        <v>6.4799999999999996E-2</v>
      </c>
      <c r="K213" s="36"/>
    </row>
    <row r="214" spans="1:27" x14ac:dyDescent="0.25">
      <c r="D214" s="37" t="s">
        <v>138</v>
      </c>
      <c r="E214" s="36"/>
      <c r="H214" s="36"/>
      <c r="K214" s="38">
        <f>SUM(J209:J213)</f>
        <v>4.3848000000000003</v>
      </c>
    </row>
    <row r="215" spans="1:27" x14ac:dyDescent="0.25">
      <c r="D215" s="37" t="s">
        <v>155</v>
      </c>
      <c r="E215" s="36"/>
      <c r="H215" s="36">
        <v>5</v>
      </c>
      <c r="I215" t="s">
        <v>140</v>
      </c>
      <c r="K215" s="34">
        <f>ROUND(H215/100*K214,5)</f>
        <v>0.21923999999999999</v>
      </c>
    </row>
    <row r="216" spans="1:27" x14ac:dyDescent="0.25">
      <c r="D216" s="37" t="s">
        <v>141</v>
      </c>
      <c r="E216" s="36"/>
      <c r="H216" s="36"/>
      <c r="K216" s="38">
        <f>SUM(K214:K215)</f>
        <v>4.6040400000000004</v>
      </c>
    </row>
    <row r="218" spans="1:27" ht="45" customHeight="1" x14ac:dyDescent="0.25">
      <c r="A218" s="28" t="s">
        <v>242</v>
      </c>
      <c r="B218" s="28" t="s">
        <v>26</v>
      </c>
      <c r="C218" s="29" t="s">
        <v>27</v>
      </c>
      <c r="D218" s="7" t="s">
        <v>28</v>
      </c>
      <c r="E218" s="6"/>
      <c r="F218" s="6"/>
      <c r="G218" s="29"/>
      <c r="H218" s="31" t="s">
        <v>121</v>
      </c>
      <c r="I218" s="5">
        <v>1</v>
      </c>
      <c r="J218" s="4"/>
      <c r="K218" s="32">
        <f>ROUND(K224,2)</f>
        <v>16.420000000000002</v>
      </c>
      <c r="L218" s="30" t="s">
        <v>243</v>
      </c>
      <c r="M218" s="29"/>
      <c r="N218" s="29"/>
      <c r="O218" s="29"/>
      <c r="P218" s="29"/>
      <c r="Q218" s="29"/>
      <c r="R218" s="29"/>
      <c r="S218" s="29"/>
      <c r="T218" s="29"/>
      <c r="U218" s="29"/>
      <c r="V218" s="29"/>
      <c r="W218" s="29"/>
      <c r="X218" s="29"/>
      <c r="Y218" s="29"/>
      <c r="Z218" s="29"/>
      <c r="AA218" s="29"/>
    </row>
    <row r="219" spans="1:27" x14ac:dyDescent="0.25">
      <c r="B219" s="24" t="s">
        <v>244</v>
      </c>
    </row>
    <row r="220" spans="1:27" x14ac:dyDescent="0.25">
      <c r="B220" t="s">
        <v>245</v>
      </c>
      <c r="C220" t="s">
        <v>125</v>
      </c>
      <c r="D220" t="s">
        <v>246</v>
      </c>
      <c r="E220" s="33">
        <v>0.28599999999999998</v>
      </c>
      <c r="F220" t="s">
        <v>127</v>
      </c>
      <c r="G220" t="s">
        <v>128</v>
      </c>
      <c r="H220" s="34">
        <v>54.68</v>
      </c>
      <c r="I220" t="s">
        <v>129</v>
      </c>
      <c r="J220" s="35">
        <f>ROUND(E220/I218* H220,5)</f>
        <v>15.638479999999999</v>
      </c>
      <c r="K220" s="36"/>
    </row>
    <row r="221" spans="1:27" x14ac:dyDescent="0.25">
      <c r="D221" s="37" t="s">
        <v>247</v>
      </c>
      <c r="E221" s="36"/>
      <c r="H221" s="36"/>
      <c r="K221" s="34">
        <f>SUM(J220:J220)</f>
        <v>15.638479999999999</v>
      </c>
    </row>
    <row r="222" spans="1:27" x14ac:dyDescent="0.25">
      <c r="D222" s="37" t="s">
        <v>138</v>
      </c>
      <c r="E222" s="36"/>
      <c r="H222" s="36"/>
      <c r="K222" s="38">
        <f>SUM(J219:J221)</f>
        <v>15.638479999999999</v>
      </c>
    </row>
    <row r="223" spans="1:27" x14ac:dyDescent="0.25">
      <c r="D223" s="37" t="s">
        <v>155</v>
      </c>
      <c r="E223" s="36"/>
      <c r="H223" s="36">
        <v>5</v>
      </c>
      <c r="I223" t="s">
        <v>140</v>
      </c>
      <c r="K223" s="34">
        <f>ROUND(H223/100*K222,5)</f>
        <v>0.78191999999999995</v>
      </c>
    </row>
    <row r="224" spans="1:27" x14ac:dyDescent="0.25">
      <c r="D224" s="37" t="s">
        <v>141</v>
      </c>
      <c r="E224" s="36"/>
      <c r="H224" s="36"/>
      <c r="K224" s="38">
        <f>SUM(K222:K223)</f>
        <v>16.420400000000001</v>
      </c>
    </row>
    <row r="226" spans="1:27" ht="45" customHeight="1" x14ac:dyDescent="0.25">
      <c r="A226" s="28" t="s">
        <v>248</v>
      </c>
      <c r="B226" s="28" t="s">
        <v>33</v>
      </c>
      <c r="C226" s="29" t="s">
        <v>27</v>
      </c>
      <c r="D226" s="7" t="s">
        <v>34</v>
      </c>
      <c r="E226" s="6"/>
      <c r="F226" s="6"/>
      <c r="G226" s="29"/>
      <c r="H226" s="31" t="s">
        <v>121</v>
      </c>
      <c r="I226" s="5">
        <v>1</v>
      </c>
      <c r="J226" s="4"/>
      <c r="K226" s="32">
        <f>ROUND(K232,2)</f>
        <v>0</v>
      </c>
      <c r="L226" s="30" t="s">
        <v>249</v>
      </c>
      <c r="M226" s="29"/>
      <c r="N226" s="29"/>
      <c r="O226" s="29"/>
      <c r="P226" s="29"/>
      <c r="Q226" s="29"/>
      <c r="R226" s="29"/>
      <c r="S226" s="29"/>
      <c r="T226" s="29"/>
      <c r="U226" s="29"/>
      <c r="V226" s="29"/>
      <c r="W226" s="29"/>
      <c r="X226" s="29"/>
      <c r="Y226" s="29"/>
      <c r="Z226" s="29"/>
      <c r="AA226" s="29"/>
    </row>
    <row r="227" spans="1:27" x14ac:dyDescent="0.25">
      <c r="B227" s="24" t="s">
        <v>131</v>
      </c>
    </row>
    <row r="228" spans="1:27" x14ac:dyDescent="0.25">
      <c r="B228" t="s">
        <v>250</v>
      </c>
      <c r="C228" t="s">
        <v>176</v>
      </c>
      <c r="D228" t="s">
        <v>34</v>
      </c>
      <c r="E228" s="33">
        <v>0.7</v>
      </c>
      <c r="G228" t="s">
        <v>128</v>
      </c>
      <c r="H228" s="34">
        <v>0</v>
      </c>
      <c r="I228" t="s">
        <v>129</v>
      </c>
      <c r="J228" s="35">
        <f>ROUND(E228* H228,5)</f>
        <v>0</v>
      </c>
      <c r="K228" s="36"/>
    </row>
    <row r="229" spans="1:27" x14ac:dyDescent="0.25">
      <c r="D229" s="37" t="s">
        <v>137</v>
      </c>
      <c r="E229" s="36"/>
      <c r="H229" s="36"/>
      <c r="K229" s="34">
        <f>SUM(J228:J228)</f>
        <v>0</v>
      </c>
    </row>
    <row r="230" spans="1:27" x14ac:dyDescent="0.25">
      <c r="D230" s="37" t="s">
        <v>138</v>
      </c>
      <c r="E230" s="36"/>
      <c r="H230" s="36"/>
      <c r="K230" s="38">
        <f>SUM(J227:J229)</f>
        <v>0</v>
      </c>
    </row>
    <row r="231" spans="1:27" x14ac:dyDescent="0.25">
      <c r="D231" s="37" t="s">
        <v>155</v>
      </c>
      <c r="E231" s="36"/>
      <c r="H231" s="36">
        <v>5</v>
      </c>
      <c r="I231" t="s">
        <v>140</v>
      </c>
      <c r="K231" s="34">
        <f>ROUND(H231/100*K230,5)</f>
        <v>0</v>
      </c>
    </row>
    <row r="232" spans="1:27" x14ac:dyDescent="0.25">
      <c r="D232" s="37" t="s">
        <v>141</v>
      </c>
      <c r="E232" s="36"/>
      <c r="H232" s="36"/>
      <c r="K232" s="38">
        <f>SUM(K230:K231)</f>
        <v>0</v>
      </c>
    </row>
    <row r="234" spans="1:27" ht="45" customHeight="1" x14ac:dyDescent="0.25">
      <c r="A234" s="28" t="s">
        <v>251</v>
      </c>
      <c r="B234" s="28" t="s">
        <v>61</v>
      </c>
      <c r="C234" s="29" t="s">
        <v>16</v>
      </c>
      <c r="D234" s="7" t="s">
        <v>62</v>
      </c>
      <c r="E234" s="6"/>
      <c r="F234" s="6"/>
      <c r="G234" s="29"/>
      <c r="H234" s="31" t="s">
        <v>121</v>
      </c>
      <c r="I234" s="5">
        <v>1</v>
      </c>
      <c r="J234" s="4"/>
      <c r="K234" s="32">
        <v>2330.37</v>
      </c>
      <c r="L234" s="30" t="s">
        <v>252</v>
      </c>
      <c r="M234" s="29"/>
      <c r="N234" s="29"/>
      <c r="O234" s="29"/>
      <c r="P234" s="29"/>
      <c r="Q234" s="29"/>
      <c r="R234" s="29"/>
      <c r="S234" s="29"/>
      <c r="T234" s="29"/>
      <c r="U234" s="29"/>
      <c r="V234" s="29"/>
      <c r="W234" s="29"/>
      <c r="X234" s="29"/>
      <c r="Y234" s="29"/>
      <c r="Z234" s="29"/>
      <c r="AA234" s="29"/>
    </row>
    <row r="235" spans="1:27" ht="45" customHeight="1" x14ac:dyDescent="0.25">
      <c r="A235" s="28" t="s">
        <v>253</v>
      </c>
      <c r="B235" s="28" t="s">
        <v>63</v>
      </c>
      <c r="C235" s="29" t="s">
        <v>16</v>
      </c>
      <c r="D235" s="7" t="s">
        <v>64</v>
      </c>
      <c r="E235" s="6"/>
      <c r="F235" s="6"/>
      <c r="G235" s="29"/>
      <c r="H235" s="31" t="s">
        <v>121</v>
      </c>
      <c r="I235" s="5">
        <v>1</v>
      </c>
      <c r="J235" s="4"/>
      <c r="K235" s="32">
        <v>2343.6</v>
      </c>
      <c r="L235" s="30" t="s">
        <v>254</v>
      </c>
      <c r="M235" s="29"/>
      <c r="N235" s="29"/>
      <c r="O235" s="29"/>
      <c r="P235" s="29"/>
      <c r="Q235" s="29"/>
      <c r="R235" s="29"/>
      <c r="S235" s="29"/>
      <c r="T235" s="29"/>
      <c r="U235" s="29"/>
      <c r="V235" s="29"/>
      <c r="W235" s="29"/>
      <c r="X235" s="29"/>
      <c r="Y235" s="29"/>
      <c r="Z235" s="29"/>
      <c r="AA235" s="29"/>
    </row>
    <row r="236" spans="1:27" ht="45" customHeight="1" x14ac:dyDescent="0.25">
      <c r="A236" s="28" t="s">
        <v>255</v>
      </c>
      <c r="B236" s="28" t="s">
        <v>65</v>
      </c>
      <c r="C236" s="29" t="s">
        <v>16</v>
      </c>
      <c r="D236" s="7" t="s">
        <v>66</v>
      </c>
      <c r="E236" s="6"/>
      <c r="F236" s="6"/>
      <c r="G236" s="29"/>
      <c r="H236" s="31" t="s">
        <v>121</v>
      </c>
      <c r="I236" s="5">
        <v>1</v>
      </c>
      <c r="J236" s="4"/>
      <c r="K236" s="32">
        <v>2542.44</v>
      </c>
      <c r="L236" s="30" t="s">
        <v>256</v>
      </c>
      <c r="M236" s="29"/>
      <c r="N236" s="29"/>
      <c r="O236" s="29"/>
      <c r="P236" s="29"/>
      <c r="Q236" s="29"/>
      <c r="R236" s="29"/>
      <c r="S236" s="29"/>
      <c r="T236" s="29"/>
      <c r="U236" s="29"/>
      <c r="V236" s="29"/>
      <c r="W236" s="29"/>
      <c r="X236" s="29"/>
      <c r="Y236" s="29"/>
      <c r="Z236" s="29"/>
      <c r="AA236" s="29"/>
    </row>
    <row r="237" spans="1:27" ht="45" customHeight="1" x14ac:dyDescent="0.25">
      <c r="A237" s="28" t="s">
        <v>257</v>
      </c>
      <c r="B237" s="28" t="s">
        <v>67</v>
      </c>
      <c r="C237" s="29" t="s">
        <v>16</v>
      </c>
      <c r="D237" s="7" t="s">
        <v>68</v>
      </c>
      <c r="E237" s="6"/>
      <c r="F237" s="6"/>
      <c r="G237" s="29"/>
      <c r="H237" s="31" t="s">
        <v>121</v>
      </c>
      <c r="I237" s="5">
        <v>1</v>
      </c>
      <c r="J237" s="4"/>
      <c r="K237" s="32">
        <v>1598.04</v>
      </c>
      <c r="L237" s="30" t="s">
        <v>258</v>
      </c>
      <c r="M237" s="29"/>
      <c r="N237" s="29"/>
      <c r="O237" s="29"/>
      <c r="P237" s="29"/>
      <c r="Q237" s="29"/>
      <c r="R237" s="29"/>
      <c r="S237" s="29"/>
      <c r="T237" s="29"/>
      <c r="U237" s="29"/>
      <c r="V237" s="29"/>
      <c r="W237" s="29"/>
      <c r="X237" s="29"/>
      <c r="Y237" s="29"/>
      <c r="Z237" s="29"/>
      <c r="AA237" s="29"/>
    </row>
    <row r="238" spans="1:27" ht="45" customHeight="1" x14ac:dyDescent="0.25">
      <c r="A238" s="28" t="s">
        <v>259</v>
      </c>
      <c r="B238" s="28" t="s">
        <v>69</v>
      </c>
      <c r="C238" s="29" t="s">
        <v>16</v>
      </c>
      <c r="D238" s="7" t="s">
        <v>70</v>
      </c>
      <c r="E238" s="6"/>
      <c r="F238" s="6"/>
      <c r="G238" s="29"/>
      <c r="H238" s="31" t="s">
        <v>121</v>
      </c>
      <c r="I238" s="5">
        <v>1</v>
      </c>
      <c r="J238" s="4"/>
      <c r="K238" s="32">
        <v>2263.52</v>
      </c>
      <c r="L238" s="30" t="s">
        <v>260</v>
      </c>
      <c r="M238" s="29"/>
      <c r="N238" s="29"/>
      <c r="O238" s="29"/>
      <c r="P238" s="29"/>
      <c r="Q238" s="29"/>
      <c r="R238" s="29"/>
      <c r="S238" s="29"/>
      <c r="T238" s="29"/>
      <c r="U238" s="29"/>
      <c r="V238" s="29"/>
      <c r="W238" s="29"/>
      <c r="X238" s="29"/>
      <c r="Y238" s="29"/>
      <c r="Z238" s="29"/>
      <c r="AA238" s="29"/>
    </row>
    <row r="239" spans="1:27" ht="45" customHeight="1" x14ac:dyDescent="0.25">
      <c r="A239" s="28" t="s">
        <v>261</v>
      </c>
      <c r="B239" s="28" t="s">
        <v>71</v>
      </c>
      <c r="C239" s="29" t="s">
        <v>16</v>
      </c>
      <c r="D239" s="7" t="s">
        <v>72</v>
      </c>
      <c r="E239" s="6"/>
      <c r="F239" s="6"/>
      <c r="G239" s="29"/>
      <c r="H239" s="31" t="s">
        <v>121</v>
      </c>
      <c r="I239" s="5">
        <v>1</v>
      </c>
      <c r="J239" s="4"/>
      <c r="K239" s="32">
        <v>1792.4</v>
      </c>
      <c r="L239" s="30" t="s">
        <v>262</v>
      </c>
      <c r="M239" s="29"/>
      <c r="N239" s="29"/>
      <c r="O239" s="29"/>
      <c r="P239" s="29"/>
      <c r="Q239" s="29"/>
      <c r="R239" s="29"/>
      <c r="S239" s="29"/>
      <c r="T239" s="29"/>
      <c r="U239" s="29"/>
      <c r="V239" s="29"/>
      <c r="W239" s="29"/>
      <c r="X239" s="29"/>
      <c r="Y239" s="29"/>
      <c r="Z239" s="29"/>
      <c r="AA239" s="29"/>
    </row>
    <row r="240" spans="1:27" ht="45" customHeight="1" x14ac:dyDescent="0.25">
      <c r="A240" s="28" t="s">
        <v>263</v>
      </c>
      <c r="B240" s="28" t="s">
        <v>73</v>
      </c>
      <c r="C240" s="29" t="s">
        <v>16</v>
      </c>
      <c r="D240" s="7" t="s">
        <v>74</v>
      </c>
      <c r="E240" s="6"/>
      <c r="F240" s="6"/>
      <c r="G240" s="29"/>
      <c r="H240" s="31" t="s">
        <v>121</v>
      </c>
      <c r="I240" s="5">
        <v>1</v>
      </c>
      <c r="J240" s="4"/>
      <c r="K240" s="32">
        <v>1587.51</v>
      </c>
      <c r="L240" s="30" t="s">
        <v>264</v>
      </c>
      <c r="M240" s="29"/>
      <c r="N240" s="29"/>
      <c r="O240" s="29"/>
      <c r="P240" s="29"/>
      <c r="Q240" s="29"/>
      <c r="R240" s="29"/>
      <c r="S240" s="29"/>
      <c r="T240" s="29"/>
      <c r="U240" s="29"/>
      <c r="V240" s="29"/>
      <c r="W240" s="29"/>
      <c r="X240" s="29"/>
      <c r="Y240" s="29"/>
      <c r="Z240" s="29"/>
      <c r="AA240" s="29"/>
    </row>
    <row r="241" spans="1:27" ht="45" customHeight="1" x14ac:dyDescent="0.25">
      <c r="A241" s="28" t="s">
        <v>265</v>
      </c>
      <c r="B241" s="28" t="s">
        <v>79</v>
      </c>
      <c r="C241" s="29" t="s">
        <v>16</v>
      </c>
      <c r="D241" s="7" t="s">
        <v>80</v>
      </c>
      <c r="E241" s="6"/>
      <c r="F241" s="6"/>
      <c r="G241" s="29"/>
      <c r="H241" s="31" t="s">
        <v>121</v>
      </c>
      <c r="I241" s="5">
        <v>1</v>
      </c>
      <c r="J241" s="4"/>
      <c r="K241" s="32">
        <v>2098.63</v>
      </c>
      <c r="L241" s="30" t="s">
        <v>266</v>
      </c>
      <c r="M241" s="29"/>
      <c r="N241" s="29"/>
      <c r="O241" s="29"/>
      <c r="P241" s="29"/>
      <c r="Q241" s="29"/>
      <c r="R241" s="29"/>
      <c r="S241" s="29"/>
      <c r="T241" s="29"/>
      <c r="U241" s="29"/>
      <c r="V241" s="29"/>
      <c r="W241" s="29"/>
      <c r="X241" s="29"/>
      <c r="Y241" s="29"/>
      <c r="Z241" s="29"/>
      <c r="AA241" s="29"/>
    </row>
    <row r="242" spans="1:27" ht="45" customHeight="1" x14ac:dyDescent="0.25">
      <c r="A242" s="28" t="s">
        <v>267</v>
      </c>
      <c r="B242" s="28" t="s">
        <v>75</v>
      </c>
      <c r="C242" s="29" t="s">
        <v>16</v>
      </c>
      <c r="D242" s="7" t="s">
        <v>76</v>
      </c>
      <c r="E242" s="6"/>
      <c r="F242" s="6"/>
      <c r="G242" s="29"/>
      <c r="H242" s="31" t="s">
        <v>121</v>
      </c>
      <c r="I242" s="5">
        <v>1</v>
      </c>
      <c r="J242" s="4"/>
      <c r="K242" s="32">
        <v>1680.56</v>
      </c>
      <c r="L242" s="30" t="s">
        <v>268</v>
      </c>
      <c r="M242" s="29"/>
      <c r="N242" s="29"/>
      <c r="O242" s="29"/>
      <c r="P242" s="29"/>
      <c r="Q242" s="29"/>
      <c r="R242" s="29"/>
      <c r="S242" s="29"/>
      <c r="T242" s="29"/>
      <c r="U242" s="29"/>
      <c r="V242" s="29"/>
      <c r="W242" s="29"/>
      <c r="X242" s="29"/>
      <c r="Y242" s="29"/>
      <c r="Z242" s="29"/>
      <c r="AA242" s="29"/>
    </row>
    <row r="243" spans="1:27" ht="45" customHeight="1" x14ac:dyDescent="0.25">
      <c r="A243" s="28" t="s">
        <v>269</v>
      </c>
      <c r="B243" s="28" t="s">
        <v>77</v>
      </c>
      <c r="C243" s="29" t="s">
        <v>16</v>
      </c>
      <c r="D243" s="7" t="s">
        <v>78</v>
      </c>
      <c r="E243" s="6"/>
      <c r="F243" s="6"/>
      <c r="G243" s="29"/>
      <c r="H243" s="31" t="s">
        <v>121</v>
      </c>
      <c r="I243" s="5">
        <v>1</v>
      </c>
      <c r="J243" s="4"/>
      <c r="K243" s="32">
        <v>1447.96</v>
      </c>
      <c r="L243" s="30" t="s">
        <v>270</v>
      </c>
      <c r="M243" s="29"/>
      <c r="N243" s="29"/>
      <c r="O243" s="29"/>
      <c r="P243" s="29"/>
      <c r="Q243" s="29"/>
      <c r="R243" s="29"/>
      <c r="S243" s="29"/>
      <c r="T243" s="29"/>
      <c r="U243" s="29"/>
      <c r="V243" s="29"/>
      <c r="W243" s="29"/>
      <c r="X243" s="29"/>
      <c r="Y243" s="29"/>
      <c r="Z243" s="29"/>
      <c r="AA243" s="29"/>
    </row>
    <row r="244" spans="1:27" ht="45" customHeight="1" x14ac:dyDescent="0.25">
      <c r="A244" s="28" t="s">
        <v>271</v>
      </c>
      <c r="B244" s="28" t="s">
        <v>81</v>
      </c>
      <c r="C244" s="29" t="s">
        <v>16</v>
      </c>
      <c r="D244" s="7" t="s">
        <v>82</v>
      </c>
      <c r="E244" s="6"/>
      <c r="F244" s="6"/>
      <c r="G244" s="29"/>
      <c r="H244" s="31" t="s">
        <v>121</v>
      </c>
      <c r="I244" s="5">
        <v>1</v>
      </c>
      <c r="J244" s="4"/>
      <c r="K244" s="32">
        <f>ROUND(K247,2)</f>
        <v>0</v>
      </c>
      <c r="L244" s="30" t="s">
        <v>272</v>
      </c>
      <c r="M244" s="29"/>
      <c r="N244" s="29"/>
      <c r="O244" s="29"/>
      <c r="P244" s="29"/>
      <c r="Q244" s="29"/>
      <c r="R244" s="29"/>
      <c r="S244" s="29"/>
      <c r="T244" s="29"/>
      <c r="U244" s="29"/>
      <c r="V244" s="29"/>
      <c r="W244" s="29"/>
      <c r="X244" s="29"/>
      <c r="Y244" s="29"/>
      <c r="Z244" s="29"/>
      <c r="AA244" s="29"/>
    </row>
    <row r="245" spans="1:27" x14ac:dyDescent="0.25">
      <c r="D245" s="37" t="s">
        <v>138</v>
      </c>
      <c r="E245" s="36"/>
      <c r="H245" s="36"/>
      <c r="K245" s="38">
        <f>SUM(J244:J244)</f>
        <v>0</v>
      </c>
    </row>
    <row r="246" spans="1:27" x14ac:dyDescent="0.25">
      <c r="D246" s="37" t="s">
        <v>155</v>
      </c>
      <c r="E246" s="36"/>
      <c r="H246" s="36">
        <v>5</v>
      </c>
      <c r="I246" t="s">
        <v>140</v>
      </c>
      <c r="K246" s="34">
        <f>ROUND(H246/100*K245,5)</f>
        <v>0</v>
      </c>
    </row>
    <row r="247" spans="1:27" x14ac:dyDescent="0.25">
      <c r="D247" s="37" t="s">
        <v>141</v>
      </c>
      <c r="E247" s="36"/>
      <c r="H247" s="36"/>
      <c r="K247" s="38">
        <f>SUM(K245:K246)</f>
        <v>0</v>
      </c>
    </row>
    <row r="249" spans="1:27" x14ac:dyDescent="0.25">
      <c r="A249" s="26" t="s">
        <v>273</v>
      </c>
      <c r="B249" s="26"/>
    </row>
    <row r="250" spans="1:27" ht="45" customHeight="1" x14ac:dyDescent="0.25">
      <c r="A250" s="28"/>
      <c r="B250" s="28" t="s">
        <v>108</v>
      </c>
      <c r="C250" s="29" t="s">
        <v>109</v>
      </c>
      <c r="D250" s="7" t="s">
        <v>110</v>
      </c>
      <c r="E250" s="6"/>
      <c r="F250" s="6"/>
      <c r="G250" s="29"/>
      <c r="H250" s="31" t="s">
        <v>121</v>
      </c>
      <c r="I250" s="5">
        <v>1</v>
      </c>
      <c r="J250" s="4"/>
      <c r="K250" s="32">
        <f>ROUND(K252,2)</f>
        <v>0</v>
      </c>
      <c r="L250" s="30" t="s">
        <v>274</v>
      </c>
      <c r="M250" s="29"/>
      <c r="N250" s="29"/>
      <c r="O250" s="29"/>
      <c r="P250" s="29"/>
      <c r="Q250" s="29"/>
      <c r="R250" s="29"/>
      <c r="S250" s="29"/>
      <c r="T250" s="29"/>
      <c r="U250" s="29"/>
      <c r="V250" s="29"/>
      <c r="W250" s="29"/>
      <c r="X250" s="29"/>
      <c r="Y250" s="29"/>
      <c r="Z250" s="29"/>
      <c r="AA250" s="29"/>
    </row>
    <row r="251" spans="1:27" x14ac:dyDescent="0.25">
      <c r="D251" s="37" t="s">
        <v>138</v>
      </c>
      <c r="E251" s="36"/>
      <c r="H251" s="36"/>
      <c r="K251" s="38">
        <f>SUM(J250:J250)</f>
        <v>0</v>
      </c>
    </row>
    <row r="252" spans="1:27" x14ac:dyDescent="0.25">
      <c r="D252" s="37" t="s">
        <v>141</v>
      </c>
      <c r="E252" s="36"/>
      <c r="H252" s="36"/>
      <c r="K252" s="38">
        <f>SUM(K251:K251)</f>
        <v>0</v>
      </c>
    </row>
  </sheetData>
  <sheetProtection sheet="1"/>
  <mergeCells count="89">
    <mergeCell ref="D243:F243"/>
    <mergeCell ref="I243:J243"/>
    <mergeCell ref="D244:F244"/>
    <mergeCell ref="I244:J244"/>
    <mergeCell ref="D250:F250"/>
    <mergeCell ref="I250:J250"/>
    <mergeCell ref="D240:F240"/>
    <mergeCell ref="I240:J240"/>
    <mergeCell ref="D241:F241"/>
    <mergeCell ref="I241:J241"/>
    <mergeCell ref="D242:F242"/>
    <mergeCell ref="I242:J242"/>
    <mergeCell ref="D237:F237"/>
    <mergeCell ref="I237:J237"/>
    <mergeCell ref="D238:F238"/>
    <mergeCell ref="I238:J238"/>
    <mergeCell ref="D239:F239"/>
    <mergeCell ref="I239:J239"/>
    <mergeCell ref="D234:F234"/>
    <mergeCell ref="I234:J234"/>
    <mergeCell ref="D235:F235"/>
    <mergeCell ref="I235:J235"/>
    <mergeCell ref="D236:F236"/>
    <mergeCell ref="I236:J236"/>
    <mergeCell ref="D208:F208"/>
    <mergeCell ref="I208:J208"/>
    <mergeCell ref="D218:F218"/>
    <mergeCell ref="I218:J218"/>
    <mergeCell ref="D226:F226"/>
    <mergeCell ref="I226:J226"/>
    <mergeCell ref="D187:F187"/>
    <mergeCell ref="I187:J187"/>
    <mergeCell ref="D188:F188"/>
    <mergeCell ref="I188:J188"/>
    <mergeCell ref="D198:F198"/>
    <mergeCell ref="I198:J198"/>
    <mergeCell ref="D184:F184"/>
    <mergeCell ref="I184:J184"/>
    <mergeCell ref="D185:F185"/>
    <mergeCell ref="I185:J185"/>
    <mergeCell ref="D186:F186"/>
    <mergeCell ref="I186:J186"/>
    <mergeCell ref="D181:F181"/>
    <mergeCell ref="I181:J181"/>
    <mergeCell ref="D182:F182"/>
    <mergeCell ref="I182:J182"/>
    <mergeCell ref="D183:F183"/>
    <mergeCell ref="I183:J183"/>
    <mergeCell ref="D178:F178"/>
    <mergeCell ref="I178:J178"/>
    <mergeCell ref="D179:F179"/>
    <mergeCell ref="I179:J179"/>
    <mergeCell ref="D180:F180"/>
    <mergeCell ref="I180:J180"/>
    <mergeCell ref="D148:F148"/>
    <mergeCell ref="I148:J148"/>
    <mergeCell ref="D161:F161"/>
    <mergeCell ref="I161:J161"/>
    <mergeCell ref="D177:F177"/>
    <mergeCell ref="I177:J177"/>
    <mergeCell ref="D101:F101"/>
    <mergeCell ref="I101:J101"/>
    <mergeCell ref="D118:F118"/>
    <mergeCell ref="I118:J118"/>
    <mergeCell ref="D133:F133"/>
    <mergeCell ref="I133:J133"/>
    <mergeCell ref="D75:F75"/>
    <mergeCell ref="I75:J75"/>
    <mergeCell ref="D85:F85"/>
    <mergeCell ref="I85:J85"/>
    <mergeCell ref="D93:F93"/>
    <mergeCell ref="I93:J93"/>
    <mergeCell ref="D54:F54"/>
    <mergeCell ref="I54:J54"/>
    <mergeCell ref="D55:F55"/>
    <mergeCell ref="I55:J55"/>
    <mergeCell ref="D65:F65"/>
    <mergeCell ref="I65:J65"/>
    <mergeCell ref="D11:F11"/>
    <mergeCell ref="I11:J11"/>
    <mergeCell ref="D24:F24"/>
    <mergeCell ref="I24:J24"/>
    <mergeCell ref="D40:F40"/>
    <mergeCell ref="I40:J40"/>
    <mergeCell ref="A1:K1"/>
    <mergeCell ref="A2:K2"/>
    <mergeCell ref="A3:K3"/>
    <mergeCell ref="A4:K4"/>
    <mergeCell ref="A6:K6"/>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workbookViewId="0">
      <pane ySplit="8" topLeftCell="A9" activePane="bottomLeft" state="frozenSplit"/>
      <selection pane="bottomLeft"/>
    </sheetView>
  </sheetViews>
  <sheetFormatPr baseColWidth="10" defaultColWidth="9.140625" defaultRowHeight="15" x14ac:dyDescent="0.25"/>
  <cols>
    <col min="1" max="1" width="14.7109375" customWidth="1"/>
    <col min="2" max="2" width="6.140625" customWidth="1"/>
    <col min="3" max="3" width="65.7109375" customWidth="1"/>
    <col min="4" max="4" width="13.7109375" customWidth="1"/>
    <col min="5" max="5" width="65.7109375" customWidth="1"/>
    <col min="6" max="7" width="13.7109375" customWidth="1"/>
  </cols>
  <sheetData>
    <row r="1" spans="1:7" x14ac:dyDescent="0.25">
      <c r="A1" s="9" t="s">
        <v>0</v>
      </c>
      <c r="B1" s="9" t="s">
        <v>0</v>
      </c>
      <c r="C1" s="9" t="s">
        <v>0</v>
      </c>
      <c r="D1" s="9" t="s">
        <v>0</v>
      </c>
    </row>
    <row r="2" spans="1:7" x14ac:dyDescent="0.25">
      <c r="A2" s="9" t="s">
        <v>1</v>
      </c>
      <c r="B2" s="9" t="s">
        <v>1</v>
      </c>
      <c r="C2" s="9" t="s">
        <v>1</v>
      </c>
      <c r="D2" s="9" t="s">
        <v>1</v>
      </c>
    </row>
    <row r="3" spans="1:7" x14ac:dyDescent="0.25">
      <c r="A3" s="9"/>
      <c r="B3" s="9"/>
      <c r="C3" s="9"/>
      <c r="D3" s="9"/>
    </row>
    <row r="4" spans="1:7" x14ac:dyDescent="0.25">
      <c r="A4" s="9"/>
      <c r="B4" s="9"/>
      <c r="C4" s="9"/>
      <c r="D4" s="9"/>
    </row>
    <row r="6" spans="1:7" ht="18.75" x14ac:dyDescent="0.3">
      <c r="A6" s="8" t="s">
        <v>112</v>
      </c>
      <c r="B6" s="8" t="s">
        <v>112</v>
      </c>
      <c r="C6" s="8" t="s">
        <v>112</v>
      </c>
      <c r="D6" s="8" t="s">
        <v>112</v>
      </c>
    </row>
    <row r="8" spans="1:7" x14ac:dyDescent="0.25">
      <c r="A8" s="27" t="s">
        <v>114</v>
      </c>
      <c r="B8" s="27" t="s">
        <v>115</v>
      </c>
      <c r="C8" s="27" t="s">
        <v>116</v>
      </c>
      <c r="D8" s="27" t="s">
        <v>3</v>
      </c>
      <c r="E8" s="27" t="s">
        <v>117</v>
      </c>
      <c r="F8" s="27" t="s">
        <v>275</v>
      </c>
      <c r="G8" s="27" t="s">
        <v>276</v>
      </c>
    </row>
    <row r="10" spans="1:7" x14ac:dyDescent="0.25">
      <c r="A10" s="26" t="s">
        <v>123</v>
      </c>
    </row>
    <row r="11" spans="1:7" x14ac:dyDescent="0.25">
      <c r="A11" t="s">
        <v>197</v>
      </c>
      <c r="B11" t="s">
        <v>125</v>
      </c>
      <c r="C11" t="s">
        <v>198</v>
      </c>
      <c r="D11" s="34">
        <v>23.3</v>
      </c>
      <c r="E11" t="s">
        <v>198</v>
      </c>
      <c r="F11" s="40">
        <v>0</v>
      </c>
      <c r="G11" s="40">
        <v>0</v>
      </c>
    </row>
    <row r="12" spans="1:7" x14ac:dyDescent="0.25">
      <c r="A12" t="s">
        <v>184</v>
      </c>
      <c r="B12" t="s">
        <v>125</v>
      </c>
      <c r="C12" t="s">
        <v>185</v>
      </c>
      <c r="D12" s="34">
        <v>27.86</v>
      </c>
      <c r="E12" t="s">
        <v>185</v>
      </c>
      <c r="F12" s="40">
        <v>0</v>
      </c>
      <c r="G12" s="40">
        <v>0</v>
      </c>
    </row>
    <row r="13" spans="1:7" x14ac:dyDescent="0.25">
      <c r="A13" t="s">
        <v>147</v>
      </c>
      <c r="B13" t="s">
        <v>125</v>
      </c>
      <c r="C13" t="s">
        <v>148</v>
      </c>
      <c r="D13" s="34">
        <v>24.5</v>
      </c>
      <c r="E13" t="s">
        <v>148</v>
      </c>
      <c r="F13" s="40">
        <v>0</v>
      </c>
      <c r="G13" s="40">
        <v>0</v>
      </c>
    </row>
    <row r="14" spans="1:7" x14ac:dyDescent="0.25">
      <c r="A14" t="s">
        <v>158</v>
      </c>
      <c r="B14" t="s">
        <v>125</v>
      </c>
      <c r="C14" t="s">
        <v>159</v>
      </c>
      <c r="D14" s="34">
        <v>24.65</v>
      </c>
      <c r="E14" t="s">
        <v>159</v>
      </c>
      <c r="F14" s="40">
        <v>0</v>
      </c>
      <c r="G14" s="40">
        <v>0</v>
      </c>
    </row>
    <row r="15" spans="1:7" x14ac:dyDescent="0.25">
      <c r="A15" t="s">
        <v>203</v>
      </c>
      <c r="B15" t="s">
        <v>125</v>
      </c>
      <c r="C15" t="s">
        <v>204</v>
      </c>
      <c r="D15" s="34">
        <v>20.68</v>
      </c>
      <c r="E15" t="s">
        <v>204</v>
      </c>
      <c r="F15" s="40">
        <v>0</v>
      </c>
      <c r="G15" s="40">
        <v>0</v>
      </c>
    </row>
    <row r="16" spans="1:7" x14ac:dyDescent="0.25">
      <c r="A16" t="s">
        <v>145</v>
      </c>
      <c r="B16" t="s">
        <v>125</v>
      </c>
      <c r="C16" t="s">
        <v>146</v>
      </c>
      <c r="D16" s="34">
        <v>24.7</v>
      </c>
      <c r="E16" t="s">
        <v>146</v>
      </c>
      <c r="F16" s="40">
        <v>0</v>
      </c>
      <c r="G16" s="40">
        <v>0</v>
      </c>
    </row>
    <row r="17" spans="1:7" x14ac:dyDescent="0.25">
      <c r="A17" t="s">
        <v>160</v>
      </c>
      <c r="B17" t="s">
        <v>125</v>
      </c>
      <c r="C17" t="s">
        <v>161</v>
      </c>
      <c r="D17" s="34">
        <v>21.17</v>
      </c>
      <c r="E17" t="s">
        <v>161</v>
      </c>
      <c r="F17" s="40">
        <v>0</v>
      </c>
      <c r="G17" s="40">
        <v>0</v>
      </c>
    </row>
    <row r="18" spans="1:7" x14ac:dyDescent="0.25">
      <c r="A18" t="s">
        <v>167</v>
      </c>
      <c r="B18" t="s">
        <v>125</v>
      </c>
      <c r="C18" t="s">
        <v>168</v>
      </c>
      <c r="D18" s="34">
        <v>23.15</v>
      </c>
      <c r="E18" t="s">
        <v>168</v>
      </c>
      <c r="F18" s="40">
        <v>0</v>
      </c>
      <c r="G18" s="40">
        <v>0</v>
      </c>
    </row>
    <row r="19" spans="1:7" x14ac:dyDescent="0.25">
      <c r="A19" t="s">
        <v>124</v>
      </c>
      <c r="B19" t="s">
        <v>125</v>
      </c>
      <c r="C19" t="s">
        <v>126</v>
      </c>
      <c r="D19" s="34">
        <v>23.15</v>
      </c>
      <c r="E19" t="s">
        <v>126</v>
      </c>
      <c r="F19" s="40">
        <v>0</v>
      </c>
      <c r="G19" s="40">
        <v>0</v>
      </c>
    </row>
    <row r="20" spans="1:7" x14ac:dyDescent="0.25">
      <c r="A20" t="s">
        <v>236</v>
      </c>
      <c r="B20" t="s">
        <v>125</v>
      </c>
      <c r="C20" t="s">
        <v>168</v>
      </c>
      <c r="D20" s="34">
        <v>24.55</v>
      </c>
      <c r="E20" t="s">
        <v>168</v>
      </c>
      <c r="F20" s="40">
        <v>0</v>
      </c>
      <c r="G20" s="40">
        <v>0</v>
      </c>
    </row>
    <row r="21" spans="1:7" x14ac:dyDescent="0.25">
      <c r="A21" t="s">
        <v>241</v>
      </c>
      <c r="B21" t="s">
        <v>125</v>
      </c>
      <c r="C21" t="s">
        <v>159</v>
      </c>
      <c r="D21" s="34">
        <v>28.8</v>
      </c>
      <c r="E21" t="s">
        <v>159</v>
      </c>
      <c r="F21" s="40">
        <v>0</v>
      </c>
      <c r="G21" s="40">
        <v>0</v>
      </c>
    </row>
    <row r="22" spans="1:7" x14ac:dyDescent="0.25">
      <c r="A22" s="26" t="s">
        <v>244</v>
      </c>
    </row>
    <row r="23" spans="1:7" x14ac:dyDescent="0.25">
      <c r="A23" t="s">
        <v>245</v>
      </c>
      <c r="B23" t="s">
        <v>125</v>
      </c>
      <c r="C23" t="s">
        <v>246</v>
      </c>
      <c r="D23" s="34">
        <v>54.68</v>
      </c>
      <c r="E23" t="s">
        <v>277</v>
      </c>
      <c r="F23" s="40">
        <v>14.126520560364</v>
      </c>
      <c r="G23" s="40">
        <v>195.61513260661999</v>
      </c>
    </row>
    <row r="24" spans="1:7" x14ac:dyDescent="0.25">
      <c r="A24" s="26" t="s">
        <v>131</v>
      </c>
    </row>
    <row r="25" spans="1:7" x14ac:dyDescent="0.25">
      <c r="A25" t="s">
        <v>132</v>
      </c>
      <c r="B25" t="s">
        <v>27</v>
      </c>
      <c r="C25" t="s">
        <v>133</v>
      </c>
      <c r="D25" s="34">
        <v>2.62</v>
      </c>
      <c r="E25" t="s">
        <v>133</v>
      </c>
      <c r="F25" s="40">
        <v>0</v>
      </c>
      <c r="G25" s="40">
        <v>0</v>
      </c>
    </row>
    <row r="26" spans="1:7" x14ac:dyDescent="0.25">
      <c r="A26" t="s">
        <v>134</v>
      </c>
      <c r="B26" t="s">
        <v>135</v>
      </c>
      <c r="C26" t="s">
        <v>136</v>
      </c>
      <c r="D26" s="34">
        <v>0.18</v>
      </c>
      <c r="E26" t="s">
        <v>278</v>
      </c>
      <c r="F26" s="40">
        <v>0</v>
      </c>
      <c r="G26" s="40">
        <v>0</v>
      </c>
    </row>
    <row r="27" spans="1:7" x14ac:dyDescent="0.25">
      <c r="A27" t="s">
        <v>186</v>
      </c>
      <c r="B27" t="s">
        <v>135</v>
      </c>
      <c r="C27" t="s">
        <v>187</v>
      </c>
      <c r="D27" s="34">
        <v>0.17</v>
      </c>
      <c r="E27" t="s">
        <v>279</v>
      </c>
      <c r="F27" s="40">
        <v>0</v>
      </c>
      <c r="G27" s="40">
        <v>0</v>
      </c>
    </row>
    <row r="28" spans="1:7" x14ac:dyDescent="0.25">
      <c r="A28" t="s">
        <v>199</v>
      </c>
      <c r="B28" t="s">
        <v>135</v>
      </c>
      <c r="C28" t="s">
        <v>200</v>
      </c>
      <c r="D28" s="34">
        <v>0.08</v>
      </c>
      <c r="E28" t="s">
        <v>280</v>
      </c>
      <c r="F28" s="40">
        <v>0</v>
      </c>
      <c r="G28" s="40">
        <v>0</v>
      </c>
    </row>
    <row r="29" spans="1:7" x14ac:dyDescent="0.25">
      <c r="A29" t="s">
        <v>205</v>
      </c>
      <c r="B29" t="s">
        <v>135</v>
      </c>
      <c r="C29" t="s">
        <v>206</v>
      </c>
      <c r="D29" s="34">
        <v>2.79</v>
      </c>
      <c r="E29" t="s">
        <v>281</v>
      </c>
      <c r="F29" s="40">
        <v>0</v>
      </c>
      <c r="G29" s="40">
        <v>0</v>
      </c>
    </row>
    <row r="30" spans="1:7" x14ac:dyDescent="0.25">
      <c r="A30" t="s">
        <v>175</v>
      </c>
      <c r="B30" t="s">
        <v>176</v>
      </c>
      <c r="C30" t="s">
        <v>177</v>
      </c>
      <c r="D30" s="34">
        <v>-240.6</v>
      </c>
      <c r="E30" t="s">
        <v>174</v>
      </c>
      <c r="F30" s="40">
        <v>0</v>
      </c>
      <c r="G30" s="40">
        <v>0</v>
      </c>
    </row>
    <row r="31" spans="1:7" x14ac:dyDescent="0.25">
      <c r="A31" t="s">
        <v>180</v>
      </c>
      <c r="B31" t="s">
        <v>176</v>
      </c>
      <c r="C31" t="s">
        <v>181</v>
      </c>
      <c r="D31" s="34">
        <v>33.68</v>
      </c>
      <c r="E31" t="s">
        <v>179</v>
      </c>
      <c r="F31" s="40">
        <v>0</v>
      </c>
      <c r="G31" s="40">
        <v>0</v>
      </c>
    </row>
    <row r="32" spans="1:7" x14ac:dyDescent="0.25">
      <c r="A32" t="s">
        <v>250</v>
      </c>
      <c r="B32" t="s">
        <v>176</v>
      </c>
      <c r="C32" t="s">
        <v>34</v>
      </c>
      <c r="D32" s="34">
        <v>0</v>
      </c>
      <c r="E32" t="s">
        <v>249</v>
      </c>
      <c r="F32" s="40">
        <v>-9999999999</v>
      </c>
      <c r="G32" s="40">
        <v>-9999999999</v>
      </c>
    </row>
    <row r="33" spans="1:7" x14ac:dyDescent="0.25">
      <c r="A33" t="s">
        <v>191</v>
      </c>
      <c r="B33" t="s">
        <v>135</v>
      </c>
      <c r="C33" t="s">
        <v>192</v>
      </c>
      <c r="D33" s="34">
        <v>10.08</v>
      </c>
      <c r="E33" t="s">
        <v>282</v>
      </c>
      <c r="F33" s="40">
        <v>3.9546571045988999</v>
      </c>
      <c r="G33" s="40">
        <v>67.281400713592006</v>
      </c>
    </row>
    <row r="34" spans="1:7" x14ac:dyDescent="0.25">
      <c r="A34" t="s">
        <v>149</v>
      </c>
      <c r="B34" t="s">
        <v>135</v>
      </c>
      <c r="C34" t="s">
        <v>150</v>
      </c>
      <c r="D34" s="34">
        <v>10.38</v>
      </c>
      <c r="E34" t="s">
        <v>283</v>
      </c>
      <c r="F34" s="40">
        <v>0</v>
      </c>
      <c r="G34" s="40">
        <v>0</v>
      </c>
    </row>
    <row r="35" spans="1:7" x14ac:dyDescent="0.25">
      <c r="A35" t="s">
        <v>151</v>
      </c>
      <c r="B35" t="s">
        <v>135</v>
      </c>
      <c r="C35" t="s">
        <v>152</v>
      </c>
      <c r="D35" s="34">
        <v>5.27</v>
      </c>
      <c r="E35" t="s">
        <v>152</v>
      </c>
      <c r="F35" s="40">
        <v>0</v>
      </c>
      <c r="G35" s="40">
        <v>0</v>
      </c>
    </row>
    <row r="36" spans="1:7" x14ac:dyDescent="0.25">
      <c r="A36" t="s">
        <v>153</v>
      </c>
      <c r="B36" t="s">
        <v>135</v>
      </c>
      <c r="C36" t="s">
        <v>154</v>
      </c>
      <c r="D36" s="34">
        <v>6.68</v>
      </c>
      <c r="E36" t="s">
        <v>284</v>
      </c>
      <c r="F36" s="40">
        <v>0</v>
      </c>
      <c r="G36" s="40">
        <v>0</v>
      </c>
    </row>
    <row r="37" spans="1:7" x14ac:dyDescent="0.25">
      <c r="A37" t="s">
        <v>207</v>
      </c>
      <c r="B37" t="s">
        <v>13</v>
      </c>
      <c r="C37" t="s">
        <v>208</v>
      </c>
      <c r="D37" s="34">
        <v>19.98</v>
      </c>
      <c r="E37" t="s">
        <v>285</v>
      </c>
      <c r="F37" s="40">
        <v>0</v>
      </c>
      <c r="G37" s="40">
        <v>0</v>
      </c>
    </row>
    <row r="38" spans="1:7" x14ac:dyDescent="0.25">
      <c r="A38" t="s">
        <v>209</v>
      </c>
      <c r="B38" t="s">
        <v>210</v>
      </c>
      <c r="C38" t="s">
        <v>211</v>
      </c>
      <c r="D38" s="34">
        <v>0.18</v>
      </c>
      <c r="E38" t="s">
        <v>286</v>
      </c>
      <c r="F38" s="40">
        <v>0</v>
      </c>
      <c r="G38" s="40">
        <v>0</v>
      </c>
    </row>
    <row r="39" spans="1:7" x14ac:dyDescent="0.25">
      <c r="A39" t="s">
        <v>162</v>
      </c>
      <c r="B39" t="s">
        <v>13</v>
      </c>
      <c r="C39" t="s">
        <v>163</v>
      </c>
      <c r="D39" s="34">
        <v>50.84</v>
      </c>
      <c r="E39" t="s">
        <v>287</v>
      </c>
      <c r="F39" s="40">
        <v>0</v>
      </c>
      <c r="G39" s="40">
        <v>0</v>
      </c>
    </row>
  </sheetData>
  <sheetProtection sheet="1"/>
  <mergeCells count="5">
    <mergeCell ref="A1:D1"/>
    <mergeCell ref="A2:D2"/>
    <mergeCell ref="A3:D3"/>
    <mergeCell ref="A4:D4"/>
    <mergeCell ref="A6:D6"/>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08"/>
  <sheetViews>
    <sheetView workbookViewId="0"/>
  </sheetViews>
  <sheetFormatPr baseColWidth="10" defaultColWidth="9.140625" defaultRowHeight="15" x14ac:dyDescent="0.25"/>
  <cols>
    <col min="1" max="1" width="25.7109375" customWidth="1"/>
    <col min="2" max="2" width="3.42578125" customWidth="1"/>
    <col min="3" max="7" width="13.7109375" customWidth="1"/>
    <col min="8" max="8" width="25.7109375" customWidth="1"/>
  </cols>
  <sheetData>
    <row r="1" spans="1:8" x14ac:dyDescent="0.25">
      <c r="E1" s="3" t="s">
        <v>0</v>
      </c>
      <c r="F1" s="3" t="s">
        <v>0</v>
      </c>
      <c r="G1" s="3" t="s">
        <v>0</v>
      </c>
      <c r="H1" s="3" t="s">
        <v>0</v>
      </c>
    </row>
    <row r="2" spans="1:8" x14ac:dyDescent="0.25">
      <c r="E2" s="3" t="s">
        <v>1</v>
      </c>
      <c r="F2" s="3" t="s">
        <v>1</v>
      </c>
      <c r="G2" s="3" t="s">
        <v>1</v>
      </c>
      <c r="H2" s="3" t="s">
        <v>1</v>
      </c>
    </row>
    <row r="3" spans="1:8" x14ac:dyDescent="0.25">
      <c r="E3" s="3"/>
      <c r="F3" s="3"/>
      <c r="G3" s="3"/>
      <c r="H3" s="3"/>
    </row>
    <row r="4" spans="1:8" x14ac:dyDescent="0.25">
      <c r="E4" s="3"/>
      <c r="F4" s="3"/>
      <c r="G4" s="3"/>
      <c r="H4" s="3"/>
    </row>
    <row r="6" spans="1:8" ht="18.75" x14ac:dyDescent="0.3">
      <c r="C6" s="2" t="s">
        <v>288</v>
      </c>
      <c r="D6" s="2" t="s">
        <v>288</v>
      </c>
      <c r="E6" s="2" t="s">
        <v>288</v>
      </c>
      <c r="F6" s="2" t="s">
        <v>288</v>
      </c>
      <c r="G6" s="2" t="s">
        <v>288</v>
      </c>
    </row>
    <row r="10" spans="1:8" x14ac:dyDescent="0.25">
      <c r="B10" t="s">
        <v>289</v>
      </c>
      <c r="C10" s="41" t="s">
        <v>6</v>
      </c>
      <c r="D10" s="42" t="s">
        <v>7</v>
      </c>
      <c r="E10" s="41" t="s">
        <v>8</v>
      </c>
    </row>
    <row r="11" spans="1:8" x14ac:dyDescent="0.25">
      <c r="B11" t="s">
        <v>289</v>
      </c>
      <c r="C11" s="41" t="s">
        <v>9</v>
      </c>
      <c r="D11" s="42" t="s">
        <v>7</v>
      </c>
      <c r="E11" s="41" t="s">
        <v>10</v>
      </c>
    </row>
    <row r="13" spans="1:8" ht="45" customHeight="1" x14ac:dyDescent="0.25">
      <c r="A13" s="43" t="s">
        <v>290</v>
      </c>
      <c r="B13" s="43" t="s">
        <v>291</v>
      </c>
      <c r="C13" s="43" t="s">
        <v>12</v>
      </c>
      <c r="D13" s="44" t="s">
        <v>13</v>
      </c>
      <c r="E13" s="1" t="s">
        <v>14</v>
      </c>
      <c r="F13" s="1" t="s">
        <v>14</v>
      </c>
      <c r="G13" s="45">
        <f>SUM(G14:G31)</f>
        <v>77.440000000000026</v>
      </c>
    </row>
    <row r="14" spans="1:8" x14ac:dyDescent="0.25">
      <c r="A14" s="46" t="s">
        <v>292</v>
      </c>
      <c r="B14" s="46" t="s">
        <v>293</v>
      </c>
      <c r="C14" s="47"/>
      <c r="D14" s="47"/>
      <c r="E14" s="47"/>
      <c r="F14" s="47"/>
      <c r="G14" s="48"/>
    </row>
    <row r="15" spans="1:8" x14ac:dyDescent="0.25">
      <c r="A15" s="46" t="s">
        <v>294</v>
      </c>
      <c r="B15" s="46" t="s">
        <v>293</v>
      </c>
      <c r="C15" s="47"/>
      <c r="D15" s="47"/>
      <c r="E15" s="47"/>
      <c r="F15" s="47"/>
      <c r="G15" s="48"/>
    </row>
    <row r="16" spans="1:8" x14ac:dyDescent="0.25">
      <c r="A16" s="49" t="s">
        <v>295</v>
      </c>
      <c r="B16" s="49"/>
      <c r="C16" s="50">
        <v>2</v>
      </c>
      <c r="D16" s="50">
        <v>4.0999999999999996</v>
      </c>
      <c r="E16" s="50">
        <v>1.5</v>
      </c>
      <c r="F16" s="50"/>
      <c r="G16" s="50">
        <f>C16*D16*E16</f>
        <v>12.299999999999999</v>
      </c>
    </row>
    <row r="17" spans="1:7" x14ac:dyDescent="0.25">
      <c r="A17" s="49" t="s">
        <v>296</v>
      </c>
      <c r="B17" s="49"/>
      <c r="C17" s="50">
        <v>3</v>
      </c>
      <c r="D17" s="50">
        <v>4.3499999999999996</v>
      </c>
      <c r="E17" s="50">
        <v>1.5</v>
      </c>
      <c r="F17" s="50"/>
      <c r="G17" s="50">
        <f>C17*D17*E17</f>
        <v>19.574999999999999</v>
      </c>
    </row>
    <row r="18" spans="1:7" x14ac:dyDescent="0.25">
      <c r="A18" s="49" t="s">
        <v>297</v>
      </c>
      <c r="B18" s="49"/>
      <c r="C18" s="50">
        <v>1</v>
      </c>
      <c r="D18" s="50">
        <v>3.6</v>
      </c>
      <c r="E18" s="50">
        <v>1.5</v>
      </c>
      <c r="F18" s="50"/>
      <c r="G18" s="50">
        <f>C18*D18*E18</f>
        <v>5.4</v>
      </c>
    </row>
    <row r="19" spans="1:7" x14ac:dyDescent="0.25">
      <c r="A19" s="46" t="s">
        <v>298</v>
      </c>
      <c r="B19" s="46" t="s">
        <v>293</v>
      </c>
      <c r="C19" s="47"/>
      <c r="D19" s="47"/>
      <c r="E19" s="47"/>
      <c r="F19" s="47"/>
      <c r="G19" s="48"/>
    </row>
    <row r="20" spans="1:7" x14ac:dyDescent="0.25">
      <c r="A20" s="49" t="s">
        <v>299</v>
      </c>
      <c r="B20" s="49"/>
      <c r="C20" s="50">
        <v>1</v>
      </c>
      <c r="D20" s="50">
        <v>2.2999999999999998</v>
      </c>
      <c r="E20" s="50">
        <v>1.5</v>
      </c>
      <c r="F20" s="50"/>
      <c r="G20" s="50">
        <f>C20*D20*E20</f>
        <v>3.4499999999999997</v>
      </c>
    </row>
    <row r="21" spans="1:7" x14ac:dyDescent="0.25">
      <c r="A21" s="49" t="s">
        <v>299</v>
      </c>
      <c r="B21" s="49"/>
      <c r="C21" s="50">
        <v>1</v>
      </c>
      <c r="D21" s="50">
        <v>1.05</v>
      </c>
      <c r="E21" s="50">
        <v>2.5</v>
      </c>
      <c r="F21" s="50"/>
      <c r="G21" s="50">
        <f>C21*D21*E21</f>
        <v>2.625</v>
      </c>
    </row>
    <row r="22" spans="1:7" x14ac:dyDescent="0.25">
      <c r="A22" s="49" t="s">
        <v>300</v>
      </c>
      <c r="B22" s="49"/>
      <c r="C22" s="50">
        <v>1</v>
      </c>
      <c r="D22" s="50">
        <v>2.4</v>
      </c>
      <c r="E22" s="50">
        <v>1.5</v>
      </c>
      <c r="F22" s="50"/>
      <c r="G22" s="50">
        <f>C22*D22*E22</f>
        <v>3.5999999999999996</v>
      </c>
    </row>
    <row r="23" spans="1:7" x14ac:dyDescent="0.25">
      <c r="A23" s="46" t="s">
        <v>301</v>
      </c>
      <c r="B23" s="46" t="s">
        <v>293</v>
      </c>
      <c r="C23" s="47"/>
      <c r="D23" s="47"/>
      <c r="E23" s="47"/>
      <c r="F23" s="47"/>
      <c r="G23" s="48"/>
    </row>
    <row r="24" spans="1:7" x14ac:dyDescent="0.25">
      <c r="A24" s="49" t="s">
        <v>302</v>
      </c>
      <c r="B24" s="49"/>
      <c r="C24" s="50">
        <v>1</v>
      </c>
      <c r="D24" s="50">
        <v>3.3</v>
      </c>
      <c r="E24" s="50">
        <v>1.5</v>
      </c>
      <c r="F24" s="50"/>
      <c r="G24" s="50">
        <f>C24*D24*E24</f>
        <v>4.9499999999999993</v>
      </c>
    </row>
    <row r="25" spans="1:7" x14ac:dyDescent="0.25">
      <c r="A25" s="49" t="s">
        <v>303</v>
      </c>
      <c r="B25" s="49"/>
      <c r="C25" s="50">
        <v>1</v>
      </c>
      <c r="D25" s="50">
        <v>5.4</v>
      </c>
      <c r="E25" s="50">
        <v>1.5</v>
      </c>
      <c r="F25" s="50"/>
      <c r="G25" s="50">
        <f>C25*D25*E25</f>
        <v>8.1000000000000014</v>
      </c>
    </row>
    <row r="26" spans="1:7" x14ac:dyDescent="0.25">
      <c r="A26" s="46" t="s">
        <v>304</v>
      </c>
      <c r="B26" s="46" t="s">
        <v>293</v>
      </c>
      <c r="C26" s="47"/>
      <c r="D26" s="47"/>
      <c r="E26" s="47"/>
      <c r="F26" s="47"/>
      <c r="G26" s="48"/>
    </row>
    <row r="27" spans="1:7" x14ac:dyDescent="0.25">
      <c r="A27" s="49" t="s">
        <v>305</v>
      </c>
      <c r="B27" s="49"/>
      <c r="C27" s="50">
        <v>2</v>
      </c>
      <c r="D27" s="50">
        <v>2.2000000000000002</v>
      </c>
      <c r="E27" s="50">
        <v>1.5</v>
      </c>
      <c r="F27" s="50"/>
      <c r="G27" s="50">
        <f>C27*D27*E27</f>
        <v>6.6000000000000005</v>
      </c>
    </row>
    <row r="28" spans="1:7" x14ac:dyDescent="0.25">
      <c r="A28" s="49" t="s">
        <v>295</v>
      </c>
      <c r="B28" s="49"/>
      <c r="C28" s="50">
        <v>1</v>
      </c>
      <c r="D28" s="50">
        <v>4.0999999999999996</v>
      </c>
      <c r="E28" s="50">
        <v>1.5</v>
      </c>
      <c r="F28" s="50"/>
      <c r="G28" s="50">
        <f>C28*D28*E28</f>
        <v>6.1499999999999995</v>
      </c>
    </row>
    <row r="29" spans="1:7" x14ac:dyDescent="0.25">
      <c r="A29" s="49" t="s">
        <v>306</v>
      </c>
      <c r="B29" s="49"/>
      <c r="C29" s="50">
        <v>1</v>
      </c>
      <c r="D29" s="50">
        <v>0.8</v>
      </c>
      <c r="E29" s="50">
        <v>2.1</v>
      </c>
      <c r="F29" s="50"/>
      <c r="G29" s="50">
        <f>C29*D29*E29</f>
        <v>1.6800000000000002</v>
      </c>
    </row>
    <row r="30" spans="1:7" x14ac:dyDescent="0.25">
      <c r="A30" s="49" t="s">
        <v>307</v>
      </c>
      <c r="B30" s="49"/>
      <c r="C30" s="50">
        <v>1</v>
      </c>
      <c r="D30" s="50">
        <v>2</v>
      </c>
      <c r="E30" s="50">
        <v>1.1000000000000001</v>
      </c>
      <c r="F30" s="50"/>
      <c r="G30" s="50">
        <f>C30*D30*E30</f>
        <v>2.2000000000000002</v>
      </c>
    </row>
    <row r="31" spans="1:7" x14ac:dyDescent="0.25">
      <c r="A31" s="49" t="s">
        <v>308</v>
      </c>
      <c r="B31" s="49"/>
      <c r="C31" s="50">
        <v>1</v>
      </c>
      <c r="D31" s="50">
        <v>0.9</v>
      </c>
      <c r="E31" s="50">
        <v>0.9</v>
      </c>
      <c r="F31" s="50"/>
      <c r="G31" s="50">
        <f>C31*D31*E31</f>
        <v>0.81</v>
      </c>
    </row>
    <row r="33" spans="1:7" ht="45" customHeight="1" x14ac:dyDescent="0.25">
      <c r="A33" s="43" t="s">
        <v>309</v>
      </c>
      <c r="B33" s="43" t="s">
        <v>291</v>
      </c>
      <c r="C33" s="43" t="s">
        <v>15</v>
      </c>
      <c r="D33" s="44" t="s">
        <v>16</v>
      </c>
      <c r="E33" s="1" t="s">
        <v>17</v>
      </c>
      <c r="F33" s="1" t="s">
        <v>17</v>
      </c>
      <c r="G33" s="45">
        <f>SUM(G34:G51)</f>
        <v>77.440000000000026</v>
      </c>
    </row>
    <row r="34" spans="1:7" x14ac:dyDescent="0.25">
      <c r="A34" s="46" t="s">
        <v>292</v>
      </c>
      <c r="B34" s="46" t="s">
        <v>293</v>
      </c>
      <c r="C34" s="47"/>
      <c r="D34" s="47"/>
      <c r="E34" s="47"/>
      <c r="F34" s="47"/>
      <c r="G34" s="48"/>
    </row>
    <row r="35" spans="1:7" x14ac:dyDescent="0.25">
      <c r="A35" s="46" t="s">
        <v>294</v>
      </c>
      <c r="B35" s="46" t="s">
        <v>293</v>
      </c>
      <c r="C35" s="47"/>
      <c r="D35" s="47"/>
      <c r="E35" s="47"/>
      <c r="F35" s="47"/>
      <c r="G35" s="48"/>
    </row>
    <row r="36" spans="1:7" x14ac:dyDescent="0.25">
      <c r="A36" s="49" t="s">
        <v>295</v>
      </c>
      <c r="B36" s="49"/>
      <c r="C36" s="50">
        <v>2</v>
      </c>
      <c r="D36" s="50">
        <v>4.0999999999999996</v>
      </c>
      <c r="E36" s="50">
        <v>1.5</v>
      </c>
      <c r="F36" s="50"/>
      <c r="G36" s="50">
        <f>C36*D36*E36</f>
        <v>12.299999999999999</v>
      </c>
    </row>
    <row r="37" spans="1:7" x14ac:dyDescent="0.25">
      <c r="A37" s="49" t="s">
        <v>296</v>
      </c>
      <c r="B37" s="49"/>
      <c r="C37" s="50">
        <v>3</v>
      </c>
      <c r="D37" s="50">
        <v>4.3499999999999996</v>
      </c>
      <c r="E37" s="50">
        <v>1.5</v>
      </c>
      <c r="F37" s="50"/>
      <c r="G37" s="50">
        <f>C37*D37*E37</f>
        <v>19.574999999999999</v>
      </c>
    </row>
    <row r="38" spans="1:7" x14ac:dyDescent="0.25">
      <c r="A38" s="49" t="s">
        <v>297</v>
      </c>
      <c r="B38" s="49"/>
      <c r="C38" s="50">
        <v>1</v>
      </c>
      <c r="D38" s="50">
        <v>3.6</v>
      </c>
      <c r="E38" s="50">
        <v>1.5</v>
      </c>
      <c r="F38" s="50"/>
      <c r="G38" s="50">
        <f>C38*D38*E38</f>
        <v>5.4</v>
      </c>
    </row>
    <row r="39" spans="1:7" x14ac:dyDescent="0.25">
      <c r="A39" s="46" t="s">
        <v>298</v>
      </c>
      <c r="B39" s="46" t="s">
        <v>293</v>
      </c>
      <c r="C39" s="47"/>
      <c r="D39" s="47"/>
      <c r="E39" s="47"/>
      <c r="F39" s="47"/>
      <c r="G39" s="48"/>
    </row>
    <row r="40" spans="1:7" x14ac:dyDescent="0.25">
      <c r="A40" s="49" t="s">
        <v>299</v>
      </c>
      <c r="B40" s="49"/>
      <c r="C40" s="50">
        <v>1</v>
      </c>
      <c r="D40" s="50">
        <v>2.2999999999999998</v>
      </c>
      <c r="E40" s="50">
        <v>1.5</v>
      </c>
      <c r="F40" s="50"/>
      <c r="G40" s="50">
        <f>C40*D40*E40</f>
        <v>3.4499999999999997</v>
      </c>
    </row>
    <row r="41" spans="1:7" x14ac:dyDescent="0.25">
      <c r="A41" s="49" t="s">
        <v>299</v>
      </c>
      <c r="B41" s="49"/>
      <c r="C41" s="50">
        <v>1</v>
      </c>
      <c r="D41" s="50">
        <v>1.05</v>
      </c>
      <c r="E41" s="50">
        <v>2.5</v>
      </c>
      <c r="F41" s="50"/>
      <c r="G41" s="50">
        <f>C41*D41*E41</f>
        <v>2.625</v>
      </c>
    </row>
    <row r="42" spans="1:7" x14ac:dyDescent="0.25">
      <c r="A42" s="49" t="s">
        <v>300</v>
      </c>
      <c r="B42" s="49"/>
      <c r="C42" s="50">
        <v>1</v>
      </c>
      <c r="D42" s="50">
        <v>2.4</v>
      </c>
      <c r="E42" s="50">
        <v>1.5</v>
      </c>
      <c r="F42" s="50"/>
      <c r="G42" s="50">
        <f>C42*D42*E42</f>
        <v>3.5999999999999996</v>
      </c>
    </row>
    <row r="43" spans="1:7" x14ac:dyDescent="0.25">
      <c r="A43" s="46" t="s">
        <v>301</v>
      </c>
      <c r="B43" s="46" t="s">
        <v>293</v>
      </c>
      <c r="C43" s="47"/>
      <c r="D43" s="47"/>
      <c r="E43" s="47"/>
      <c r="F43" s="47"/>
      <c r="G43" s="48"/>
    </row>
    <row r="44" spans="1:7" x14ac:dyDescent="0.25">
      <c r="A44" s="49" t="s">
        <v>302</v>
      </c>
      <c r="B44" s="49"/>
      <c r="C44" s="50">
        <v>1</v>
      </c>
      <c r="D44" s="50">
        <v>3.3</v>
      </c>
      <c r="E44" s="50">
        <v>1.5</v>
      </c>
      <c r="F44" s="50"/>
      <c r="G44" s="50">
        <f>C44*D44*E44</f>
        <v>4.9499999999999993</v>
      </c>
    </row>
    <row r="45" spans="1:7" x14ac:dyDescent="0.25">
      <c r="A45" s="49" t="s">
        <v>303</v>
      </c>
      <c r="B45" s="49"/>
      <c r="C45" s="50">
        <v>1</v>
      </c>
      <c r="D45" s="50">
        <v>5.4</v>
      </c>
      <c r="E45" s="50">
        <v>1.5</v>
      </c>
      <c r="F45" s="50"/>
      <c r="G45" s="50">
        <f>C45*D45*E45</f>
        <v>8.1000000000000014</v>
      </c>
    </row>
    <row r="46" spans="1:7" x14ac:dyDescent="0.25">
      <c r="A46" s="46" t="s">
        <v>304</v>
      </c>
      <c r="B46" s="46" t="s">
        <v>293</v>
      </c>
      <c r="C46" s="47"/>
      <c r="D46" s="47"/>
      <c r="E46" s="47"/>
      <c r="F46" s="47"/>
      <c r="G46" s="48"/>
    </row>
    <row r="47" spans="1:7" x14ac:dyDescent="0.25">
      <c r="A47" s="49" t="s">
        <v>305</v>
      </c>
      <c r="B47" s="49"/>
      <c r="C47" s="50">
        <v>2</v>
      </c>
      <c r="D47" s="50">
        <v>2.2000000000000002</v>
      </c>
      <c r="E47" s="50">
        <v>1.5</v>
      </c>
      <c r="F47" s="50"/>
      <c r="G47" s="50">
        <f>C47*D47*E47</f>
        <v>6.6000000000000005</v>
      </c>
    </row>
    <row r="48" spans="1:7" x14ac:dyDescent="0.25">
      <c r="A48" s="49" t="s">
        <v>295</v>
      </c>
      <c r="B48" s="49"/>
      <c r="C48" s="50">
        <v>1</v>
      </c>
      <c r="D48" s="50">
        <v>4.0999999999999996</v>
      </c>
      <c r="E48" s="50">
        <v>1.5</v>
      </c>
      <c r="F48" s="50"/>
      <c r="G48" s="50">
        <f>C48*D48*E48</f>
        <v>6.1499999999999995</v>
      </c>
    </row>
    <row r="49" spans="1:7" x14ac:dyDescent="0.25">
      <c r="A49" s="49" t="s">
        <v>306</v>
      </c>
      <c r="B49" s="49"/>
      <c r="C49" s="50">
        <v>1</v>
      </c>
      <c r="D49" s="50">
        <v>0.8</v>
      </c>
      <c r="E49" s="50">
        <v>2.1</v>
      </c>
      <c r="F49" s="50"/>
      <c r="G49" s="50">
        <f>C49*D49*E49</f>
        <v>1.6800000000000002</v>
      </c>
    </row>
    <row r="50" spans="1:7" x14ac:dyDescent="0.25">
      <c r="A50" s="49" t="s">
        <v>307</v>
      </c>
      <c r="B50" s="49"/>
      <c r="C50" s="50">
        <v>1</v>
      </c>
      <c r="D50" s="50">
        <v>2</v>
      </c>
      <c r="E50" s="50">
        <v>1.1000000000000001</v>
      </c>
      <c r="F50" s="50"/>
      <c r="G50" s="50">
        <f>C50*D50*E50</f>
        <v>2.2000000000000002</v>
      </c>
    </row>
    <row r="51" spans="1:7" x14ac:dyDescent="0.25">
      <c r="A51" s="49" t="s">
        <v>308</v>
      </c>
      <c r="B51" s="49"/>
      <c r="C51" s="50">
        <v>1</v>
      </c>
      <c r="D51" s="50">
        <v>0.9</v>
      </c>
      <c r="E51" s="50">
        <v>0.9</v>
      </c>
      <c r="F51" s="50"/>
      <c r="G51" s="50">
        <f>C51*D51*E51</f>
        <v>0.81</v>
      </c>
    </row>
    <row r="53" spans="1:7" ht="45" customHeight="1" x14ac:dyDescent="0.25">
      <c r="A53" s="43" t="s">
        <v>310</v>
      </c>
      <c r="B53" s="43" t="s">
        <v>291</v>
      </c>
      <c r="C53" s="43" t="s">
        <v>18</v>
      </c>
      <c r="D53" s="44" t="s">
        <v>13</v>
      </c>
      <c r="E53" s="1" t="s">
        <v>311</v>
      </c>
      <c r="F53" s="1" t="s">
        <v>311</v>
      </c>
      <c r="G53" s="45">
        <f>SUM(G54:G70)</f>
        <v>31.07</v>
      </c>
    </row>
    <row r="54" spans="1:7" x14ac:dyDescent="0.25">
      <c r="A54" s="46" t="s">
        <v>294</v>
      </c>
      <c r="B54" s="46" t="s">
        <v>293</v>
      </c>
      <c r="C54" s="47"/>
      <c r="D54" s="47"/>
      <c r="E54" s="47"/>
      <c r="F54" s="47"/>
      <c r="G54" s="48"/>
    </row>
    <row r="55" spans="1:7" x14ac:dyDescent="0.25">
      <c r="A55" s="49" t="s">
        <v>295</v>
      </c>
      <c r="B55" s="49"/>
      <c r="C55" s="50">
        <v>2</v>
      </c>
      <c r="D55" s="50">
        <v>11.2</v>
      </c>
      <c r="E55" s="50">
        <v>0.2</v>
      </c>
      <c r="F55" s="50"/>
      <c r="G55" s="50">
        <f>C55*D55*E55</f>
        <v>4.4799999999999995</v>
      </c>
    </row>
    <row r="56" spans="1:7" x14ac:dyDescent="0.25">
      <c r="A56" s="49" t="s">
        <v>296</v>
      </c>
      <c r="B56" s="49"/>
      <c r="C56" s="50">
        <v>3</v>
      </c>
      <c r="D56" s="50">
        <v>11.7</v>
      </c>
      <c r="E56" s="50">
        <v>0.2</v>
      </c>
      <c r="F56" s="50"/>
      <c r="G56" s="50">
        <f>C56*D56*E56</f>
        <v>7.02</v>
      </c>
    </row>
    <row r="57" spans="1:7" x14ac:dyDescent="0.25">
      <c r="A57" s="49" t="s">
        <v>297</v>
      </c>
      <c r="B57" s="49"/>
      <c r="C57" s="50">
        <v>1</v>
      </c>
      <c r="D57" s="50">
        <v>10.199999999999999</v>
      </c>
      <c r="E57" s="50">
        <v>0.2</v>
      </c>
      <c r="F57" s="50"/>
      <c r="G57" s="50">
        <f>C57*D57*E57</f>
        <v>2.04</v>
      </c>
    </row>
    <row r="58" spans="1:7" x14ac:dyDescent="0.25">
      <c r="A58" s="46" t="s">
        <v>298</v>
      </c>
      <c r="B58" s="46" t="s">
        <v>293</v>
      </c>
      <c r="C58" s="47"/>
      <c r="D58" s="47"/>
      <c r="E58" s="47"/>
      <c r="F58" s="47"/>
      <c r="G58" s="48"/>
    </row>
    <row r="59" spans="1:7" x14ac:dyDescent="0.25">
      <c r="A59" s="49" t="s">
        <v>299</v>
      </c>
      <c r="B59" s="49"/>
      <c r="C59" s="50">
        <v>1</v>
      </c>
      <c r="D59" s="50">
        <v>9.6</v>
      </c>
      <c r="E59" s="50">
        <v>0.2</v>
      </c>
      <c r="F59" s="50"/>
      <c r="G59" s="50">
        <f>C59*D59*E59</f>
        <v>1.92</v>
      </c>
    </row>
    <row r="60" spans="1:7" x14ac:dyDescent="0.25">
      <c r="A60" s="49" t="s">
        <v>299</v>
      </c>
      <c r="B60" s="49"/>
      <c r="C60" s="50">
        <v>1</v>
      </c>
      <c r="D60" s="50">
        <v>6.05</v>
      </c>
      <c r="E60" s="50">
        <v>0.2</v>
      </c>
      <c r="F60" s="50"/>
      <c r="G60" s="50">
        <f>C60*D60*E60</f>
        <v>1.21</v>
      </c>
    </row>
    <row r="61" spans="1:7" x14ac:dyDescent="0.25">
      <c r="A61" s="49" t="s">
        <v>300</v>
      </c>
      <c r="B61" s="49"/>
      <c r="C61" s="50">
        <v>1</v>
      </c>
      <c r="D61" s="50">
        <v>7.8</v>
      </c>
      <c r="E61" s="50">
        <v>0.2</v>
      </c>
      <c r="F61" s="50"/>
      <c r="G61" s="50">
        <f>C61*D61*E61</f>
        <v>1.56</v>
      </c>
    </row>
    <row r="62" spans="1:7" x14ac:dyDescent="0.25">
      <c r="A62" s="46" t="s">
        <v>301</v>
      </c>
      <c r="B62" s="46" t="s">
        <v>293</v>
      </c>
      <c r="C62" s="47"/>
      <c r="D62" s="47"/>
      <c r="E62" s="47"/>
      <c r="F62" s="47"/>
      <c r="G62" s="48"/>
    </row>
    <row r="63" spans="1:7" x14ac:dyDescent="0.25">
      <c r="A63" s="49" t="s">
        <v>302</v>
      </c>
      <c r="B63" s="49"/>
      <c r="C63" s="50">
        <v>1</v>
      </c>
      <c r="D63" s="50">
        <v>9.6</v>
      </c>
      <c r="E63" s="50">
        <v>0.2</v>
      </c>
      <c r="F63" s="50"/>
      <c r="G63" s="50">
        <f>C63*D63*E63</f>
        <v>1.92</v>
      </c>
    </row>
    <row r="64" spans="1:7" x14ac:dyDescent="0.25">
      <c r="A64" s="49" t="s">
        <v>303</v>
      </c>
      <c r="B64" s="49"/>
      <c r="C64" s="50">
        <v>1</v>
      </c>
      <c r="D64" s="50">
        <v>13.8</v>
      </c>
      <c r="E64" s="50">
        <v>0.2</v>
      </c>
      <c r="F64" s="50"/>
      <c r="G64" s="50">
        <f>C64*D64*E64</f>
        <v>2.7600000000000002</v>
      </c>
    </row>
    <row r="65" spans="1:7" x14ac:dyDescent="0.25">
      <c r="A65" s="46" t="s">
        <v>304</v>
      </c>
      <c r="B65" s="46" t="s">
        <v>293</v>
      </c>
      <c r="C65" s="47"/>
      <c r="D65" s="47"/>
      <c r="E65" s="47"/>
      <c r="F65" s="47"/>
      <c r="G65" s="48"/>
    </row>
    <row r="66" spans="1:7" x14ac:dyDescent="0.25">
      <c r="A66" s="49" t="s">
        <v>305</v>
      </c>
      <c r="B66" s="49"/>
      <c r="C66" s="50">
        <v>2</v>
      </c>
      <c r="D66" s="50">
        <v>7.4</v>
      </c>
      <c r="E66" s="50">
        <v>0.2</v>
      </c>
      <c r="F66" s="50"/>
      <c r="G66" s="50">
        <f>C66*D66*E66</f>
        <v>2.9600000000000004</v>
      </c>
    </row>
    <row r="67" spans="1:7" x14ac:dyDescent="0.25">
      <c r="A67" s="49" t="s">
        <v>295</v>
      </c>
      <c r="B67" s="49"/>
      <c r="C67" s="50">
        <v>1</v>
      </c>
      <c r="D67" s="50">
        <v>11.2</v>
      </c>
      <c r="E67" s="50">
        <v>0.2</v>
      </c>
      <c r="F67" s="50"/>
      <c r="G67" s="50">
        <f>C67*D67*E67</f>
        <v>2.2399999999999998</v>
      </c>
    </row>
    <row r="68" spans="1:7" x14ac:dyDescent="0.25">
      <c r="A68" s="49" t="s">
        <v>306</v>
      </c>
      <c r="B68" s="49"/>
      <c r="C68" s="50">
        <v>1</v>
      </c>
      <c r="D68" s="50">
        <v>5</v>
      </c>
      <c r="E68" s="50">
        <v>0.2</v>
      </c>
      <c r="F68" s="50"/>
      <c r="G68" s="50">
        <f>C68*D68*E68</f>
        <v>1</v>
      </c>
    </row>
    <row r="69" spans="1:7" x14ac:dyDescent="0.25">
      <c r="A69" s="49" t="s">
        <v>307</v>
      </c>
      <c r="B69" s="49"/>
      <c r="C69" s="50">
        <v>1</v>
      </c>
      <c r="D69" s="50">
        <v>6.2</v>
      </c>
      <c r="E69" s="50">
        <v>0.2</v>
      </c>
      <c r="F69" s="50"/>
      <c r="G69" s="50">
        <f>C69*D69*E69</f>
        <v>1.2400000000000002</v>
      </c>
    </row>
    <row r="70" spans="1:7" x14ac:dyDescent="0.25">
      <c r="A70" s="49" t="s">
        <v>308</v>
      </c>
      <c r="B70" s="49"/>
      <c r="C70" s="50">
        <v>1</v>
      </c>
      <c r="D70" s="50">
        <v>3.6</v>
      </c>
      <c r="E70" s="50">
        <v>0.2</v>
      </c>
      <c r="F70" s="50"/>
      <c r="G70" s="50">
        <f>C70*D70*E70</f>
        <v>0.72000000000000008</v>
      </c>
    </row>
    <row r="72" spans="1:7" ht="45" customHeight="1" x14ac:dyDescent="0.25">
      <c r="A72" s="43" t="s">
        <v>312</v>
      </c>
      <c r="B72" s="43" t="s">
        <v>291</v>
      </c>
      <c r="C72" s="43" t="s">
        <v>20</v>
      </c>
      <c r="D72" s="44" t="s">
        <v>13</v>
      </c>
      <c r="E72" s="1" t="s">
        <v>21</v>
      </c>
      <c r="F72" s="1" t="s">
        <v>21</v>
      </c>
      <c r="G72" s="45">
        <f>SUM(G73:G73)</f>
        <v>179.36</v>
      </c>
    </row>
    <row r="73" spans="1:7" x14ac:dyDescent="0.25">
      <c r="A73" s="49" t="s">
        <v>313</v>
      </c>
      <c r="B73" s="49"/>
      <c r="C73" s="50">
        <v>1</v>
      </c>
      <c r="D73" s="50">
        <v>179.36</v>
      </c>
      <c r="E73" s="50"/>
      <c r="F73" s="50"/>
      <c r="G73" s="50">
        <f>PRODUCT(C73:F73)</f>
        <v>179.36</v>
      </c>
    </row>
    <row r="75" spans="1:7" ht="45" customHeight="1" x14ac:dyDescent="0.25">
      <c r="A75" s="43" t="s">
        <v>314</v>
      </c>
      <c r="B75" s="43" t="s">
        <v>291</v>
      </c>
      <c r="C75" s="43" t="s">
        <v>22</v>
      </c>
      <c r="D75" s="44" t="s">
        <v>16</v>
      </c>
      <c r="E75" s="1" t="s">
        <v>23</v>
      </c>
      <c r="F75" s="1" t="s">
        <v>23</v>
      </c>
      <c r="G75" s="45">
        <f>SUM(G76:G76)</f>
        <v>3</v>
      </c>
    </row>
    <row r="76" spans="1:7" x14ac:dyDescent="0.25">
      <c r="A76" s="49" t="s">
        <v>315</v>
      </c>
      <c r="B76" s="49"/>
      <c r="C76" s="50">
        <v>3</v>
      </c>
      <c r="D76" s="50"/>
      <c r="E76" s="50"/>
      <c r="F76" s="50"/>
      <c r="G76" s="50">
        <f>PRODUCT(C76:F76)</f>
        <v>3</v>
      </c>
    </row>
    <row r="78" spans="1:7" ht="45" customHeight="1" x14ac:dyDescent="0.25">
      <c r="A78" s="43" t="s">
        <v>316</v>
      </c>
      <c r="B78" s="43" t="s">
        <v>291</v>
      </c>
      <c r="C78" s="43" t="s">
        <v>24</v>
      </c>
      <c r="D78" s="44" t="s">
        <v>16</v>
      </c>
      <c r="E78" s="1" t="s">
        <v>25</v>
      </c>
      <c r="F78" s="1" t="s">
        <v>25</v>
      </c>
      <c r="G78" s="45">
        <f>SUM(G79:G93)</f>
        <v>13</v>
      </c>
    </row>
    <row r="79" spans="1:7" x14ac:dyDescent="0.25">
      <c r="A79" s="46" t="s">
        <v>317</v>
      </c>
      <c r="B79" s="46" t="s">
        <v>293</v>
      </c>
      <c r="C79" s="47"/>
      <c r="D79" s="47"/>
      <c r="E79" s="47"/>
      <c r="F79" s="47"/>
      <c r="G79" s="48"/>
    </row>
    <row r="80" spans="1:7" x14ac:dyDescent="0.25">
      <c r="A80" s="49" t="s">
        <v>318</v>
      </c>
      <c r="B80" s="49"/>
      <c r="C80" s="50">
        <v>3</v>
      </c>
      <c r="D80" s="50"/>
      <c r="E80" s="50"/>
      <c r="F80" s="50"/>
      <c r="G80" s="50">
        <f>PRODUCT(C80:F80)</f>
        <v>3</v>
      </c>
    </row>
    <row r="81" spans="1:7" x14ac:dyDescent="0.25">
      <c r="A81" s="49" t="s">
        <v>319</v>
      </c>
      <c r="B81" s="49"/>
      <c r="C81" s="50">
        <v>1</v>
      </c>
      <c r="D81" s="50"/>
      <c r="E81" s="50"/>
      <c r="F81" s="50"/>
      <c r="G81" s="50">
        <f>PRODUCT(C81:F81)</f>
        <v>1</v>
      </c>
    </row>
    <row r="82" spans="1:7" x14ac:dyDescent="0.25">
      <c r="A82" s="49" t="s">
        <v>320</v>
      </c>
      <c r="B82" s="49"/>
      <c r="C82" s="50">
        <v>1</v>
      </c>
      <c r="D82" s="50"/>
      <c r="E82" s="50"/>
      <c r="F82" s="50"/>
      <c r="G82" s="50">
        <f>PRODUCT(C82:F82)</f>
        <v>1</v>
      </c>
    </row>
    <row r="83" spans="1:7" x14ac:dyDescent="0.25">
      <c r="A83" s="49" t="s">
        <v>321</v>
      </c>
      <c r="B83" s="49"/>
      <c r="C83" s="50">
        <v>1</v>
      </c>
      <c r="D83" s="50"/>
      <c r="E83" s="50"/>
      <c r="F83" s="50"/>
      <c r="G83" s="50">
        <f>PRODUCT(C83:F83)</f>
        <v>1</v>
      </c>
    </row>
    <row r="84" spans="1:7" x14ac:dyDescent="0.25">
      <c r="A84" s="46" t="s">
        <v>301</v>
      </c>
      <c r="B84" s="46" t="s">
        <v>293</v>
      </c>
      <c r="C84" s="47"/>
      <c r="D84" s="47"/>
      <c r="E84" s="47"/>
      <c r="F84" s="47"/>
      <c r="G84" s="48"/>
    </row>
    <row r="85" spans="1:7" x14ac:dyDescent="0.25">
      <c r="A85" s="49" t="s">
        <v>322</v>
      </c>
      <c r="B85" s="49"/>
      <c r="C85" s="50">
        <v>1</v>
      </c>
      <c r="D85" s="50"/>
      <c r="E85" s="50"/>
      <c r="F85" s="50"/>
      <c r="G85" s="50">
        <f>PRODUCT(C85:F85)</f>
        <v>1</v>
      </c>
    </row>
    <row r="86" spans="1:7" x14ac:dyDescent="0.25">
      <c r="A86" s="49" t="s">
        <v>323</v>
      </c>
      <c r="B86" s="49"/>
      <c r="C86" s="50">
        <v>1</v>
      </c>
      <c r="D86" s="50"/>
      <c r="E86" s="50"/>
      <c r="F86" s="50"/>
      <c r="G86" s="50">
        <f>PRODUCT(C86:F86)</f>
        <v>1</v>
      </c>
    </row>
    <row r="87" spans="1:7" x14ac:dyDescent="0.25">
      <c r="A87" s="46" t="s">
        <v>324</v>
      </c>
      <c r="B87" s="46" t="s">
        <v>293</v>
      </c>
      <c r="C87" s="47"/>
      <c r="D87" s="47"/>
      <c r="E87" s="47"/>
      <c r="F87" s="47"/>
      <c r="G87" s="48"/>
    </row>
    <row r="88" spans="1:7" x14ac:dyDescent="0.25">
      <c r="A88" s="49" t="s">
        <v>325</v>
      </c>
      <c r="B88" s="49"/>
      <c r="C88" s="50">
        <v>1</v>
      </c>
      <c r="D88" s="50"/>
      <c r="E88" s="50"/>
      <c r="F88" s="50"/>
      <c r="G88" s="50">
        <f>PRODUCT(C88:F88)</f>
        <v>1</v>
      </c>
    </row>
    <row r="89" spans="1:7" x14ac:dyDescent="0.25">
      <c r="A89" s="49" t="s">
        <v>326</v>
      </c>
      <c r="B89" s="49"/>
      <c r="C89" s="50">
        <v>1</v>
      </c>
      <c r="D89" s="50"/>
      <c r="E89" s="50"/>
      <c r="F89" s="50"/>
      <c r="G89" s="50">
        <f>PRODUCT(C89:F89)</f>
        <v>1</v>
      </c>
    </row>
    <row r="90" spans="1:7" x14ac:dyDescent="0.25">
      <c r="A90" s="49" t="s">
        <v>327</v>
      </c>
      <c r="B90" s="49"/>
      <c r="C90" s="50">
        <v>1</v>
      </c>
      <c r="D90" s="50"/>
      <c r="E90" s="50"/>
      <c r="F90" s="50"/>
      <c r="G90" s="50">
        <f>PRODUCT(C90:F90)</f>
        <v>1</v>
      </c>
    </row>
    <row r="91" spans="1:7" x14ac:dyDescent="0.25">
      <c r="A91" s="46" t="s">
        <v>298</v>
      </c>
      <c r="B91" s="46" t="s">
        <v>293</v>
      </c>
      <c r="C91" s="47"/>
      <c r="D91" s="47"/>
      <c r="E91" s="47"/>
      <c r="F91" s="47"/>
      <c r="G91" s="48"/>
    </row>
    <row r="92" spans="1:7" x14ac:dyDescent="0.25">
      <c r="A92" s="49" t="s">
        <v>328</v>
      </c>
      <c r="B92" s="49"/>
      <c r="C92" s="50">
        <v>1</v>
      </c>
      <c r="D92" s="50"/>
      <c r="E92" s="50"/>
      <c r="F92" s="50"/>
      <c r="G92" s="50">
        <f>PRODUCT(C92:F92)</f>
        <v>1</v>
      </c>
    </row>
    <row r="93" spans="1:7" x14ac:dyDescent="0.25">
      <c r="A93" s="49" t="s">
        <v>329</v>
      </c>
      <c r="B93" s="49"/>
      <c r="C93" s="50">
        <v>1</v>
      </c>
      <c r="D93" s="50"/>
      <c r="E93" s="50"/>
      <c r="F93" s="50"/>
      <c r="G93" s="50">
        <f>PRODUCT(C93:F93)</f>
        <v>1</v>
      </c>
    </row>
    <row r="95" spans="1:7" ht="45" customHeight="1" x14ac:dyDescent="0.25">
      <c r="A95" s="43" t="s">
        <v>330</v>
      </c>
      <c r="B95" s="43" t="s">
        <v>291</v>
      </c>
      <c r="C95" s="43" t="s">
        <v>26</v>
      </c>
      <c r="D95" s="44" t="s">
        <v>27</v>
      </c>
      <c r="E95" s="1" t="s">
        <v>28</v>
      </c>
      <c r="F95" s="1" t="s">
        <v>28</v>
      </c>
      <c r="G95" s="45">
        <f>SUM(G96:G136)</f>
        <v>13.290850000000011</v>
      </c>
    </row>
    <row r="96" spans="1:7" x14ac:dyDescent="0.25">
      <c r="A96" s="46" t="s">
        <v>331</v>
      </c>
      <c r="B96" s="46" t="s">
        <v>293</v>
      </c>
      <c r="C96" s="47"/>
      <c r="D96" s="47"/>
      <c r="E96" s="47"/>
      <c r="F96" s="47"/>
      <c r="G96" s="48"/>
    </row>
    <row r="97" spans="1:7" x14ac:dyDescent="0.25">
      <c r="A97" s="46" t="s">
        <v>294</v>
      </c>
      <c r="B97" s="46" t="s">
        <v>293</v>
      </c>
      <c r="C97" s="47"/>
      <c r="D97" s="47"/>
      <c r="E97" s="47"/>
      <c r="F97" s="47"/>
      <c r="G97" s="48"/>
    </row>
    <row r="98" spans="1:7" x14ac:dyDescent="0.25">
      <c r="A98" s="49" t="s">
        <v>295</v>
      </c>
      <c r="B98" s="49"/>
      <c r="C98" s="50">
        <v>2</v>
      </c>
      <c r="D98" s="50">
        <v>4.0999999999999996</v>
      </c>
      <c r="E98" s="50">
        <v>1.5</v>
      </c>
      <c r="F98" s="50">
        <v>0.05</v>
      </c>
      <c r="G98" s="50">
        <f>PRODUCT(C98:F98)</f>
        <v>0.61499999999999999</v>
      </c>
    </row>
    <row r="99" spans="1:7" x14ac:dyDescent="0.25">
      <c r="A99" s="49" t="s">
        <v>296</v>
      </c>
      <c r="B99" s="49"/>
      <c r="C99" s="50">
        <v>3</v>
      </c>
      <c r="D99" s="50">
        <v>4.3499999999999996</v>
      </c>
      <c r="E99" s="50">
        <v>1.5</v>
      </c>
      <c r="F99" s="50">
        <v>0.05</v>
      </c>
      <c r="G99" s="50">
        <f>PRODUCT(C99:F99)</f>
        <v>0.97875000000000001</v>
      </c>
    </row>
    <row r="100" spans="1:7" x14ac:dyDescent="0.25">
      <c r="A100" s="49" t="s">
        <v>297</v>
      </c>
      <c r="B100" s="49"/>
      <c r="C100" s="50">
        <v>1</v>
      </c>
      <c r="D100" s="50">
        <v>3.6</v>
      </c>
      <c r="E100" s="50">
        <v>1.5</v>
      </c>
      <c r="F100" s="50">
        <v>0.05</v>
      </c>
      <c r="G100" s="50">
        <f>PRODUCT(C100:F100)</f>
        <v>0.27</v>
      </c>
    </row>
    <row r="101" spans="1:7" x14ac:dyDescent="0.25">
      <c r="A101" s="46" t="s">
        <v>298</v>
      </c>
      <c r="B101" s="46" t="s">
        <v>293</v>
      </c>
      <c r="C101" s="47"/>
      <c r="D101" s="47"/>
      <c r="E101" s="47"/>
      <c r="F101" s="47"/>
      <c r="G101" s="48"/>
    </row>
    <row r="102" spans="1:7" x14ac:dyDescent="0.25">
      <c r="A102" s="49" t="s">
        <v>299</v>
      </c>
      <c r="B102" s="49"/>
      <c r="C102" s="50">
        <v>1</v>
      </c>
      <c r="D102" s="50">
        <v>2.2999999999999998</v>
      </c>
      <c r="E102" s="50">
        <v>1.5</v>
      </c>
      <c r="F102" s="50">
        <v>0.05</v>
      </c>
      <c r="G102" s="50">
        <f>PRODUCT(C102:F102)</f>
        <v>0.17249999999999999</v>
      </c>
    </row>
    <row r="103" spans="1:7" x14ac:dyDescent="0.25">
      <c r="A103" s="49" t="s">
        <v>299</v>
      </c>
      <c r="B103" s="49"/>
      <c r="C103" s="50">
        <v>1</v>
      </c>
      <c r="D103" s="50">
        <v>1.05</v>
      </c>
      <c r="E103" s="50">
        <v>2.5</v>
      </c>
      <c r="F103" s="50">
        <v>0.05</v>
      </c>
      <c r="G103" s="50">
        <f>PRODUCT(C103:F103)</f>
        <v>0.13125000000000001</v>
      </c>
    </row>
    <row r="104" spans="1:7" x14ac:dyDescent="0.25">
      <c r="A104" s="49" t="s">
        <v>300</v>
      </c>
      <c r="B104" s="49"/>
      <c r="C104" s="50">
        <v>1</v>
      </c>
      <c r="D104" s="50">
        <v>2.4</v>
      </c>
      <c r="E104" s="50">
        <v>1.5</v>
      </c>
      <c r="F104" s="50">
        <v>0.05</v>
      </c>
      <c r="G104" s="50">
        <f>PRODUCT(C104:F104)</f>
        <v>0.18</v>
      </c>
    </row>
    <row r="105" spans="1:7" x14ac:dyDescent="0.25">
      <c r="A105" s="46" t="s">
        <v>301</v>
      </c>
      <c r="B105" s="46" t="s">
        <v>293</v>
      </c>
      <c r="C105" s="47"/>
      <c r="D105" s="47"/>
      <c r="E105" s="47"/>
      <c r="F105" s="47"/>
      <c r="G105" s="48"/>
    </row>
    <row r="106" spans="1:7" x14ac:dyDescent="0.25">
      <c r="A106" s="49" t="s">
        <v>302</v>
      </c>
      <c r="B106" s="49"/>
      <c r="C106" s="50">
        <v>1</v>
      </c>
      <c r="D106" s="50">
        <v>3.3</v>
      </c>
      <c r="E106" s="50">
        <v>1.5</v>
      </c>
      <c r="F106" s="50">
        <v>0.05</v>
      </c>
      <c r="G106" s="50">
        <f>PRODUCT(C106:F106)</f>
        <v>0.24749999999999997</v>
      </c>
    </row>
    <row r="107" spans="1:7" x14ac:dyDescent="0.25">
      <c r="A107" s="49" t="s">
        <v>303</v>
      </c>
      <c r="B107" s="49"/>
      <c r="C107" s="50">
        <v>1</v>
      </c>
      <c r="D107" s="50">
        <v>5.4</v>
      </c>
      <c r="E107" s="50">
        <v>1.5</v>
      </c>
      <c r="F107" s="50">
        <v>0.05</v>
      </c>
      <c r="G107" s="50">
        <f>PRODUCT(C107:F107)</f>
        <v>0.40500000000000008</v>
      </c>
    </row>
    <row r="108" spans="1:7" x14ac:dyDescent="0.25">
      <c r="A108" s="46" t="s">
        <v>304</v>
      </c>
      <c r="B108" s="46" t="s">
        <v>293</v>
      </c>
      <c r="C108" s="47"/>
      <c r="D108" s="47"/>
      <c r="E108" s="47"/>
      <c r="F108" s="47"/>
      <c r="G108" s="48"/>
    </row>
    <row r="109" spans="1:7" x14ac:dyDescent="0.25">
      <c r="A109" s="49" t="s">
        <v>305</v>
      </c>
      <c r="B109" s="49"/>
      <c r="C109" s="50">
        <v>2</v>
      </c>
      <c r="D109" s="50">
        <v>2.2000000000000002</v>
      </c>
      <c r="E109" s="50">
        <v>1.5</v>
      </c>
      <c r="F109" s="50">
        <v>0.05</v>
      </c>
      <c r="G109" s="50">
        <f>PRODUCT(C109:F109)</f>
        <v>0.33000000000000007</v>
      </c>
    </row>
    <row r="110" spans="1:7" x14ac:dyDescent="0.25">
      <c r="A110" s="49" t="s">
        <v>295</v>
      </c>
      <c r="B110" s="49"/>
      <c r="C110" s="50">
        <v>1</v>
      </c>
      <c r="D110" s="50">
        <v>4.0999999999999996</v>
      </c>
      <c r="E110" s="50">
        <v>1.5</v>
      </c>
      <c r="F110" s="50">
        <v>0.05</v>
      </c>
      <c r="G110" s="50">
        <f>PRODUCT(C110:F110)</f>
        <v>0.3075</v>
      </c>
    </row>
    <row r="111" spans="1:7" x14ac:dyDescent="0.25">
      <c r="A111" s="49" t="s">
        <v>306</v>
      </c>
      <c r="B111" s="49"/>
      <c r="C111" s="50">
        <v>1</v>
      </c>
      <c r="D111" s="50">
        <v>0.8</v>
      </c>
      <c r="E111" s="50">
        <v>2.1</v>
      </c>
      <c r="F111" s="50">
        <v>0.05</v>
      </c>
      <c r="G111" s="50">
        <f>PRODUCT(C111:F111)</f>
        <v>8.4000000000000019E-2</v>
      </c>
    </row>
    <row r="112" spans="1:7" x14ac:dyDescent="0.25">
      <c r="A112" s="49" t="s">
        <v>307</v>
      </c>
      <c r="B112" s="49"/>
      <c r="C112" s="50">
        <v>1</v>
      </c>
      <c r="D112" s="50">
        <v>2</v>
      </c>
      <c r="E112" s="50">
        <v>1.1000000000000001</v>
      </c>
      <c r="F112" s="50">
        <v>0.05</v>
      </c>
      <c r="G112" s="50">
        <f>PRODUCT(C112:F112)</f>
        <v>0.11000000000000001</v>
      </c>
    </row>
    <row r="113" spans="1:7" x14ac:dyDescent="0.25">
      <c r="A113" s="49" t="s">
        <v>308</v>
      </c>
      <c r="B113" s="49"/>
      <c r="C113" s="50">
        <v>1</v>
      </c>
      <c r="D113" s="50">
        <v>0.9</v>
      </c>
      <c r="E113" s="50">
        <v>0.9</v>
      </c>
      <c r="F113" s="50">
        <v>0.05</v>
      </c>
      <c r="G113" s="50">
        <f>PRODUCT(C113:F113)</f>
        <v>4.0500000000000008E-2</v>
      </c>
    </row>
    <row r="114" spans="1:7" x14ac:dyDescent="0.25">
      <c r="A114" s="46" t="s">
        <v>332</v>
      </c>
      <c r="B114" s="46" t="s">
        <v>293</v>
      </c>
      <c r="C114" s="47"/>
      <c r="D114" s="47"/>
      <c r="E114" s="47"/>
      <c r="F114" s="47"/>
      <c r="G114" s="48"/>
    </row>
    <row r="115" spans="1:7" x14ac:dyDescent="0.25">
      <c r="A115" s="49" t="s">
        <v>333</v>
      </c>
      <c r="B115" s="49"/>
      <c r="C115" s="50">
        <v>3</v>
      </c>
      <c r="D115" s="50">
        <v>0.8</v>
      </c>
      <c r="E115" s="50">
        <v>2.1</v>
      </c>
      <c r="F115" s="50">
        <v>0.1</v>
      </c>
      <c r="G115" s="50">
        <f>PRODUCT(C115:F115)</f>
        <v>0.50400000000000011</v>
      </c>
    </row>
    <row r="116" spans="1:7" x14ac:dyDescent="0.25">
      <c r="A116" s="46" t="s">
        <v>334</v>
      </c>
      <c r="B116" s="46" t="s">
        <v>293</v>
      </c>
      <c r="C116" s="47"/>
      <c r="D116" s="47"/>
      <c r="E116" s="47"/>
      <c r="F116" s="47"/>
      <c r="G116" s="48"/>
    </row>
    <row r="117" spans="1:7" x14ac:dyDescent="0.25">
      <c r="A117" s="49" t="s">
        <v>335</v>
      </c>
      <c r="B117" s="49"/>
      <c r="C117" s="50">
        <v>1</v>
      </c>
      <c r="D117" s="50">
        <v>179.36</v>
      </c>
      <c r="E117" s="50">
        <v>0.03</v>
      </c>
      <c r="F117" s="50"/>
      <c r="G117" s="50">
        <f>C117*D117*E117</f>
        <v>5.3807999999999998</v>
      </c>
    </row>
    <row r="118" spans="1:7" x14ac:dyDescent="0.25">
      <c r="A118" s="46" t="s">
        <v>336</v>
      </c>
      <c r="B118" s="46" t="s">
        <v>293</v>
      </c>
      <c r="C118" s="47"/>
      <c r="D118" s="47"/>
      <c r="E118" s="47"/>
      <c r="F118" s="47"/>
      <c r="G118" s="48"/>
    </row>
    <row r="119" spans="1:7" x14ac:dyDescent="0.25">
      <c r="A119" s="46" t="s">
        <v>294</v>
      </c>
      <c r="B119" s="46" t="s">
        <v>293</v>
      </c>
      <c r="C119" s="47"/>
      <c r="D119" s="47"/>
      <c r="E119" s="47"/>
      <c r="F119" s="47"/>
      <c r="G119" s="48"/>
    </row>
    <row r="120" spans="1:7" x14ac:dyDescent="0.25">
      <c r="A120" s="49" t="s">
        <v>295</v>
      </c>
      <c r="B120" s="49"/>
      <c r="C120" s="50">
        <v>2</v>
      </c>
      <c r="D120" s="50">
        <v>11.2</v>
      </c>
      <c r="E120" s="50">
        <v>0.2</v>
      </c>
      <c r="F120" s="50">
        <v>1.4999999999999999E-2</v>
      </c>
      <c r="G120" s="50">
        <f>PRODUCT(C120:F120)</f>
        <v>6.7199999999999996E-2</v>
      </c>
    </row>
    <row r="121" spans="1:7" x14ac:dyDescent="0.25">
      <c r="A121" s="49" t="s">
        <v>296</v>
      </c>
      <c r="B121" s="49"/>
      <c r="C121" s="50">
        <v>3</v>
      </c>
      <c r="D121" s="50">
        <v>11.7</v>
      </c>
      <c r="E121" s="50">
        <v>0.2</v>
      </c>
      <c r="F121" s="50">
        <v>1.4999999999999999E-2</v>
      </c>
      <c r="G121" s="50">
        <f>PRODUCT(C121:F121)</f>
        <v>0.10529999999999999</v>
      </c>
    </row>
    <row r="122" spans="1:7" x14ac:dyDescent="0.25">
      <c r="A122" s="49" t="s">
        <v>297</v>
      </c>
      <c r="B122" s="49"/>
      <c r="C122" s="50">
        <v>1</v>
      </c>
      <c r="D122" s="50">
        <v>10.199999999999999</v>
      </c>
      <c r="E122" s="50">
        <v>0.2</v>
      </c>
      <c r="F122" s="50">
        <v>1.4999999999999999E-2</v>
      </c>
      <c r="G122" s="50">
        <f>PRODUCT(C122:F122)</f>
        <v>3.0599999999999999E-2</v>
      </c>
    </row>
    <row r="123" spans="1:7" x14ac:dyDescent="0.25">
      <c r="A123" s="46" t="s">
        <v>298</v>
      </c>
      <c r="B123" s="46" t="s">
        <v>293</v>
      </c>
      <c r="C123" s="47"/>
      <c r="D123" s="47"/>
      <c r="E123" s="47"/>
      <c r="F123" s="47"/>
      <c r="G123" s="48"/>
    </row>
    <row r="124" spans="1:7" x14ac:dyDescent="0.25">
      <c r="A124" s="49" t="s">
        <v>299</v>
      </c>
      <c r="B124" s="49"/>
      <c r="C124" s="50">
        <v>1</v>
      </c>
      <c r="D124" s="50">
        <v>9.6</v>
      </c>
      <c r="E124" s="50">
        <v>0.2</v>
      </c>
      <c r="F124" s="50">
        <v>1.4999999999999999E-2</v>
      </c>
      <c r="G124" s="50">
        <f>PRODUCT(C124:F124)</f>
        <v>2.8799999999999999E-2</v>
      </c>
    </row>
    <row r="125" spans="1:7" x14ac:dyDescent="0.25">
      <c r="A125" s="49" t="s">
        <v>299</v>
      </c>
      <c r="B125" s="49"/>
      <c r="C125" s="50">
        <v>1</v>
      </c>
      <c r="D125" s="50">
        <v>6.05</v>
      </c>
      <c r="E125" s="50">
        <v>0.2</v>
      </c>
      <c r="F125" s="50">
        <v>1.4999999999999999E-2</v>
      </c>
      <c r="G125" s="50">
        <f>PRODUCT(C125:F125)</f>
        <v>1.8149999999999999E-2</v>
      </c>
    </row>
    <row r="126" spans="1:7" x14ac:dyDescent="0.25">
      <c r="A126" s="49" t="s">
        <v>300</v>
      </c>
      <c r="B126" s="49"/>
      <c r="C126" s="50">
        <v>1</v>
      </c>
      <c r="D126" s="50">
        <v>7.8</v>
      </c>
      <c r="E126" s="50">
        <v>0.2</v>
      </c>
      <c r="F126" s="50">
        <v>1.4999999999999999E-2</v>
      </c>
      <c r="G126" s="50">
        <f>PRODUCT(C126:F126)</f>
        <v>2.3400000000000001E-2</v>
      </c>
    </row>
    <row r="127" spans="1:7" x14ac:dyDescent="0.25">
      <c r="A127" s="46" t="s">
        <v>301</v>
      </c>
      <c r="B127" s="46" t="s">
        <v>293</v>
      </c>
      <c r="C127" s="47"/>
      <c r="D127" s="47"/>
      <c r="E127" s="47"/>
      <c r="F127" s="47"/>
      <c r="G127" s="48"/>
    </row>
    <row r="128" spans="1:7" x14ac:dyDescent="0.25">
      <c r="A128" s="49" t="s">
        <v>302</v>
      </c>
      <c r="B128" s="49"/>
      <c r="C128" s="50">
        <v>1</v>
      </c>
      <c r="D128" s="50">
        <v>9.6</v>
      </c>
      <c r="E128" s="50">
        <v>0.2</v>
      </c>
      <c r="F128" s="50">
        <v>1.4999999999999999E-2</v>
      </c>
      <c r="G128" s="50">
        <f>PRODUCT(C128:F128)</f>
        <v>2.8799999999999999E-2</v>
      </c>
    </row>
    <row r="129" spans="1:7" x14ac:dyDescent="0.25">
      <c r="A129" s="49" t="s">
        <v>303</v>
      </c>
      <c r="B129" s="49"/>
      <c r="C129" s="50">
        <v>1</v>
      </c>
      <c r="D129" s="50">
        <v>13.8</v>
      </c>
      <c r="E129" s="50">
        <v>0.2</v>
      </c>
      <c r="F129" s="50">
        <v>1.4999999999999999E-2</v>
      </c>
      <c r="G129" s="50">
        <f>PRODUCT(C129:F129)</f>
        <v>4.1399999999999999E-2</v>
      </c>
    </row>
    <row r="130" spans="1:7" x14ac:dyDescent="0.25">
      <c r="A130" s="46" t="s">
        <v>304</v>
      </c>
      <c r="B130" s="46" t="s">
        <v>293</v>
      </c>
      <c r="C130" s="47"/>
      <c r="D130" s="47"/>
      <c r="E130" s="47"/>
      <c r="F130" s="47"/>
      <c r="G130" s="48"/>
    </row>
    <row r="131" spans="1:7" x14ac:dyDescent="0.25">
      <c r="A131" s="49" t="s">
        <v>305</v>
      </c>
      <c r="B131" s="49"/>
      <c r="C131" s="50">
        <v>2</v>
      </c>
      <c r="D131" s="50">
        <v>7.4</v>
      </c>
      <c r="E131" s="50">
        <v>0.2</v>
      </c>
      <c r="F131" s="50">
        <v>1.4999999999999999E-2</v>
      </c>
      <c r="G131" s="50">
        <f>PRODUCT(C131:F131)</f>
        <v>4.4400000000000002E-2</v>
      </c>
    </row>
    <row r="132" spans="1:7" x14ac:dyDescent="0.25">
      <c r="A132" s="49" t="s">
        <v>295</v>
      </c>
      <c r="B132" s="49"/>
      <c r="C132" s="50">
        <v>1</v>
      </c>
      <c r="D132" s="50">
        <v>11.2</v>
      </c>
      <c r="E132" s="50">
        <v>0.2</v>
      </c>
      <c r="F132" s="50">
        <v>1.4999999999999999E-2</v>
      </c>
      <c r="G132" s="50">
        <f>PRODUCT(C132:F132)</f>
        <v>3.3599999999999998E-2</v>
      </c>
    </row>
    <row r="133" spans="1:7" x14ac:dyDescent="0.25">
      <c r="A133" s="49" t="s">
        <v>306</v>
      </c>
      <c r="B133" s="49"/>
      <c r="C133" s="50">
        <v>1</v>
      </c>
      <c r="D133" s="50">
        <v>5</v>
      </c>
      <c r="E133" s="50">
        <v>0.2</v>
      </c>
      <c r="F133" s="50">
        <v>1.4999999999999999E-2</v>
      </c>
      <c r="G133" s="50">
        <f>PRODUCT(C133:F133)</f>
        <v>1.4999999999999999E-2</v>
      </c>
    </row>
    <row r="134" spans="1:7" x14ac:dyDescent="0.25">
      <c r="A134" s="49" t="s">
        <v>307</v>
      </c>
      <c r="B134" s="49"/>
      <c r="C134" s="50">
        <v>1</v>
      </c>
      <c r="D134" s="50">
        <v>6.2</v>
      </c>
      <c r="E134" s="50">
        <v>0.2</v>
      </c>
      <c r="F134" s="50">
        <v>1.4999999999999999E-2</v>
      </c>
      <c r="G134" s="50">
        <f>PRODUCT(C134:F134)</f>
        <v>1.8600000000000002E-2</v>
      </c>
    </row>
    <row r="135" spans="1:7" x14ac:dyDescent="0.25">
      <c r="A135" s="49" t="s">
        <v>308</v>
      </c>
      <c r="B135" s="49"/>
      <c r="C135" s="50">
        <v>1</v>
      </c>
      <c r="D135" s="50">
        <v>3.6</v>
      </c>
      <c r="E135" s="50">
        <v>0.2</v>
      </c>
      <c r="F135" s="50">
        <v>1.4999999999999999E-2</v>
      </c>
      <c r="G135" s="50">
        <f>PRODUCT(C135:F135)</f>
        <v>1.0800000000000001E-2</v>
      </c>
    </row>
    <row r="136" spans="1:7" x14ac:dyDescent="0.25">
      <c r="A136" s="49" t="s">
        <v>337</v>
      </c>
      <c r="B136" s="49"/>
      <c r="C136" s="50">
        <v>30</v>
      </c>
      <c r="D136" s="50">
        <v>10.2266666666667</v>
      </c>
      <c r="E136" s="50"/>
      <c r="F136" s="50"/>
      <c r="G136" s="50">
        <f>C136 * D136/100</f>
        <v>3.0680000000000103</v>
      </c>
    </row>
    <row r="138" spans="1:7" ht="45" customHeight="1" x14ac:dyDescent="0.25">
      <c r="A138" s="43" t="s">
        <v>338</v>
      </c>
      <c r="B138" s="43" t="s">
        <v>291</v>
      </c>
      <c r="C138" s="43" t="s">
        <v>29</v>
      </c>
      <c r="D138" s="44" t="s">
        <v>27</v>
      </c>
      <c r="E138" s="1" t="s">
        <v>339</v>
      </c>
      <c r="F138" s="1" t="s">
        <v>339</v>
      </c>
      <c r="G138" s="45">
        <f>SUM(G139:G157)</f>
        <v>0.60605000000000009</v>
      </c>
    </row>
    <row r="139" spans="1:7" x14ac:dyDescent="0.25">
      <c r="A139" s="46" t="s">
        <v>336</v>
      </c>
      <c r="B139" s="46" t="s">
        <v>293</v>
      </c>
      <c r="C139" s="47"/>
      <c r="D139" s="47"/>
      <c r="E139" s="47"/>
      <c r="F139" s="47"/>
      <c r="G139" s="48"/>
    </row>
    <row r="140" spans="1:7" x14ac:dyDescent="0.25">
      <c r="A140" s="46" t="s">
        <v>294</v>
      </c>
      <c r="B140" s="46" t="s">
        <v>293</v>
      </c>
      <c r="C140" s="47"/>
      <c r="D140" s="47"/>
      <c r="E140" s="47"/>
      <c r="F140" s="47"/>
      <c r="G140" s="48"/>
    </row>
    <row r="141" spans="1:7" x14ac:dyDescent="0.25">
      <c r="A141" s="49" t="s">
        <v>295</v>
      </c>
      <c r="B141" s="49"/>
      <c r="C141" s="50">
        <v>2</v>
      </c>
      <c r="D141" s="50">
        <v>11.2</v>
      </c>
      <c r="E141" s="50">
        <v>0.2</v>
      </c>
      <c r="F141" s="50">
        <v>1.4999999999999999E-2</v>
      </c>
      <c r="G141" s="50">
        <f>PRODUCT(C141:F141)</f>
        <v>6.7199999999999996E-2</v>
      </c>
    </row>
    <row r="142" spans="1:7" x14ac:dyDescent="0.25">
      <c r="A142" s="49" t="s">
        <v>296</v>
      </c>
      <c r="B142" s="49"/>
      <c r="C142" s="50">
        <v>3</v>
      </c>
      <c r="D142" s="50">
        <v>11.7</v>
      </c>
      <c r="E142" s="50">
        <v>0.2</v>
      </c>
      <c r="F142" s="50">
        <v>1.4999999999999999E-2</v>
      </c>
      <c r="G142" s="50">
        <f>PRODUCT(C142:F142)</f>
        <v>0.10529999999999999</v>
      </c>
    </row>
    <row r="143" spans="1:7" x14ac:dyDescent="0.25">
      <c r="A143" s="49" t="s">
        <v>297</v>
      </c>
      <c r="B143" s="49"/>
      <c r="C143" s="50">
        <v>1</v>
      </c>
      <c r="D143" s="50">
        <v>10.199999999999999</v>
      </c>
      <c r="E143" s="50">
        <v>0.2</v>
      </c>
      <c r="F143" s="50">
        <v>1.4999999999999999E-2</v>
      </c>
      <c r="G143" s="50">
        <f>PRODUCT(C143:F143)</f>
        <v>3.0599999999999999E-2</v>
      </c>
    </row>
    <row r="144" spans="1:7" x14ac:dyDescent="0.25">
      <c r="A144" s="46" t="s">
        <v>298</v>
      </c>
      <c r="B144" s="46" t="s">
        <v>293</v>
      </c>
      <c r="C144" s="47"/>
      <c r="D144" s="47"/>
      <c r="E144" s="47"/>
      <c r="F144" s="47"/>
      <c r="G144" s="48"/>
    </row>
    <row r="145" spans="1:7" x14ac:dyDescent="0.25">
      <c r="A145" s="49" t="s">
        <v>299</v>
      </c>
      <c r="B145" s="49"/>
      <c r="C145" s="50">
        <v>1</v>
      </c>
      <c r="D145" s="50">
        <v>9.6</v>
      </c>
      <c r="E145" s="50">
        <v>0.2</v>
      </c>
      <c r="F145" s="50">
        <v>1.4999999999999999E-2</v>
      </c>
      <c r="G145" s="50">
        <f>PRODUCT(C145:F145)</f>
        <v>2.8799999999999999E-2</v>
      </c>
    </row>
    <row r="146" spans="1:7" x14ac:dyDescent="0.25">
      <c r="A146" s="49" t="s">
        <v>299</v>
      </c>
      <c r="B146" s="49"/>
      <c r="C146" s="50">
        <v>1</v>
      </c>
      <c r="D146" s="50">
        <v>6.05</v>
      </c>
      <c r="E146" s="50">
        <v>0.2</v>
      </c>
      <c r="F146" s="50">
        <v>1.4999999999999999E-2</v>
      </c>
      <c r="G146" s="50">
        <f>PRODUCT(C146:F146)</f>
        <v>1.8149999999999999E-2</v>
      </c>
    </row>
    <row r="147" spans="1:7" x14ac:dyDescent="0.25">
      <c r="A147" s="49" t="s">
        <v>300</v>
      </c>
      <c r="B147" s="49"/>
      <c r="C147" s="50">
        <v>1</v>
      </c>
      <c r="D147" s="50">
        <v>7.8</v>
      </c>
      <c r="E147" s="50">
        <v>0.2</v>
      </c>
      <c r="F147" s="50">
        <v>1.4999999999999999E-2</v>
      </c>
      <c r="G147" s="50">
        <f>PRODUCT(C147:F147)</f>
        <v>2.3400000000000001E-2</v>
      </c>
    </row>
    <row r="148" spans="1:7" x14ac:dyDescent="0.25">
      <c r="A148" s="46" t="s">
        <v>301</v>
      </c>
      <c r="B148" s="46" t="s">
        <v>293</v>
      </c>
      <c r="C148" s="47"/>
      <c r="D148" s="47"/>
      <c r="E148" s="47"/>
      <c r="F148" s="47"/>
      <c r="G148" s="48"/>
    </row>
    <row r="149" spans="1:7" x14ac:dyDescent="0.25">
      <c r="A149" s="49" t="s">
        <v>302</v>
      </c>
      <c r="B149" s="49"/>
      <c r="C149" s="50">
        <v>1</v>
      </c>
      <c r="D149" s="50">
        <v>9.6</v>
      </c>
      <c r="E149" s="50">
        <v>0.2</v>
      </c>
      <c r="F149" s="50">
        <v>1.4999999999999999E-2</v>
      </c>
      <c r="G149" s="50">
        <f>PRODUCT(C149:F149)</f>
        <v>2.8799999999999999E-2</v>
      </c>
    </row>
    <row r="150" spans="1:7" x14ac:dyDescent="0.25">
      <c r="A150" s="49" t="s">
        <v>303</v>
      </c>
      <c r="B150" s="49"/>
      <c r="C150" s="50">
        <v>1</v>
      </c>
      <c r="D150" s="50">
        <v>13.8</v>
      </c>
      <c r="E150" s="50">
        <v>0.2</v>
      </c>
      <c r="F150" s="50">
        <v>1.4999999999999999E-2</v>
      </c>
      <c r="G150" s="50">
        <f>PRODUCT(C150:F150)</f>
        <v>4.1399999999999999E-2</v>
      </c>
    </row>
    <row r="151" spans="1:7" x14ac:dyDescent="0.25">
      <c r="A151" s="46" t="s">
        <v>304</v>
      </c>
      <c r="B151" s="46" t="s">
        <v>293</v>
      </c>
      <c r="C151" s="47"/>
      <c r="D151" s="47"/>
      <c r="E151" s="47"/>
      <c r="F151" s="47"/>
      <c r="G151" s="48"/>
    </row>
    <row r="152" spans="1:7" x14ac:dyDescent="0.25">
      <c r="A152" s="49" t="s">
        <v>305</v>
      </c>
      <c r="B152" s="49"/>
      <c r="C152" s="50">
        <v>2</v>
      </c>
      <c r="D152" s="50">
        <v>7.4</v>
      </c>
      <c r="E152" s="50">
        <v>0.2</v>
      </c>
      <c r="F152" s="50">
        <v>1.4999999999999999E-2</v>
      </c>
      <c r="G152" s="50">
        <f>PRODUCT(C152:F152)</f>
        <v>4.4400000000000002E-2</v>
      </c>
    </row>
    <row r="153" spans="1:7" x14ac:dyDescent="0.25">
      <c r="A153" s="49" t="s">
        <v>295</v>
      </c>
      <c r="B153" s="49"/>
      <c r="C153" s="50">
        <v>1</v>
      </c>
      <c r="D153" s="50">
        <v>11.2</v>
      </c>
      <c r="E153" s="50">
        <v>0.2</v>
      </c>
      <c r="F153" s="50">
        <v>1.4999999999999999E-2</v>
      </c>
      <c r="G153" s="50">
        <f>PRODUCT(C153:F153)</f>
        <v>3.3599999999999998E-2</v>
      </c>
    </row>
    <row r="154" spans="1:7" x14ac:dyDescent="0.25">
      <c r="A154" s="49" t="s">
        <v>306</v>
      </c>
      <c r="B154" s="49"/>
      <c r="C154" s="50">
        <v>1</v>
      </c>
      <c r="D154" s="50">
        <v>5</v>
      </c>
      <c r="E154" s="50">
        <v>0.2</v>
      </c>
      <c r="F154" s="50">
        <v>1.4999999999999999E-2</v>
      </c>
      <c r="G154" s="50">
        <f>PRODUCT(C154:F154)</f>
        <v>1.4999999999999999E-2</v>
      </c>
    </row>
    <row r="155" spans="1:7" x14ac:dyDescent="0.25">
      <c r="A155" s="49" t="s">
        <v>307</v>
      </c>
      <c r="B155" s="49"/>
      <c r="C155" s="50">
        <v>1</v>
      </c>
      <c r="D155" s="50">
        <v>6.2</v>
      </c>
      <c r="E155" s="50">
        <v>0.2</v>
      </c>
      <c r="F155" s="50">
        <v>1.4999999999999999E-2</v>
      </c>
      <c r="G155" s="50">
        <f>PRODUCT(C155:F155)</f>
        <v>1.8600000000000002E-2</v>
      </c>
    </row>
    <row r="156" spans="1:7" x14ac:dyDescent="0.25">
      <c r="A156" s="49" t="s">
        <v>308</v>
      </c>
      <c r="B156" s="49"/>
      <c r="C156" s="50">
        <v>1</v>
      </c>
      <c r="D156" s="50">
        <v>3.6</v>
      </c>
      <c r="E156" s="50">
        <v>0.2</v>
      </c>
      <c r="F156" s="50">
        <v>1.4999999999999999E-2</v>
      </c>
      <c r="G156" s="50">
        <f>PRODUCT(C156:F156)</f>
        <v>1.0800000000000001E-2</v>
      </c>
    </row>
    <row r="157" spans="1:7" x14ac:dyDescent="0.25">
      <c r="A157" s="49" t="s">
        <v>337</v>
      </c>
      <c r="B157" s="49"/>
      <c r="C157" s="50">
        <v>30</v>
      </c>
      <c r="D157" s="50">
        <v>0.46666666666666701</v>
      </c>
      <c r="E157" s="50"/>
      <c r="F157" s="50"/>
      <c r="G157" s="50">
        <f>C157 * D157/100</f>
        <v>0.1400000000000001</v>
      </c>
    </row>
    <row r="159" spans="1:7" ht="45" customHeight="1" x14ac:dyDescent="0.25">
      <c r="A159" s="43" t="s">
        <v>340</v>
      </c>
      <c r="B159" s="43" t="s">
        <v>291</v>
      </c>
      <c r="C159" s="43" t="s">
        <v>31</v>
      </c>
      <c r="D159" s="44" t="s">
        <v>27</v>
      </c>
      <c r="E159" s="1" t="s">
        <v>341</v>
      </c>
      <c r="F159" s="1" t="s">
        <v>341</v>
      </c>
      <c r="G159" s="45">
        <f>SUM(G160:G189)</f>
        <v>0.50437500000000013</v>
      </c>
    </row>
    <row r="160" spans="1:7" x14ac:dyDescent="0.25">
      <c r="A160" s="46" t="s">
        <v>331</v>
      </c>
      <c r="B160" s="46" t="s">
        <v>293</v>
      </c>
      <c r="C160" s="47"/>
      <c r="D160" s="47"/>
      <c r="E160" s="47"/>
      <c r="F160" s="47"/>
      <c r="G160" s="48"/>
    </row>
    <row r="161" spans="1:7" x14ac:dyDescent="0.25">
      <c r="A161" s="46" t="s">
        <v>294</v>
      </c>
      <c r="B161" s="46" t="s">
        <v>293</v>
      </c>
      <c r="C161" s="47"/>
      <c r="D161" s="47"/>
      <c r="E161" s="47"/>
      <c r="F161" s="47"/>
      <c r="G161" s="48"/>
    </row>
    <row r="162" spans="1:7" x14ac:dyDescent="0.25">
      <c r="A162" s="49" t="s">
        <v>295</v>
      </c>
      <c r="B162" s="49"/>
      <c r="C162" s="50">
        <v>4</v>
      </c>
      <c r="D162" s="50">
        <v>4.0999999999999996</v>
      </c>
      <c r="E162" s="50">
        <v>0.05</v>
      </c>
      <c r="F162" s="50">
        <v>0.05</v>
      </c>
      <c r="G162" s="50">
        <f t="shared" ref="G162:G167" si="0">PRODUCT(C162:F162)</f>
        <v>4.1000000000000002E-2</v>
      </c>
    </row>
    <row r="163" spans="1:7" x14ac:dyDescent="0.25">
      <c r="A163" s="49"/>
      <c r="B163" s="49"/>
      <c r="C163" s="50">
        <v>4</v>
      </c>
      <c r="D163" s="50">
        <v>1.5</v>
      </c>
      <c r="E163" s="50">
        <v>0.05</v>
      </c>
      <c r="F163" s="50">
        <v>0.05</v>
      </c>
      <c r="G163" s="50">
        <f t="shared" si="0"/>
        <v>1.5000000000000003E-2</v>
      </c>
    </row>
    <row r="164" spans="1:7" x14ac:dyDescent="0.25">
      <c r="A164" s="49" t="s">
        <v>296</v>
      </c>
      <c r="B164" s="49"/>
      <c r="C164" s="50">
        <v>6</v>
      </c>
      <c r="D164" s="50">
        <v>4.3499999999999996</v>
      </c>
      <c r="E164" s="50">
        <v>0.05</v>
      </c>
      <c r="F164" s="50">
        <v>0.05</v>
      </c>
      <c r="G164" s="50">
        <f t="shared" si="0"/>
        <v>6.5250000000000002E-2</v>
      </c>
    </row>
    <row r="165" spans="1:7" x14ac:dyDescent="0.25">
      <c r="A165" s="49"/>
      <c r="B165" s="49"/>
      <c r="C165" s="50">
        <v>6</v>
      </c>
      <c r="D165" s="50">
        <v>1.5</v>
      </c>
      <c r="E165" s="50">
        <v>0.05</v>
      </c>
      <c r="F165" s="50">
        <v>0.05</v>
      </c>
      <c r="G165" s="50">
        <f t="shared" si="0"/>
        <v>2.2500000000000003E-2</v>
      </c>
    </row>
    <row r="166" spans="1:7" x14ac:dyDescent="0.25">
      <c r="A166" s="49" t="s">
        <v>297</v>
      </c>
      <c r="B166" s="49"/>
      <c r="C166" s="50">
        <v>2</v>
      </c>
      <c r="D166" s="50">
        <v>3.6</v>
      </c>
      <c r="E166" s="50">
        <v>0.05</v>
      </c>
      <c r="F166" s="50">
        <v>0.05</v>
      </c>
      <c r="G166" s="50">
        <f t="shared" si="0"/>
        <v>1.8000000000000002E-2</v>
      </c>
    </row>
    <row r="167" spans="1:7" x14ac:dyDescent="0.25">
      <c r="A167" s="49"/>
      <c r="B167" s="49"/>
      <c r="C167" s="50">
        <v>2</v>
      </c>
      <c r="D167" s="50">
        <v>1.5</v>
      </c>
      <c r="E167" s="50">
        <v>0.05</v>
      </c>
      <c r="F167" s="50">
        <v>0.05</v>
      </c>
      <c r="G167" s="50">
        <f t="shared" si="0"/>
        <v>7.5000000000000015E-3</v>
      </c>
    </row>
    <row r="168" spans="1:7" x14ac:dyDescent="0.25">
      <c r="A168" s="46" t="s">
        <v>298</v>
      </c>
      <c r="B168" s="46" t="s">
        <v>293</v>
      </c>
      <c r="C168" s="47"/>
      <c r="D168" s="47"/>
      <c r="E168" s="47"/>
      <c r="F168" s="47"/>
      <c r="G168" s="48"/>
    </row>
    <row r="169" spans="1:7" x14ac:dyDescent="0.25">
      <c r="A169" s="49" t="s">
        <v>299</v>
      </c>
      <c r="B169" s="49"/>
      <c r="C169" s="50">
        <v>2</v>
      </c>
      <c r="D169" s="50">
        <v>2.2999999999999998</v>
      </c>
      <c r="E169" s="50">
        <v>0.05</v>
      </c>
      <c r="F169" s="50">
        <v>0.05</v>
      </c>
      <c r="G169" s="50">
        <f t="shared" ref="G169:G174" si="1">PRODUCT(C169:F169)</f>
        <v>1.15E-2</v>
      </c>
    </row>
    <row r="170" spans="1:7" x14ac:dyDescent="0.25">
      <c r="A170" s="49"/>
      <c r="B170" s="49"/>
      <c r="C170" s="50">
        <v>2</v>
      </c>
      <c r="D170" s="50">
        <v>1.5</v>
      </c>
      <c r="E170" s="50">
        <v>0.05</v>
      </c>
      <c r="F170" s="50">
        <v>0.05</v>
      </c>
      <c r="G170" s="50">
        <f t="shared" si="1"/>
        <v>7.5000000000000015E-3</v>
      </c>
    </row>
    <row r="171" spans="1:7" x14ac:dyDescent="0.25">
      <c r="A171" s="49" t="s">
        <v>299</v>
      </c>
      <c r="B171" s="49"/>
      <c r="C171" s="50">
        <v>1</v>
      </c>
      <c r="D171" s="50">
        <v>1.05</v>
      </c>
      <c r="E171" s="50">
        <v>0.05</v>
      </c>
      <c r="F171" s="50">
        <v>0.05</v>
      </c>
      <c r="G171" s="50">
        <f t="shared" si="1"/>
        <v>2.6250000000000006E-3</v>
      </c>
    </row>
    <row r="172" spans="1:7" x14ac:dyDescent="0.25">
      <c r="A172" s="49"/>
      <c r="B172" s="49"/>
      <c r="C172" s="50">
        <v>2</v>
      </c>
      <c r="D172" s="50">
        <v>2.5</v>
      </c>
      <c r="E172" s="50">
        <v>0.05</v>
      </c>
      <c r="F172" s="50">
        <v>0.05</v>
      </c>
      <c r="G172" s="50">
        <f t="shared" si="1"/>
        <v>1.2500000000000001E-2</v>
      </c>
    </row>
    <row r="173" spans="1:7" x14ac:dyDescent="0.25">
      <c r="A173" s="49" t="s">
        <v>300</v>
      </c>
      <c r="B173" s="49"/>
      <c r="C173" s="50">
        <v>2</v>
      </c>
      <c r="D173" s="50">
        <v>2.4</v>
      </c>
      <c r="E173" s="50">
        <v>0.05</v>
      </c>
      <c r="F173" s="50">
        <v>0.05</v>
      </c>
      <c r="G173" s="50">
        <f t="shared" si="1"/>
        <v>1.2E-2</v>
      </c>
    </row>
    <row r="174" spans="1:7" x14ac:dyDescent="0.25">
      <c r="A174" s="49"/>
      <c r="B174" s="49"/>
      <c r="C174" s="50">
        <v>2</v>
      </c>
      <c r="D174" s="50">
        <v>1.5</v>
      </c>
      <c r="E174" s="50">
        <v>0.05</v>
      </c>
      <c r="F174" s="50">
        <v>0.05</v>
      </c>
      <c r="G174" s="50">
        <f t="shared" si="1"/>
        <v>7.5000000000000015E-3</v>
      </c>
    </row>
    <row r="175" spans="1:7" x14ac:dyDescent="0.25">
      <c r="A175" s="46" t="s">
        <v>301</v>
      </c>
      <c r="B175" s="46" t="s">
        <v>293</v>
      </c>
      <c r="C175" s="47"/>
      <c r="D175" s="47"/>
      <c r="E175" s="47"/>
      <c r="F175" s="47"/>
      <c r="G175" s="48"/>
    </row>
    <row r="176" spans="1:7" x14ac:dyDescent="0.25">
      <c r="A176" s="49" t="s">
        <v>302</v>
      </c>
      <c r="B176" s="49"/>
      <c r="C176" s="50">
        <v>2</v>
      </c>
      <c r="D176" s="50">
        <v>3.3</v>
      </c>
      <c r="E176" s="50">
        <v>0.05</v>
      </c>
      <c r="F176" s="50">
        <v>0.05</v>
      </c>
      <c r="G176" s="50">
        <f>PRODUCT(C176:F176)</f>
        <v>1.6500000000000001E-2</v>
      </c>
    </row>
    <row r="177" spans="1:7" x14ac:dyDescent="0.25">
      <c r="A177" s="49"/>
      <c r="B177" s="49"/>
      <c r="C177" s="50">
        <v>2</v>
      </c>
      <c r="D177" s="50">
        <v>1.5</v>
      </c>
      <c r="E177" s="50">
        <v>0.05</v>
      </c>
      <c r="F177" s="50">
        <v>0.05</v>
      </c>
      <c r="G177" s="50">
        <f>PRODUCT(C177:F177)</f>
        <v>7.5000000000000015E-3</v>
      </c>
    </row>
    <row r="178" spans="1:7" x14ac:dyDescent="0.25">
      <c r="A178" s="49" t="s">
        <v>303</v>
      </c>
      <c r="B178" s="49"/>
      <c r="C178" s="50">
        <v>2</v>
      </c>
      <c r="D178" s="50">
        <v>5.4</v>
      </c>
      <c r="E178" s="50">
        <v>0.05</v>
      </c>
      <c r="F178" s="50">
        <v>0.05</v>
      </c>
      <c r="G178" s="50">
        <f>PRODUCT(C178:F178)</f>
        <v>2.7000000000000003E-2</v>
      </c>
    </row>
    <row r="179" spans="1:7" x14ac:dyDescent="0.25">
      <c r="A179" s="49"/>
      <c r="B179" s="49"/>
      <c r="C179" s="50">
        <v>2</v>
      </c>
      <c r="D179" s="50">
        <v>1.5</v>
      </c>
      <c r="E179" s="50">
        <v>0.05</v>
      </c>
      <c r="F179" s="50">
        <v>0.05</v>
      </c>
      <c r="G179" s="50">
        <f>PRODUCT(C179:F179)</f>
        <v>7.5000000000000015E-3</v>
      </c>
    </row>
    <row r="180" spans="1:7" x14ac:dyDescent="0.25">
      <c r="A180" s="46" t="s">
        <v>304</v>
      </c>
      <c r="B180" s="46" t="s">
        <v>293</v>
      </c>
      <c r="C180" s="47"/>
      <c r="D180" s="47"/>
      <c r="E180" s="47"/>
      <c r="F180" s="47"/>
      <c r="G180" s="48"/>
    </row>
    <row r="181" spans="1:7" x14ac:dyDescent="0.25">
      <c r="A181" s="49" t="s">
        <v>305</v>
      </c>
      <c r="B181" s="49"/>
      <c r="C181" s="50">
        <v>4</v>
      </c>
      <c r="D181" s="50">
        <v>2.2000000000000002</v>
      </c>
      <c r="E181" s="50">
        <v>0.05</v>
      </c>
      <c r="F181" s="50">
        <v>0.05</v>
      </c>
      <c r="G181" s="50">
        <f t="shared" ref="G181:G188" si="2">PRODUCT(C181:F181)</f>
        <v>2.2000000000000006E-2</v>
      </c>
    </row>
    <row r="182" spans="1:7" x14ac:dyDescent="0.25">
      <c r="A182" s="49"/>
      <c r="B182" s="49"/>
      <c r="C182" s="50">
        <v>4</v>
      </c>
      <c r="D182" s="50">
        <v>1.5</v>
      </c>
      <c r="E182" s="50">
        <v>0.05</v>
      </c>
      <c r="F182" s="50">
        <v>0.05</v>
      </c>
      <c r="G182" s="50">
        <f t="shared" si="2"/>
        <v>1.5000000000000003E-2</v>
      </c>
    </row>
    <row r="183" spans="1:7" x14ac:dyDescent="0.25">
      <c r="A183" s="49" t="s">
        <v>295</v>
      </c>
      <c r="B183" s="49"/>
      <c r="C183" s="50">
        <v>2</v>
      </c>
      <c r="D183" s="50">
        <v>4.0999999999999996</v>
      </c>
      <c r="E183" s="50">
        <v>0.05</v>
      </c>
      <c r="F183" s="50">
        <v>0.05</v>
      </c>
      <c r="G183" s="50">
        <f t="shared" si="2"/>
        <v>2.0500000000000001E-2</v>
      </c>
    </row>
    <row r="184" spans="1:7" x14ac:dyDescent="0.25">
      <c r="A184" s="49"/>
      <c r="B184" s="49"/>
      <c r="C184" s="50">
        <v>2</v>
      </c>
      <c r="D184" s="50">
        <v>4.0999999999999996</v>
      </c>
      <c r="E184" s="50">
        <v>0.05</v>
      </c>
      <c r="F184" s="50">
        <v>0.05</v>
      </c>
      <c r="G184" s="50">
        <f t="shared" si="2"/>
        <v>2.0500000000000001E-2</v>
      </c>
    </row>
    <row r="185" spans="1:7" x14ac:dyDescent="0.25">
      <c r="A185" s="49" t="s">
        <v>306</v>
      </c>
      <c r="B185" s="49"/>
      <c r="C185" s="50">
        <v>2</v>
      </c>
      <c r="D185" s="50">
        <v>0.8</v>
      </c>
      <c r="E185" s="50">
        <v>0.05</v>
      </c>
      <c r="F185" s="50">
        <v>0.05</v>
      </c>
      <c r="G185" s="50">
        <f t="shared" si="2"/>
        <v>4.000000000000001E-3</v>
      </c>
    </row>
    <row r="186" spans="1:7" x14ac:dyDescent="0.25">
      <c r="A186" s="49"/>
      <c r="B186" s="49"/>
      <c r="C186" s="50">
        <v>2</v>
      </c>
      <c r="D186" s="50">
        <v>1.5</v>
      </c>
      <c r="E186" s="50">
        <v>0.05</v>
      </c>
      <c r="F186" s="50">
        <v>0.05</v>
      </c>
      <c r="G186" s="50">
        <f t="shared" si="2"/>
        <v>7.5000000000000015E-3</v>
      </c>
    </row>
    <row r="187" spans="1:7" x14ac:dyDescent="0.25">
      <c r="A187" s="49" t="s">
        <v>307</v>
      </c>
      <c r="B187" s="49"/>
      <c r="C187" s="50">
        <v>2</v>
      </c>
      <c r="D187" s="50">
        <v>2</v>
      </c>
      <c r="E187" s="50">
        <v>0.05</v>
      </c>
      <c r="F187" s="50">
        <v>0.05</v>
      </c>
      <c r="G187" s="50">
        <f t="shared" si="2"/>
        <v>1.0000000000000002E-2</v>
      </c>
    </row>
    <row r="188" spans="1:7" x14ac:dyDescent="0.25">
      <c r="A188" s="49"/>
      <c r="B188" s="49"/>
      <c r="C188" s="50">
        <v>2</v>
      </c>
      <c r="D188" s="50">
        <v>1.1000000000000001</v>
      </c>
      <c r="E188" s="50">
        <v>0.05</v>
      </c>
      <c r="F188" s="50">
        <v>0.05</v>
      </c>
      <c r="G188" s="50">
        <f t="shared" si="2"/>
        <v>5.5000000000000014E-3</v>
      </c>
    </row>
    <row r="189" spans="1:7" x14ac:dyDescent="0.25">
      <c r="A189" s="49" t="s">
        <v>337</v>
      </c>
      <c r="B189" s="49"/>
      <c r="C189" s="50">
        <v>30</v>
      </c>
      <c r="D189" s="50">
        <v>0.39333333333333298</v>
      </c>
      <c r="E189" s="50"/>
      <c r="F189" s="50"/>
      <c r="G189" s="50">
        <f>C189 * D189/100</f>
        <v>0.1179999999999999</v>
      </c>
    </row>
    <row r="191" spans="1:7" ht="45" customHeight="1" x14ac:dyDescent="0.25">
      <c r="A191" s="43" t="s">
        <v>342</v>
      </c>
      <c r="B191" s="43" t="s">
        <v>291</v>
      </c>
      <c r="C191" s="43" t="s">
        <v>33</v>
      </c>
      <c r="D191" s="44" t="s">
        <v>27</v>
      </c>
      <c r="E191" s="1" t="s">
        <v>34</v>
      </c>
      <c r="F191" s="1" t="s">
        <v>34</v>
      </c>
      <c r="G191" s="45">
        <f>SUM(G192:G209)</f>
        <v>0.61952000000000007</v>
      </c>
    </row>
    <row r="192" spans="1:7" x14ac:dyDescent="0.25">
      <c r="A192" s="46" t="s">
        <v>292</v>
      </c>
      <c r="B192" s="46" t="s">
        <v>293</v>
      </c>
      <c r="C192" s="47"/>
      <c r="D192" s="47"/>
      <c r="E192" s="47"/>
      <c r="F192" s="47"/>
      <c r="G192" s="48"/>
    </row>
    <row r="193" spans="1:7" x14ac:dyDescent="0.25">
      <c r="A193" s="46" t="s">
        <v>294</v>
      </c>
      <c r="B193" s="46" t="s">
        <v>293</v>
      </c>
      <c r="C193" s="47"/>
      <c r="D193" s="47"/>
      <c r="E193" s="47"/>
      <c r="F193" s="47"/>
      <c r="G193" s="48"/>
    </row>
    <row r="194" spans="1:7" x14ac:dyDescent="0.25">
      <c r="A194" s="49" t="s">
        <v>295</v>
      </c>
      <c r="B194" s="49"/>
      <c r="C194" s="50">
        <v>2</v>
      </c>
      <c r="D194" s="50">
        <v>4.0999999999999996</v>
      </c>
      <c r="E194" s="50">
        <v>1.5</v>
      </c>
      <c r="F194" s="50">
        <v>8.0000000000000002E-3</v>
      </c>
      <c r="G194" s="50">
        <f>PRODUCT(C194:F194)</f>
        <v>9.8399999999999987E-2</v>
      </c>
    </row>
    <row r="195" spans="1:7" x14ac:dyDescent="0.25">
      <c r="A195" s="49" t="s">
        <v>296</v>
      </c>
      <c r="B195" s="49"/>
      <c r="C195" s="50">
        <v>3</v>
      </c>
      <c r="D195" s="50">
        <v>4.3499999999999996</v>
      </c>
      <c r="E195" s="50">
        <v>1.5</v>
      </c>
      <c r="F195" s="50">
        <v>8.0000000000000002E-3</v>
      </c>
      <c r="G195" s="50">
        <f>PRODUCT(C195:F195)</f>
        <v>0.15659999999999999</v>
      </c>
    </row>
    <row r="196" spans="1:7" x14ac:dyDescent="0.25">
      <c r="A196" s="49" t="s">
        <v>297</v>
      </c>
      <c r="B196" s="49"/>
      <c r="C196" s="50">
        <v>1</v>
      </c>
      <c r="D196" s="50">
        <v>3.6</v>
      </c>
      <c r="E196" s="50">
        <v>1.5</v>
      </c>
      <c r="F196" s="50">
        <v>8.0000000000000002E-3</v>
      </c>
      <c r="G196" s="50">
        <f>PRODUCT(C196:F196)</f>
        <v>4.3200000000000002E-2</v>
      </c>
    </row>
    <row r="197" spans="1:7" x14ac:dyDescent="0.25">
      <c r="A197" s="46" t="s">
        <v>298</v>
      </c>
      <c r="B197" s="46" t="s">
        <v>293</v>
      </c>
      <c r="C197" s="47"/>
      <c r="D197" s="47"/>
      <c r="E197" s="47"/>
      <c r="F197" s="47"/>
      <c r="G197" s="48"/>
    </row>
    <row r="198" spans="1:7" x14ac:dyDescent="0.25">
      <c r="A198" s="49" t="s">
        <v>299</v>
      </c>
      <c r="B198" s="49"/>
      <c r="C198" s="50">
        <v>1</v>
      </c>
      <c r="D198" s="50">
        <v>2.2999999999999998</v>
      </c>
      <c r="E198" s="50">
        <v>1.5</v>
      </c>
      <c r="F198" s="50">
        <v>8.0000000000000002E-3</v>
      </c>
      <c r="G198" s="50">
        <f>PRODUCT(C198:F198)</f>
        <v>2.76E-2</v>
      </c>
    </row>
    <row r="199" spans="1:7" x14ac:dyDescent="0.25">
      <c r="A199" s="49" t="s">
        <v>299</v>
      </c>
      <c r="B199" s="49"/>
      <c r="C199" s="50">
        <v>1</v>
      </c>
      <c r="D199" s="50">
        <v>1.05</v>
      </c>
      <c r="E199" s="50">
        <v>2.5</v>
      </c>
      <c r="F199" s="50">
        <v>8.0000000000000002E-3</v>
      </c>
      <c r="G199" s="50">
        <f>PRODUCT(C199:F199)</f>
        <v>2.1000000000000001E-2</v>
      </c>
    </row>
    <row r="200" spans="1:7" x14ac:dyDescent="0.25">
      <c r="A200" s="49" t="s">
        <v>300</v>
      </c>
      <c r="B200" s="49"/>
      <c r="C200" s="50">
        <v>1</v>
      </c>
      <c r="D200" s="50">
        <v>2.4</v>
      </c>
      <c r="E200" s="50">
        <v>1.5</v>
      </c>
      <c r="F200" s="50">
        <v>8.0000000000000002E-3</v>
      </c>
      <c r="G200" s="50">
        <f>PRODUCT(C200:F200)</f>
        <v>2.8799999999999999E-2</v>
      </c>
    </row>
    <row r="201" spans="1:7" x14ac:dyDescent="0.25">
      <c r="A201" s="46" t="s">
        <v>301</v>
      </c>
      <c r="B201" s="46" t="s">
        <v>293</v>
      </c>
      <c r="C201" s="47"/>
      <c r="D201" s="47"/>
      <c r="E201" s="47"/>
      <c r="F201" s="47"/>
      <c r="G201" s="48"/>
    </row>
    <row r="202" spans="1:7" x14ac:dyDescent="0.25">
      <c r="A202" s="49" t="s">
        <v>302</v>
      </c>
      <c r="B202" s="49"/>
      <c r="C202" s="50">
        <v>1</v>
      </c>
      <c r="D202" s="50">
        <v>3.3</v>
      </c>
      <c r="E202" s="50">
        <v>1.5</v>
      </c>
      <c r="F202" s="50">
        <v>8.0000000000000002E-3</v>
      </c>
      <c r="G202" s="50">
        <f>PRODUCT(C202:F202)</f>
        <v>3.9599999999999996E-2</v>
      </c>
    </row>
    <row r="203" spans="1:7" x14ac:dyDescent="0.25">
      <c r="A203" s="49" t="s">
        <v>303</v>
      </c>
      <c r="B203" s="49"/>
      <c r="C203" s="50">
        <v>1</v>
      </c>
      <c r="D203" s="50">
        <v>5.4</v>
      </c>
      <c r="E203" s="50">
        <v>1.5</v>
      </c>
      <c r="F203" s="50">
        <v>8.0000000000000002E-3</v>
      </c>
      <c r="G203" s="50">
        <f>PRODUCT(C203:F203)</f>
        <v>6.480000000000001E-2</v>
      </c>
    </row>
    <row r="204" spans="1:7" x14ac:dyDescent="0.25">
      <c r="A204" s="46" t="s">
        <v>304</v>
      </c>
      <c r="B204" s="46" t="s">
        <v>293</v>
      </c>
      <c r="C204" s="47"/>
      <c r="D204" s="47"/>
      <c r="E204" s="47"/>
      <c r="F204" s="47"/>
      <c r="G204" s="48"/>
    </row>
    <row r="205" spans="1:7" x14ac:dyDescent="0.25">
      <c r="A205" s="49" t="s">
        <v>305</v>
      </c>
      <c r="B205" s="49"/>
      <c r="C205" s="50">
        <v>2</v>
      </c>
      <c r="D205" s="50">
        <v>2.2000000000000002</v>
      </c>
      <c r="E205" s="50">
        <v>1.5</v>
      </c>
      <c r="F205" s="50">
        <v>8.0000000000000002E-3</v>
      </c>
      <c r="G205" s="50">
        <f>PRODUCT(C205:F205)</f>
        <v>5.2800000000000007E-2</v>
      </c>
    </row>
    <row r="206" spans="1:7" x14ac:dyDescent="0.25">
      <c r="A206" s="49" t="s">
        <v>295</v>
      </c>
      <c r="B206" s="49"/>
      <c r="C206" s="50">
        <v>1</v>
      </c>
      <c r="D206" s="50">
        <v>4.0999999999999996</v>
      </c>
      <c r="E206" s="50">
        <v>1.5</v>
      </c>
      <c r="F206" s="50">
        <v>8.0000000000000002E-3</v>
      </c>
      <c r="G206" s="50">
        <f>PRODUCT(C206:F206)</f>
        <v>4.9199999999999994E-2</v>
      </c>
    </row>
    <row r="207" spans="1:7" x14ac:dyDescent="0.25">
      <c r="A207" s="49" t="s">
        <v>306</v>
      </c>
      <c r="B207" s="49"/>
      <c r="C207" s="50">
        <v>1</v>
      </c>
      <c r="D207" s="50">
        <v>0.8</v>
      </c>
      <c r="E207" s="50">
        <v>2.1</v>
      </c>
      <c r="F207" s="50">
        <v>8.0000000000000002E-3</v>
      </c>
      <c r="G207" s="50">
        <f>PRODUCT(C207:F207)</f>
        <v>1.3440000000000002E-2</v>
      </c>
    </row>
    <row r="208" spans="1:7" x14ac:dyDescent="0.25">
      <c r="A208" s="49" t="s">
        <v>307</v>
      </c>
      <c r="B208" s="49"/>
      <c r="C208" s="50">
        <v>1</v>
      </c>
      <c r="D208" s="50">
        <v>2</v>
      </c>
      <c r="E208" s="50">
        <v>1.1000000000000001</v>
      </c>
      <c r="F208" s="50">
        <v>8.0000000000000002E-3</v>
      </c>
      <c r="G208" s="50">
        <f>PRODUCT(C208:F208)</f>
        <v>1.7600000000000001E-2</v>
      </c>
    </row>
    <row r="209" spans="1:7" x14ac:dyDescent="0.25">
      <c r="A209" s="49" t="s">
        <v>308</v>
      </c>
      <c r="B209" s="49"/>
      <c r="C209" s="50">
        <v>1</v>
      </c>
      <c r="D209" s="50">
        <v>0.9</v>
      </c>
      <c r="E209" s="50">
        <v>0.9</v>
      </c>
      <c r="F209" s="50">
        <v>8.0000000000000002E-3</v>
      </c>
      <c r="G209" s="50">
        <f>PRODUCT(C209:F209)</f>
        <v>6.4800000000000005E-3</v>
      </c>
    </row>
    <row r="211" spans="1:7" x14ac:dyDescent="0.25">
      <c r="B211" t="s">
        <v>289</v>
      </c>
      <c r="C211" s="41" t="s">
        <v>6</v>
      </c>
      <c r="D211" s="42" t="s">
        <v>7</v>
      </c>
      <c r="E211" s="41" t="s">
        <v>8</v>
      </c>
    </row>
    <row r="212" spans="1:7" x14ac:dyDescent="0.25">
      <c r="B212" t="s">
        <v>289</v>
      </c>
      <c r="C212" s="41" t="s">
        <v>9</v>
      </c>
      <c r="D212" s="42" t="s">
        <v>36</v>
      </c>
      <c r="E212" s="41" t="s">
        <v>37</v>
      </c>
    </row>
    <row r="214" spans="1:7" ht="45" customHeight="1" x14ac:dyDescent="0.25">
      <c r="A214" s="43" t="s">
        <v>343</v>
      </c>
      <c r="B214" s="43" t="s">
        <v>291</v>
      </c>
      <c r="C214" s="43" t="s">
        <v>39</v>
      </c>
      <c r="D214" s="44" t="s">
        <v>16</v>
      </c>
      <c r="E214" s="1" t="s">
        <v>344</v>
      </c>
      <c r="F214" s="1" t="s">
        <v>344</v>
      </c>
      <c r="G214" s="45">
        <f>SUM(G215:G218)</f>
        <v>3</v>
      </c>
    </row>
    <row r="215" spans="1:7" x14ac:dyDescent="0.25">
      <c r="A215" s="46" t="s">
        <v>345</v>
      </c>
      <c r="B215" s="46" t="s">
        <v>293</v>
      </c>
      <c r="C215" s="47"/>
      <c r="D215" s="47"/>
      <c r="E215" s="47"/>
      <c r="F215" s="47"/>
      <c r="G215" s="48"/>
    </row>
    <row r="216" spans="1:7" x14ac:dyDescent="0.25">
      <c r="A216" s="49" t="s">
        <v>295</v>
      </c>
      <c r="B216" s="49"/>
      <c r="C216" s="50">
        <v>2</v>
      </c>
      <c r="D216" s="50"/>
      <c r="E216" s="50"/>
      <c r="F216" s="50"/>
      <c r="G216" s="50">
        <f>PRODUCT(C216:F216)</f>
        <v>2</v>
      </c>
    </row>
    <row r="217" spans="1:7" x14ac:dyDescent="0.25">
      <c r="A217" s="46" t="s">
        <v>346</v>
      </c>
      <c r="B217" s="46" t="s">
        <v>293</v>
      </c>
      <c r="C217" s="47"/>
      <c r="D217" s="47"/>
      <c r="E217" s="47"/>
      <c r="F217" s="47"/>
      <c r="G217" s="48"/>
    </row>
    <row r="218" spans="1:7" x14ac:dyDescent="0.25">
      <c r="A218" s="49" t="s">
        <v>295</v>
      </c>
      <c r="B218" s="49"/>
      <c r="C218" s="50">
        <v>1</v>
      </c>
      <c r="D218" s="50"/>
      <c r="E218" s="50"/>
      <c r="F218" s="50"/>
      <c r="G218" s="50">
        <f>PRODUCT(C218:F218)</f>
        <v>1</v>
      </c>
    </row>
    <row r="220" spans="1:7" ht="45" customHeight="1" x14ac:dyDescent="0.25">
      <c r="A220" s="43" t="s">
        <v>347</v>
      </c>
      <c r="B220" s="43" t="s">
        <v>291</v>
      </c>
      <c r="C220" s="43" t="s">
        <v>41</v>
      </c>
      <c r="D220" s="44" t="s">
        <v>16</v>
      </c>
      <c r="E220" s="1" t="s">
        <v>348</v>
      </c>
      <c r="F220" s="1" t="s">
        <v>348</v>
      </c>
      <c r="G220" s="45">
        <f>SUM(G221:G222)</f>
        <v>3</v>
      </c>
    </row>
    <row r="221" spans="1:7" x14ac:dyDescent="0.25">
      <c r="A221" s="46" t="s">
        <v>345</v>
      </c>
      <c r="B221" s="46" t="s">
        <v>293</v>
      </c>
      <c r="C221" s="47"/>
      <c r="D221" s="47"/>
      <c r="E221" s="47"/>
      <c r="F221" s="47"/>
      <c r="G221" s="48"/>
    </row>
    <row r="222" spans="1:7" x14ac:dyDescent="0.25">
      <c r="A222" s="49" t="s">
        <v>296</v>
      </c>
      <c r="B222" s="49"/>
      <c r="C222" s="50">
        <v>3</v>
      </c>
      <c r="D222" s="50"/>
      <c r="E222" s="50"/>
      <c r="F222" s="50"/>
      <c r="G222" s="50">
        <f>PRODUCT(C222:F222)</f>
        <v>3</v>
      </c>
    </row>
    <row r="224" spans="1:7" ht="45" customHeight="1" x14ac:dyDescent="0.25">
      <c r="A224" s="43" t="s">
        <v>349</v>
      </c>
      <c r="B224" s="43" t="s">
        <v>291</v>
      </c>
      <c r="C224" s="43" t="s">
        <v>43</v>
      </c>
      <c r="D224" s="44" t="s">
        <v>16</v>
      </c>
      <c r="E224" s="1" t="s">
        <v>350</v>
      </c>
      <c r="F224" s="1" t="s">
        <v>350</v>
      </c>
      <c r="G224" s="45">
        <f>SUM(G225:G226)</f>
        <v>1</v>
      </c>
    </row>
    <row r="225" spans="1:7" x14ac:dyDescent="0.25">
      <c r="A225" s="46" t="s">
        <v>351</v>
      </c>
      <c r="B225" s="46" t="s">
        <v>293</v>
      </c>
      <c r="C225" s="47"/>
      <c r="D225" s="47"/>
      <c r="E225" s="47"/>
      <c r="F225" s="47"/>
      <c r="G225" s="48"/>
    </row>
    <row r="226" spans="1:7" x14ac:dyDescent="0.25">
      <c r="A226" s="49" t="s">
        <v>303</v>
      </c>
      <c r="B226" s="49"/>
      <c r="C226" s="50">
        <v>1</v>
      </c>
      <c r="D226" s="50"/>
      <c r="E226" s="50"/>
      <c r="F226" s="50"/>
      <c r="G226" s="50">
        <f>PRODUCT(C226:F226)</f>
        <v>1</v>
      </c>
    </row>
    <row r="228" spans="1:7" ht="45" customHeight="1" x14ac:dyDescent="0.25">
      <c r="A228" s="43" t="s">
        <v>352</v>
      </c>
      <c r="B228" s="43" t="s">
        <v>291</v>
      </c>
      <c r="C228" s="43" t="s">
        <v>45</v>
      </c>
      <c r="D228" s="44" t="s">
        <v>16</v>
      </c>
      <c r="E228" s="1" t="s">
        <v>353</v>
      </c>
      <c r="F228" s="1" t="s">
        <v>353</v>
      </c>
      <c r="G228" s="45">
        <f>SUM(G229:G230)</f>
        <v>1</v>
      </c>
    </row>
    <row r="229" spans="1:7" x14ac:dyDescent="0.25">
      <c r="A229" s="46" t="s">
        <v>354</v>
      </c>
      <c r="B229" s="46" t="s">
        <v>293</v>
      </c>
      <c r="C229" s="47"/>
      <c r="D229" s="47"/>
      <c r="E229" s="47"/>
      <c r="F229" s="47"/>
      <c r="G229" s="48"/>
    </row>
    <row r="230" spans="1:7" x14ac:dyDescent="0.25">
      <c r="A230" s="49" t="s">
        <v>300</v>
      </c>
      <c r="B230" s="49"/>
      <c r="C230" s="50">
        <v>1</v>
      </c>
      <c r="D230" s="50"/>
      <c r="E230" s="50"/>
      <c r="F230" s="50"/>
      <c r="G230" s="50">
        <f>PRODUCT(C230:F230)</f>
        <v>1</v>
      </c>
    </row>
    <row r="232" spans="1:7" ht="45" customHeight="1" x14ac:dyDescent="0.25">
      <c r="A232" s="43" t="s">
        <v>355</v>
      </c>
      <c r="B232" s="43" t="s">
        <v>291</v>
      </c>
      <c r="C232" s="43" t="s">
        <v>47</v>
      </c>
      <c r="D232" s="44" t="s">
        <v>16</v>
      </c>
      <c r="E232" s="1" t="s">
        <v>356</v>
      </c>
      <c r="F232" s="1" t="s">
        <v>356</v>
      </c>
      <c r="G232" s="45">
        <f>SUM(G233:G234)</f>
        <v>1</v>
      </c>
    </row>
    <row r="233" spans="1:7" x14ac:dyDescent="0.25">
      <c r="A233" s="46" t="s">
        <v>357</v>
      </c>
      <c r="B233" s="46" t="s">
        <v>293</v>
      </c>
      <c r="C233" s="47"/>
      <c r="D233" s="47"/>
      <c r="E233" s="47"/>
      <c r="F233" s="47"/>
      <c r="G233" s="48"/>
    </row>
    <row r="234" spans="1:7" x14ac:dyDescent="0.25">
      <c r="A234" s="49" t="s">
        <v>305</v>
      </c>
      <c r="B234" s="49"/>
      <c r="C234" s="50">
        <v>1</v>
      </c>
      <c r="D234" s="50"/>
      <c r="E234" s="50"/>
      <c r="F234" s="50"/>
      <c r="G234" s="50">
        <f>PRODUCT(C234:F234)</f>
        <v>1</v>
      </c>
    </row>
    <row r="236" spans="1:7" ht="45" customHeight="1" x14ac:dyDescent="0.25">
      <c r="A236" s="43" t="s">
        <v>358</v>
      </c>
      <c r="B236" s="43" t="s">
        <v>291</v>
      </c>
      <c r="C236" s="43" t="s">
        <v>49</v>
      </c>
      <c r="D236" s="44" t="s">
        <v>16</v>
      </c>
      <c r="E236" s="1" t="s">
        <v>359</v>
      </c>
      <c r="F236" s="1" t="s">
        <v>359</v>
      </c>
      <c r="G236" s="45">
        <f>SUM(G237:G238)</f>
        <v>1</v>
      </c>
    </row>
    <row r="237" spans="1:7" x14ac:dyDescent="0.25">
      <c r="A237" s="46" t="s">
        <v>360</v>
      </c>
      <c r="B237" s="46" t="s">
        <v>293</v>
      </c>
      <c r="C237" s="47"/>
      <c r="D237" s="47"/>
      <c r="E237" s="47"/>
      <c r="F237" s="47"/>
      <c r="G237" s="48"/>
    </row>
    <row r="238" spans="1:7" x14ac:dyDescent="0.25">
      <c r="A238" s="49" t="s">
        <v>302</v>
      </c>
      <c r="B238" s="49"/>
      <c r="C238" s="50">
        <v>1</v>
      </c>
      <c r="D238" s="50"/>
      <c r="E238" s="50"/>
      <c r="F238" s="50"/>
      <c r="G238" s="50">
        <f>PRODUCT(C238:F238)</f>
        <v>1</v>
      </c>
    </row>
    <row r="240" spans="1:7" ht="45" customHeight="1" x14ac:dyDescent="0.25">
      <c r="A240" s="43" t="s">
        <v>361</v>
      </c>
      <c r="B240" s="43" t="s">
        <v>291</v>
      </c>
      <c r="C240" s="43" t="s">
        <v>51</v>
      </c>
      <c r="D240" s="44" t="s">
        <v>16</v>
      </c>
      <c r="E240" s="1" t="s">
        <v>362</v>
      </c>
      <c r="F240" s="1" t="s">
        <v>362</v>
      </c>
      <c r="G240" s="45">
        <f>SUM(G241:G242)</f>
        <v>1</v>
      </c>
    </row>
    <row r="241" spans="1:7" x14ac:dyDescent="0.25">
      <c r="A241" s="46" t="s">
        <v>357</v>
      </c>
      <c r="B241" s="46" t="s">
        <v>293</v>
      </c>
      <c r="C241" s="47"/>
      <c r="D241" s="47"/>
      <c r="E241" s="47"/>
      <c r="F241" s="47"/>
      <c r="G241" s="48"/>
    </row>
    <row r="242" spans="1:7" x14ac:dyDescent="0.25">
      <c r="A242" s="49" t="s">
        <v>307</v>
      </c>
      <c r="B242" s="49"/>
      <c r="C242" s="50">
        <v>1</v>
      </c>
      <c r="D242" s="50"/>
      <c r="E242" s="50"/>
      <c r="F242" s="50"/>
      <c r="G242" s="50">
        <f>PRODUCT(C242:F242)</f>
        <v>1</v>
      </c>
    </row>
    <row r="244" spans="1:7" ht="45" customHeight="1" x14ac:dyDescent="0.25">
      <c r="A244" s="43" t="s">
        <v>363</v>
      </c>
      <c r="B244" s="43" t="s">
        <v>291</v>
      </c>
      <c r="C244" s="43" t="s">
        <v>53</v>
      </c>
      <c r="D244" s="44" t="s">
        <v>16</v>
      </c>
      <c r="E244" s="1" t="s">
        <v>364</v>
      </c>
      <c r="F244" s="1" t="s">
        <v>364</v>
      </c>
      <c r="G244" s="45">
        <f>SUM(G245:G246)</f>
        <v>1</v>
      </c>
    </row>
    <row r="245" spans="1:7" x14ac:dyDescent="0.25">
      <c r="A245" s="46" t="s">
        <v>354</v>
      </c>
      <c r="B245" s="46" t="s">
        <v>293</v>
      </c>
      <c r="C245" s="47"/>
      <c r="D245" s="47"/>
      <c r="E245" s="47"/>
      <c r="F245" s="47"/>
      <c r="G245" s="48"/>
    </row>
    <row r="246" spans="1:7" x14ac:dyDescent="0.25">
      <c r="A246" s="49" t="s">
        <v>299</v>
      </c>
      <c r="B246" s="49"/>
      <c r="C246" s="50">
        <v>1</v>
      </c>
      <c r="D246" s="50"/>
      <c r="E246" s="50"/>
      <c r="F246" s="50"/>
      <c r="G246" s="50">
        <f>PRODUCT(C246:F246)</f>
        <v>1</v>
      </c>
    </row>
    <row r="248" spans="1:7" ht="45" customHeight="1" x14ac:dyDescent="0.25">
      <c r="A248" s="43" t="s">
        <v>365</v>
      </c>
      <c r="B248" s="43" t="s">
        <v>291</v>
      </c>
      <c r="C248" s="43" t="s">
        <v>55</v>
      </c>
      <c r="D248" s="44" t="s">
        <v>16</v>
      </c>
      <c r="E248" s="1" t="s">
        <v>366</v>
      </c>
      <c r="F248" s="1" t="s">
        <v>366</v>
      </c>
      <c r="G248" s="45">
        <f>SUM(G249:G250)</f>
        <v>1</v>
      </c>
    </row>
    <row r="249" spans="1:7" x14ac:dyDescent="0.25">
      <c r="A249" s="46" t="s">
        <v>345</v>
      </c>
      <c r="B249" s="46" t="s">
        <v>293</v>
      </c>
      <c r="C249" s="47"/>
      <c r="D249" s="47"/>
      <c r="E249" s="47"/>
      <c r="F249" s="47"/>
      <c r="G249" s="48"/>
    </row>
    <row r="250" spans="1:7" x14ac:dyDescent="0.25">
      <c r="A250" s="49" t="s">
        <v>297</v>
      </c>
      <c r="B250" s="49"/>
      <c r="C250" s="50">
        <v>1</v>
      </c>
      <c r="D250" s="50"/>
      <c r="E250" s="50"/>
      <c r="F250" s="50"/>
      <c r="G250" s="50">
        <f>PRODUCT(C250:F250)</f>
        <v>1</v>
      </c>
    </row>
    <row r="252" spans="1:7" ht="45" customHeight="1" x14ac:dyDescent="0.25">
      <c r="A252" s="43" t="s">
        <v>367</v>
      </c>
      <c r="B252" s="43" t="s">
        <v>291</v>
      </c>
      <c r="C252" s="43" t="s">
        <v>57</v>
      </c>
      <c r="D252" s="44" t="s">
        <v>16</v>
      </c>
      <c r="E252" s="1" t="s">
        <v>58</v>
      </c>
      <c r="F252" s="1" t="s">
        <v>58</v>
      </c>
      <c r="G252" s="45">
        <f>SUM(G253:G254)</f>
        <v>1</v>
      </c>
    </row>
    <row r="253" spans="1:7" x14ac:dyDescent="0.25">
      <c r="A253" s="46" t="s">
        <v>324</v>
      </c>
      <c r="B253" s="46" t="s">
        <v>293</v>
      </c>
      <c r="C253" s="47"/>
      <c r="D253" s="47"/>
      <c r="E253" s="47"/>
      <c r="F253" s="47"/>
      <c r="G253" s="48"/>
    </row>
    <row r="254" spans="1:7" x14ac:dyDescent="0.25">
      <c r="A254" s="49" t="s">
        <v>368</v>
      </c>
      <c r="B254" s="49"/>
      <c r="C254" s="50">
        <v>1</v>
      </c>
      <c r="D254" s="50"/>
      <c r="E254" s="50"/>
      <c r="F254" s="50"/>
      <c r="G254" s="50">
        <f>C254</f>
        <v>1</v>
      </c>
    </row>
    <row r="256" spans="1:7" ht="45" customHeight="1" x14ac:dyDescent="0.25">
      <c r="A256" s="43" t="s">
        <v>369</v>
      </c>
      <c r="B256" s="43" t="s">
        <v>291</v>
      </c>
      <c r="C256" s="43" t="s">
        <v>59</v>
      </c>
      <c r="D256" s="44" t="s">
        <v>16</v>
      </c>
      <c r="E256" s="1" t="s">
        <v>370</v>
      </c>
      <c r="F256" s="1" t="s">
        <v>370</v>
      </c>
      <c r="G256" s="45">
        <f>SUM(G257:G258)</f>
        <v>1</v>
      </c>
    </row>
    <row r="257" spans="1:7" x14ac:dyDescent="0.25">
      <c r="A257" s="46" t="s">
        <v>304</v>
      </c>
      <c r="B257" s="46" t="s">
        <v>293</v>
      </c>
      <c r="C257" s="47"/>
      <c r="D257" s="47"/>
      <c r="E257" s="47"/>
      <c r="F257" s="47"/>
      <c r="G257" s="48"/>
    </row>
    <row r="258" spans="1:7" x14ac:dyDescent="0.25">
      <c r="A258" s="49" t="s">
        <v>308</v>
      </c>
      <c r="B258" s="49"/>
      <c r="C258" s="50">
        <v>1</v>
      </c>
      <c r="D258" s="50"/>
      <c r="E258" s="50"/>
      <c r="F258" s="50"/>
      <c r="G258" s="50">
        <f>PRODUCT(C258:F258)</f>
        <v>1</v>
      </c>
    </row>
    <row r="260" spans="1:7" ht="45" customHeight="1" x14ac:dyDescent="0.25">
      <c r="A260" s="43" t="s">
        <v>371</v>
      </c>
      <c r="B260" s="43" t="s">
        <v>291</v>
      </c>
      <c r="C260" s="43" t="s">
        <v>61</v>
      </c>
      <c r="D260" s="44" t="s">
        <v>16</v>
      </c>
      <c r="E260" s="1" t="s">
        <v>62</v>
      </c>
      <c r="F260" s="1" t="s">
        <v>62</v>
      </c>
      <c r="G260" s="45">
        <f>SUM(G261:G262)</f>
        <v>2</v>
      </c>
    </row>
    <row r="261" spans="1:7" x14ac:dyDescent="0.25">
      <c r="A261" s="46" t="s">
        <v>345</v>
      </c>
      <c r="B261" s="46" t="s">
        <v>293</v>
      </c>
      <c r="C261" s="47"/>
      <c r="D261" s="47"/>
      <c r="E261" s="47"/>
      <c r="F261" s="47"/>
      <c r="G261" s="48"/>
    </row>
    <row r="262" spans="1:7" x14ac:dyDescent="0.25">
      <c r="A262" s="49" t="s">
        <v>372</v>
      </c>
      <c r="B262" s="49"/>
      <c r="C262" s="50">
        <v>2</v>
      </c>
      <c r="D262" s="50"/>
      <c r="E262" s="50"/>
      <c r="F262" s="50"/>
      <c r="G262" s="50">
        <f>PRODUCT(C262:F262)</f>
        <v>2</v>
      </c>
    </row>
    <row r="264" spans="1:7" ht="45" customHeight="1" x14ac:dyDescent="0.25">
      <c r="A264" s="43" t="s">
        <v>373</v>
      </c>
      <c r="B264" s="43" t="s">
        <v>291</v>
      </c>
      <c r="C264" s="43" t="s">
        <v>63</v>
      </c>
      <c r="D264" s="44" t="s">
        <v>16</v>
      </c>
      <c r="E264" s="1" t="s">
        <v>64</v>
      </c>
      <c r="F264" s="1" t="s">
        <v>64</v>
      </c>
      <c r="G264" s="45">
        <f>SUM(G265:G266)</f>
        <v>3</v>
      </c>
    </row>
    <row r="265" spans="1:7" x14ac:dyDescent="0.25">
      <c r="A265" s="46" t="s">
        <v>345</v>
      </c>
      <c r="B265" s="46" t="s">
        <v>293</v>
      </c>
      <c r="C265" s="47"/>
      <c r="D265" s="47"/>
      <c r="E265" s="47"/>
      <c r="F265" s="47"/>
      <c r="G265" s="48"/>
    </row>
    <row r="266" spans="1:7" x14ac:dyDescent="0.25">
      <c r="A266" s="49" t="s">
        <v>374</v>
      </c>
      <c r="B266" s="49"/>
      <c r="C266" s="50">
        <v>3</v>
      </c>
      <c r="D266" s="50"/>
      <c r="E266" s="50"/>
      <c r="F266" s="50"/>
      <c r="G266" s="50">
        <f>PRODUCT(C266:F266)</f>
        <v>3</v>
      </c>
    </row>
    <row r="268" spans="1:7" ht="45" customHeight="1" x14ac:dyDescent="0.25">
      <c r="A268" s="43" t="s">
        <v>375</v>
      </c>
      <c r="B268" s="43" t="s">
        <v>291</v>
      </c>
      <c r="C268" s="43" t="s">
        <v>65</v>
      </c>
      <c r="D268" s="44" t="s">
        <v>16</v>
      </c>
      <c r="E268" s="1" t="s">
        <v>66</v>
      </c>
      <c r="F268" s="1" t="s">
        <v>66</v>
      </c>
      <c r="G268" s="45">
        <f>SUM(G269:G270)</f>
        <v>1</v>
      </c>
    </row>
    <row r="269" spans="1:7" x14ac:dyDescent="0.25">
      <c r="A269" s="46" t="s">
        <v>351</v>
      </c>
      <c r="B269" s="46" t="s">
        <v>293</v>
      </c>
      <c r="C269" s="47"/>
      <c r="D269" s="47"/>
      <c r="E269" s="47"/>
      <c r="F269" s="47"/>
      <c r="G269" s="48"/>
    </row>
    <row r="270" spans="1:7" x14ac:dyDescent="0.25">
      <c r="A270" s="49" t="s">
        <v>376</v>
      </c>
      <c r="B270" s="49"/>
      <c r="C270" s="50">
        <v>1</v>
      </c>
      <c r="D270" s="50"/>
      <c r="E270" s="50"/>
      <c r="F270" s="50"/>
      <c r="G270" s="50">
        <f>PRODUCT(C270:F270)</f>
        <v>1</v>
      </c>
    </row>
    <row r="272" spans="1:7" ht="45" customHeight="1" x14ac:dyDescent="0.25">
      <c r="A272" s="43" t="s">
        <v>377</v>
      </c>
      <c r="B272" s="43" t="s">
        <v>291</v>
      </c>
      <c r="C272" s="43" t="s">
        <v>67</v>
      </c>
      <c r="D272" s="44" t="s">
        <v>16</v>
      </c>
      <c r="E272" s="1" t="s">
        <v>68</v>
      </c>
      <c r="F272" s="1" t="s">
        <v>68</v>
      </c>
      <c r="G272" s="45">
        <f>SUM(G273:G274)</f>
        <v>1</v>
      </c>
    </row>
    <row r="273" spans="1:7" x14ac:dyDescent="0.25">
      <c r="A273" s="46" t="s">
        <v>354</v>
      </c>
      <c r="B273" s="46" t="s">
        <v>293</v>
      </c>
      <c r="C273" s="47"/>
      <c r="D273" s="47"/>
      <c r="E273" s="47"/>
      <c r="F273" s="47"/>
      <c r="G273" s="48"/>
    </row>
    <row r="274" spans="1:7" x14ac:dyDescent="0.25">
      <c r="A274" s="49" t="s">
        <v>378</v>
      </c>
      <c r="B274" s="49"/>
      <c r="C274" s="50">
        <v>1</v>
      </c>
      <c r="D274" s="50"/>
      <c r="E274" s="50"/>
      <c r="F274" s="50"/>
      <c r="G274" s="50">
        <f>PRODUCT(C274:F274)</f>
        <v>1</v>
      </c>
    </row>
    <row r="276" spans="1:7" ht="45" customHeight="1" x14ac:dyDescent="0.25">
      <c r="A276" s="43" t="s">
        <v>379</v>
      </c>
      <c r="B276" s="43" t="s">
        <v>291</v>
      </c>
      <c r="C276" s="43" t="s">
        <v>69</v>
      </c>
      <c r="D276" s="44" t="s">
        <v>16</v>
      </c>
      <c r="E276" s="1" t="s">
        <v>70</v>
      </c>
      <c r="F276" s="1" t="s">
        <v>70</v>
      </c>
      <c r="G276" s="45">
        <f>SUM(G277:G278)</f>
        <v>1</v>
      </c>
    </row>
    <row r="277" spans="1:7" x14ac:dyDescent="0.25">
      <c r="A277" s="46" t="s">
        <v>357</v>
      </c>
      <c r="B277" s="46" t="s">
        <v>293</v>
      </c>
      <c r="C277" s="47"/>
      <c r="D277" s="47"/>
      <c r="E277" s="47"/>
      <c r="F277" s="47"/>
      <c r="G277" s="48"/>
    </row>
    <row r="278" spans="1:7" x14ac:dyDescent="0.25">
      <c r="A278" s="49" t="s">
        <v>380</v>
      </c>
      <c r="B278" s="49"/>
      <c r="C278" s="50">
        <v>1</v>
      </c>
      <c r="D278" s="50"/>
      <c r="E278" s="50"/>
      <c r="F278" s="50"/>
      <c r="G278" s="50">
        <f>PRODUCT(C278:F278)</f>
        <v>1</v>
      </c>
    </row>
    <row r="280" spans="1:7" ht="45" customHeight="1" x14ac:dyDescent="0.25">
      <c r="A280" s="43" t="s">
        <v>381</v>
      </c>
      <c r="B280" s="43" t="s">
        <v>291</v>
      </c>
      <c r="C280" s="43" t="s">
        <v>71</v>
      </c>
      <c r="D280" s="44" t="s">
        <v>16</v>
      </c>
      <c r="E280" s="1" t="s">
        <v>72</v>
      </c>
      <c r="F280" s="1" t="s">
        <v>72</v>
      </c>
      <c r="G280" s="45">
        <f>SUM(G281:G282)</f>
        <v>1</v>
      </c>
    </row>
    <row r="281" spans="1:7" x14ac:dyDescent="0.25">
      <c r="A281" s="46" t="s">
        <v>360</v>
      </c>
      <c r="B281" s="46" t="s">
        <v>293</v>
      </c>
      <c r="C281" s="47"/>
      <c r="D281" s="47"/>
      <c r="E281" s="47"/>
      <c r="F281" s="47"/>
      <c r="G281" s="48"/>
    </row>
    <row r="282" spans="1:7" x14ac:dyDescent="0.25">
      <c r="A282" s="49" t="s">
        <v>382</v>
      </c>
      <c r="B282" s="49"/>
      <c r="C282" s="50">
        <v>1</v>
      </c>
      <c r="D282" s="50"/>
      <c r="E282" s="50"/>
      <c r="F282" s="50"/>
      <c r="G282" s="50">
        <f>PRODUCT(C282:F282)</f>
        <v>1</v>
      </c>
    </row>
    <row r="284" spans="1:7" ht="45" customHeight="1" x14ac:dyDescent="0.25">
      <c r="A284" s="43" t="s">
        <v>383</v>
      </c>
      <c r="B284" s="43" t="s">
        <v>291</v>
      </c>
      <c r="C284" s="43" t="s">
        <v>73</v>
      </c>
      <c r="D284" s="44" t="s">
        <v>16</v>
      </c>
      <c r="E284" s="1" t="s">
        <v>74</v>
      </c>
      <c r="F284" s="1" t="s">
        <v>74</v>
      </c>
      <c r="G284" s="45">
        <f>SUM(G285:G286)</f>
        <v>1</v>
      </c>
    </row>
    <row r="285" spans="1:7" x14ac:dyDescent="0.25">
      <c r="A285" s="46" t="s">
        <v>357</v>
      </c>
      <c r="B285" s="46" t="s">
        <v>293</v>
      </c>
      <c r="C285" s="47"/>
      <c r="D285" s="47"/>
      <c r="E285" s="47"/>
      <c r="F285" s="47"/>
      <c r="G285" s="48"/>
    </row>
    <row r="286" spans="1:7" x14ac:dyDescent="0.25">
      <c r="A286" s="49" t="s">
        <v>384</v>
      </c>
      <c r="B286" s="49"/>
      <c r="C286" s="50">
        <v>1</v>
      </c>
      <c r="D286" s="50"/>
      <c r="E286" s="50"/>
      <c r="F286" s="50"/>
      <c r="G286" s="50">
        <f>PRODUCT(C286:F286)</f>
        <v>1</v>
      </c>
    </row>
    <row r="288" spans="1:7" ht="45" customHeight="1" x14ac:dyDescent="0.25">
      <c r="A288" s="43" t="s">
        <v>385</v>
      </c>
      <c r="B288" s="43" t="s">
        <v>291</v>
      </c>
      <c r="C288" s="43" t="s">
        <v>75</v>
      </c>
      <c r="D288" s="44" t="s">
        <v>16</v>
      </c>
      <c r="E288" s="1" t="s">
        <v>76</v>
      </c>
      <c r="F288" s="1" t="s">
        <v>76</v>
      </c>
      <c r="G288" s="45">
        <f>SUM(G289:G290)</f>
        <v>1</v>
      </c>
    </row>
    <row r="289" spans="1:7" x14ac:dyDescent="0.25">
      <c r="A289" s="46" t="s">
        <v>354</v>
      </c>
      <c r="B289" s="46" t="s">
        <v>293</v>
      </c>
      <c r="C289" s="47"/>
      <c r="D289" s="47"/>
      <c r="E289" s="47"/>
      <c r="F289" s="47"/>
      <c r="G289" s="48"/>
    </row>
    <row r="290" spans="1:7" x14ac:dyDescent="0.25">
      <c r="A290" s="49" t="s">
        <v>386</v>
      </c>
      <c r="B290" s="49"/>
      <c r="C290" s="50">
        <v>1</v>
      </c>
      <c r="D290" s="50"/>
      <c r="E290" s="50"/>
      <c r="F290" s="50"/>
      <c r="G290" s="50">
        <f>PRODUCT(C290:F290)</f>
        <v>1</v>
      </c>
    </row>
    <row r="292" spans="1:7" ht="45" customHeight="1" x14ac:dyDescent="0.25">
      <c r="A292" s="43" t="s">
        <v>387</v>
      </c>
      <c r="B292" s="43" t="s">
        <v>291</v>
      </c>
      <c r="C292" s="43" t="s">
        <v>77</v>
      </c>
      <c r="D292" s="44" t="s">
        <v>16</v>
      </c>
      <c r="E292" s="1" t="s">
        <v>78</v>
      </c>
      <c r="F292" s="1" t="s">
        <v>78</v>
      </c>
      <c r="G292" s="45">
        <f>SUM(G293:G294)</f>
        <v>1</v>
      </c>
    </row>
    <row r="293" spans="1:7" x14ac:dyDescent="0.25">
      <c r="A293" s="46" t="s">
        <v>354</v>
      </c>
      <c r="B293" s="46" t="s">
        <v>293</v>
      </c>
      <c r="C293" s="47"/>
      <c r="D293" s="47"/>
      <c r="E293" s="47"/>
      <c r="F293" s="47"/>
      <c r="G293" s="48"/>
    </row>
    <row r="294" spans="1:7" x14ac:dyDescent="0.25">
      <c r="A294" s="49" t="s">
        <v>386</v>
      </c>
      <c r="B294" s="49"/>
      <c r="C294" s="50">
        <v>1</v>
      </c>
      <c r="D294" s="50"/>
      <c r="E294" s="50"/>
      <c r="F294" s="50"/>
      <c r="G294" s="50">
        <f>PRODUCT(C294:F294)</f>
        <v>1</v>
      </c>
    </row>
    <row r="296" spans="1:7" ht="45" customHeight="1" x14ac:dyDescent="0.25">
      <c r="A296" s="43" t="s">
        <v>388</v>
      </c>
      <c r="B296" s="43" t="s">
        <v>291</v>
      </c>
      <c r="C296" s="43" t="s">
        <v>79</v>
      </c>
      <c r="D296" s="44" t="s">
        <v>16</v>
      </c>
      <c r="E296" s="1" t="s">
        <v>80</v>
      </c>
      <c r="F296" s="1" t="s">
        <v>80</v>
      </c>
      <c r="G296" s="45">
        <f>SUM(G297:G298)</f>
        <v>1</v>
      </c>
    </row>
    <row r="297" spans="1:7" x14ac:dyDescent="0.25">
      <c r="A297" s="46" t="s">
        <v>345</v>
      </c>
      <c r="B297" s="46" t="s">
        <v>293</v>
      </c>
      <c r="C297" s="47"/>
      <c r="D297" s="47"/>
      <c r="E297" s="47"/>
      <c r="F297" s="47"/>
      <c r="G297" s="48"/>
    </row>
    <row r="298" spans="1:7" x14ac:dyDescent="0.25">
      <c r="A298" s="49" t="s">
        <v>389</v>
      </c>
      <c r="B298" s="49"/>
      <c r="C298" s="50">
        <v>1</v>
      </c>
      <c r="D298" s="50"/>
      <c r="E298" s="50"/>
      <c r="F298" s="50"/>
      <c r="G298" s="50">
        <f>PRODUCT(C298:F298)</f>
        <v>1</v>
      </c>
    </row>
    <row r="300" spans="1:7" ht="45" customHeight="1" x14ac:dyDescent="0.25">
      <c r="A300" s="43" t="s">
        <v>390</v>
      </c>
      <c r="B300" s="43" t="s">
        <v>291</v>
      </c>
      <c r="C300" s="43" t="s">
        <v>81</v>
      </c>
      <c r="D300" s="44" t="s">
        <v>16</v>
      </c>
      <c r="E300" s="1" t="s">
        <v>82</v>
      </c>
      <c r="F300" s="1" t="s">
        <v>82</v>
      </c>
      <c r="G300" s="45">
        <f>SUM(G301:G302)</f>
        <v>1</v>
      </c>
    </row>
    <row r="301" spans="1:7" x14ac:dyDescent="0.25">
      <c r="A301" s="46" t="s">
        <v>324</v>
      </c>
      <c r="B301" s="46" t="s">
        <v>293</v>
      </c>
      <c r="C301" s="47"/>
      <c r="D301" s="47"/>
      <c r="E301" s="47"/>
      <c r="F301" s="47"/>
      <c r="G301" s="48"/>
    </row>
    <row r="302" spans="1:7" x14ac:dyDescent="0.25">
      <c r="A302" s="49" t="s">
        <v>391</v>
      </c>
      <c r="B302" s="49"/>
      <c r="C302" s="50">
        <v>1</v>
      </c>
      <c r="D302" s="50"/>
      <c r="E302" s="50"/>
      <c r="F302" s="50"/>
      <c r="G302" s="50">
        <f>C302</f>
        <v>1</v>
      </c>
    </row>
    <row r="304" spans="1:7" ht="45" customHeight="1" x14ac:dyDescent="0.25">
      <c r="A304" s="43" t="s">
        <v>392</v>
      </c>
      <c r="B304" s="43" t="s">
        <v>291</v>
      </c>
      <c r="C304" s="43" t="s">
        <v>83</v>
      </c>
      <c r="D304" s="44" t="s">
        <v>13</v>
      </c>
      <c r="E304" s="1" t="s">
        <v>393</v>
      </c>
      <c r="F304" s="1" t="s">
        <v>393</v>
      </c>
      <c r="G304" s="45">
        <f>SUM(G305:G306)</f>
        <v>19</v>
      </c>
    </row>
    <row r="305" spans="1:7" x14ac:dyDescent="0.25">
      <c r="A305" s="49" t="s">
        <v>302</v>
      </c>
      <c r="B305" s="49"/>
      <c r="C305" s="50">
        <v>1</v>
      </c>
      <c r="D305" s="50">
        <v>3.5</v>
      </c>
      <c r="E305" s="50">
        <v>2</v>
      </c>
      <c r="F305" s="50"/>
      <c r="G305" s="50">
        <f>PRODUCT(C305:F305)</f>
        <v>7</v>
      </c>
    </row>
    <row r="306" spans="1:7" x14ac:dyDescent="0.25">
      <c r="A306" s="49" t="s">
        <v>303</v>
      </c>
      <c r="B306" s="49"/>
      <c r="C306" s="50">
        <v>1</v>
      </c>
      <c r="D306" s="50">
        <v>6</v>
      </c>
      <c r="E306" s="50">
        <v>2</v>
      </c>
      <c r="F306" s="50"/>
      <c r="G306" s="50">
        <f>PRODUCT(C306:F306)</f>
        <v>12</v>
      </c>
    </row>
    <row r="308" spans="1:7" x14ac:dyDescent="0.25">
      <c r="B308" t="s">
        <v>289</v>
      </c>
      <c r="C308" s="41" t="s">
        <v>6</v>
      </c>
      <c r="D308" s="42" t="s">
        <v>7</v>
      </c>
      <c r="E308" s="41" t="s">
        <v>8</v>
      </c>
    </row>
    <row r="309" spans="1:7" x14ac:dyDescent="0.25">
      <c r="B309" t="s">
        <v>289</v>
      </c>
      <c r="C309" s="41" t="s">
        <v>9</v>
      </c>
      <c r="D309" s="42" t="s">
        <v>85</v>
      </c>
      <c r="E309" s="41" t="s">
        <v>86</v>
      </c>
    </row>
    <row r="311" spans="1:7" ht="45" customHeight="1" x14ac:dyDescent="0.25">
      <c r="A311" s="43" t="s">
        <v>394</v>
      </c>
      <c r="B311" s="43" t="s">
        <v>291</v>
      </c>
      <c r="C311" s="43" t="s">
        <v>88</v>
      </c>
      <c r="D311" s="44" t="s">
        <v>13</v>
      </c>
      <c r="E311" s="1" t="s">
        <v>395</v>
      </c>
      <c r="F311" s="1" t="s">
        <v>395</v>
      </c>
      <c r="G311" s="45">
        <f>SUM(G312:G340)</f>
        <v>29.81</v>
      </c>
    </row>
    <row r="312" spans="1:7" x14ac:dyDescent="0.25">
      <c r="A312" s="46" t="s">
        <v>317</v>
      </c>
      <c r="B312" s="46" t="s">
        <v>293</v>
      </c>
      <c r="C312" s="47"/>
      <c r="D312" s="47"/>
      <c r="E312" s="47"/>
      <c r="F312" s="47"/>
      <c r="G312" s="48"/>
    </row>
    <row r="313" spans="1:7" x14ac:dyDescent="0.25">
      <c r="A313" s="49" t="s">
        <v>296</v>
      </c>
      <c r="B313" s="49"/>
      <c r="C313" s="50">
        <v>6</v>
      </c>
      <c r="D313" s="50">
        <v>4.3499999999999996</v>
      </c>
      <c r="E313" s="50">
        <v>0.2</v>
      </c>
      <c r="F313" s="50"/>
      <c r="G313" s="50">
        <f t="shared" ref="G313:G318" si="3">PRODUCT(C313:F313)</f>
        <v>5.22</v>
      </c>
    </row>
    <row r="314" spans="1:7" x14ac:dyDescent="0.25">
      <c r="A314" s="49"/>
      <c r="B314" s="49"/>
      <c r="C314" s="50">
        <v>6</v>
      </c>
      <c r="D314" s="50">
        <v>1.45</v>
      </c>
      <c r="E314" s="50">
        <v>0.2</v>
      </c>
      <c r="F314" s="50"/>
      <c r="G314" s="50">
        <f t="shared" si="3"/>
        <v>1.74</v>
      </c>
    </row>
    <row r="315" spans="1:7" x14ac:dyDescent="0.25">
      <c r="A315" s="49" t="s">
        <v>295</v>
      </c>
      <c r="B315" s="49"/>
      <c r="C315" s="50">
        <v>4</v>
      </c>
      <c r="D315" s="50">
        <v>4.0999999999999996</v>
      </c>
      <c r="E315" s="50">
        <v>0.2</v>
      </c>
      <c r="F315" s="50"/>
      <c r="G315" s="50">
        <f t="shared" si="3"/>
        <v>3.28</v>
      </c>
    </row>
    <row r="316" spans="1:7" x14ac:dyDescent="0.25">
      <c r="A316" s="49"/>
      <c r="B316" s="49"/>
      <c r="C316" s="50">
        <v>4</v>
      </c>
      <c r="D316" s="50">
        <v>1.45</v>
      </c>
      <c r="E316" s="50">
        <v>0.2</v>
      </c>
      <c r="F316" s="50"/>
      <c r="G316" s="50">
        <f t="shared" si="3"/>
        <v>1.1599999999999999</v>
      </c>
    </row>
    <row r="317" spans="1:7" x14ac:dyDescent="0.25">
      <c r="A317" s="49" t="s">
        <v>297</v>
      </c>
      <c r="B317" s="49"/>
      <c r="C317" s="50">
        <v>2</v>
      </c>
      <c r="D317" s="50">
        <v>3.6</v>
      </c>
      <c r="E317" s="50">
        <v>0.2</v>
      </c>
      <c r="F317" s="50"/>
      <c r="G317" s="50">
        <f t="shared" si="3"/>
        <v>1.4400000000000002</v>
      </c>
    </row>
    <row r="318" spans="1:7" x14ac:dyDescent="0.25">
      <c r="A318" s="49"/>
      <c r="B318" s="49"/>
      <c r="C318" s="50">
        <v>2</v>
      </c>
      <c r="D318" s="50">
        <v>1.45</v>
      </c>
      <c r="E318" s="50">
        <v>0.2</v>
      </c>
      <c r="F318" s="50"/>
      <c r="G318" s="50">
        <f t="shared" si="3"/>
        <v>0.57999999999999996</v>
      </c>
    </row>
    <row r="319" spans="1:7" x14ac:dyDescent="0.25">
      <c r="A319" s="46" t="s">
        <v>301</v>
      </c>
      <c r="B319" s="46" t="s">
        <v>293</v>
      </c>
      <c r="C319" s="47"/>
      <c r="D319" s="47"/>
      <c r="E319" s="47"/>
      <c r="F319" s="47"/>
      <c r="G319" s="48"/>
    </row>
    <row r="320" spans="1:7" x14ac:dyDescent="0.25">
      <c r="A320" s="49" t="s">
        <v>302</v>
      </c>
      <c r="B320" s="49"/>
      <c r="C320" s="50">
        <v>2</v>
      </c>
      <c r="D320" s="50">
        <v>3.3</v>
      </c>
      <c r="E320" s="50">
        <v>0.2</v>
      </c>
      <c r="F320" s="50"/>
      <c r="G320" s="50">
        <f>PRODUCT(C320:F320)</f>
        <v>1.32</v>
      </c>
    </row>
    <row r="321" spans="1:7" x14ac:dyDescent="0.25">
      <c r="A321" s="49"/>
      <c r="B321" s="49"/>
      <c r="C321" s="50">
        <v>2</v>
      </c>
      <c r="D321" s="50">
        <v>1.45</v>
      </c>
      <c r="E321" s="50">
        <v>0.2</v>
      </c>
      <c r="F321" s="50"/>
      <c r="G321" s="50">
        <f>PRODUCT(C321:F321)</f>
        <v>0.57999999999999996</v>
      </c>
    </row>
    <row r="322" spans="1:7" x14ac:dyDescent="0.25">
      <c r="A322" s="49" t="s">
        <v>303</v>
      </c>
      <c r="B322" s="49"/>
      <c r="C322" s="50">
        <v>2</v>
      </c>
      <c r="D322" s="50">
        <v>5.4</v>
      </c>
      <c r="E322" s="50">
        <v>0.2</v>
      </c>
      <c r="F322" s="50"/>
      <c r="G322" s="50">
        <f>PRODUCT(C322:F322)</f>
        <v>2.16</v>
      </c>
    </row>
    <row r="323" spans="1:7" x14ac:dyDescent="0.25">
      <c r="A323" s="49"/>
      <c r="B323" s="49"/>
      <c r="C323" s="50">
        <v>2</v>
      </c>
      <c r="D323" s="50">
        <v>1.45</v>
      </c>
      <c r="E323" s="50">
        <v>0.2</v>
      </c>
      <c r="F323" s="50"/>
      <c r="G323" s="50">
        <f>PRODUCT(C323:F323)</f>
        <v>0.57999999999999996</v>
      </c>
    </row>
    <row r="324" spans="1:7" x14ac:dyDescent="0.25">
      <c r="A324" s="46" t="s">
        <v>324</v>
      </c>
      <c r="B324" s="46" t="s">
        <v>293</v>
      </c>
      <c r="C324" s="47"/>
      <c r="D324" s="47"/>
      <c r="E324" s="47"/>
      <c r="F324" s="47"/>
      <c r="G324" s="48"/>
    </row>
    <row r="325" spans="1:7" x14ac:dyDescent="0.25">
      <c r="A325" s="49" t="s">
        <v>307</v>
      </c>
      <c r="B325" s="49"/>
      <c r="C325" s="50">
        <v>2</v>
      </c>
      <c r="D325" s="50">
        <v>2</v>
      </c>
      <c r="E325" s="50">
        <v>0.2</v>
      </c>
      <c r="F325" s="50"/>
      <c r="G325" s="50">
        <f t="shared" ref="G325:G333" si="4">PRODUCT(C325:F325)</f>
        <v>0.8</v>
      </c>
    </row>
    <row r="326" spans="1:7" x14ac:dyDescent="0.25">
      <c r="A326" s="49"/>
      <c r="B326" s="49"/>
      <c r="C326" s="50">
        <v>2</v>
      </c>
      <c r="D326" s="50">
        <v>1.1000000000000001</v>
      </c>
      <c r="E326" s="50">
        <v>0.2</v>
      </c>
      <c r="F326" s="50"/>
      <c r="G326" s="50">
        <f t="shared" si="4"/>
        <v>0.44000000000000006</v>
      </c>
    </row>
    <row r="327" spans="1:7" x14ac:dyDescent="0.25">
      <c r="A327" s="49" t="s">
        <v>295</v>
      </c>
      <c r="B327" s="49"/>
      <c r="C327" s="50">
        <v>2</v>
      </c>
      <c r="D327" s="50">
        <v>4.0999999999999996</v>
      </c>
      <c r="E327" s="50">
        <v>0.2</v>
      </c>
      <c r="F327" s="50"/>
      <c r="G327" s="50">
        <f t="shared" si="4"/>
        <v>1.64</v>
      </c>
    </row>
    <row r="328" spans="1:7" x14ac:dyDescent="0.25">
      <c r="A328" s="49"/>
      <c r="B328" s="49"/>
      <c r="C328" s="50">
        <v>2</v>
      </c>
      <c r="D328" s="50">
        <v>1.45</v>
      </c>
      <c r="E328" s="50">
        <v>0.2</v>
      </c>
      <c r="F328" s="50"/>
      <c r="G328" s="50">
        <f t="shared" si="4"/>
        <v>0.57999999999999996</v>
      </c>
    </row>
    <row r="329" spans="1:7" x14ac:dyDescent="0.25">
      <c r="A329" s="49" t="s">
        <v>305</v>
      </c>
      <c r="B329" s="49"/>
      <c r="C329" s="50">
        <v>2</v>
      </c>
      <c r="D329" s="50">
        <v>4.4000000000000004</v>
      </c>
      <c r="E329" s="50">
        <v>0.2</v>
      </c>
      <c r="F329" s="50"/>
      <c r="G329" s="50">
        <f t="shared" si="4"/>
        <v>1.7600000000000002</v>
      </c>
    </row>
    <row r="330" spans="1:7" x14ac:dyDescent="0.25">
      <c r="A330" s="49"/>
      <c r="B330" s="49"/>
      <c r="C330" s="50">
        <v>2</v>
      </c>
      <c r="D330" s="50">
        <v>1.45</v>
      </c>
      <c r="E330" s="50">
        <v>0.2</v>
      </c>
      <c r="F330" s="50"/>
      <c r="G330" s="50">
        <f t="shared" si="4"/>
        <v>0.57999999999999996</v>
      </c>
    </row>
    <row r="331" spans="1:7" x14ac:dyDescent="0.25">
      <c r="A331" s="49" t="s">
        <v>396</v>
      </c>
      <c r="B331" s="49"/>
      <c r="C331" s="50">
        <v>2</v>
      </c>
      <c r="D331" s="50">
        <v>2.1</v>
      </c>
      <c r="E331" s="50">
        <v>0.2</v>
      </c>
      <c r="F331" s="50"/>
      <c r="G331" s="50">
        <f t="shared" si="4"/>
        <v>0.84000000000000008</v>
      </c>
    </row>
    <row r="332" spans="1:7" x14ac:dyDescent="0.25">
      <c r="A332" s="49"/>
      <c r="B332" s="49"/>
      <c r="C332" s="50">
        <v>1</v>
      </c>
      <c r="D332" s="50">
        <v>0.8</v>
      </c>
      <c r="E332" s="50">
        <v>0.2</v>
      </c>
      <c r="F332" s="50"/>
      <c r="G332" s="50">
        <f t="shared" si="4"/>
        <v>0.16000000000000003</v>
      </c>
    </row>
    <row r="333" spans="1:7" x14ac:dyDescent="0.25">
      <c r="A333" s="49" t="s">
        <v>308</v>
      </c>
      <c r="B333" s="49"/>
      <c r="C333" s="50">
        <v>4</v>
      </c>
      <c r="D333" s="50">
        <v>0.9</v>
      </c>
      <c r="E333" s="50">
        <v>0.2</v>
      </c>
      <c r="F333" s="50"/>
      <c r="G333" s="50">
        <f t="shared" si="4"/>
        <v>0.72000000000000008</v>
      </c>
    </row>
    <row r="334" spans="1:7" x14ac:dyDescent="0.25">
      <c r="A334" s="46" t="s">
        <v>298</v>
      </c>
      <c r="B334" s="46" t="s">
        <v>293</v>
      </c>
      <c r="C334" s="47"/>
      <c r="D334" s="47"/>
      <c r="E334" s="47"/>
      <c r="F334" s="47"/>
      <c r="G334" s="48"/>
    </row>
    <row r="335" spans="1:7" x14ac:dyDescent="0.25">
      <c r="A335" s="49" t="s">
        <v>299</v>
      </c>
      <c r="B335" s="49"/>
      <c r="C335" s="50">
        <v>2</v>
      </c>
      <c r="D335" s="50">
        <v>2.2999999999999998</v>
      </c>
      <c r="E335" s="50">
        <v>0.2</v>
      </c>
      <c r="F335" s="50"/>
      <c r="G335" s="50">
        <f t="shared" ref="G335:G340" si="5">PRODUCT(C335:F335)</f>
        <v>0.91999999999999993</v>
      </c>
    </row>
    <row r="336" spans="1:7" x14ac:dyDescent="0.25">
      <c r="A336" s="49"/>
      <c r="B336" s="49"/>
      <c r="C336" s="50">
        <v>2</v>
      </c>
      <c r="D336" s="50">
        <v>1.45</v>
      </c>
      <c r="E336" s="50">
        <v>0.2</v>
      </c>
      <c r="F336" s="50"/>
      <c r="G336" s="50">
        <f t="shared" si="5"/>
        <v>0.57999999999999996</v>
      </c>
    </row>
    <row r="337" spans="1:7" x14ac:dyDescent="0.25">
      <c r="A337" s="49"/>
      <c r="B337" s="49"/>
      <c r="C337" s="50">
        <v>2</v>
      </c>
      <c r="D337" s="50">
        <v>2.4500000000000002</v>
      </c>
      <c r="E337" s="50">
        <v>0.2</v>
      </c>
      <c r="F337" s="50"/>
      <c r="G337" s="50">
        <f t="shared" si="5"/>
        <v>0.98000000000000009</v>
      </c>
    </row>
    <row r="338" spans="1:7" x14ac:dyDescent="0.25">
      <c r="A338" s="49"/>
      <c r="B338" s="49"/>
      <c r="C338" s="50">
        <v>1</v>
      </c>
      <c r="D338" s="50">
        <v>1.05</v>
      </c>
      <c r="E338" s="50">
        <v>0.2</v>
      </c>
      <c r="F338" s="50"/>
      <c r="G338" s="50">
        <f t="shared" si="5"/>
        <v>0.21000000000000002</v>
      </c>
    </row>
    <row r="339" spans="1:7" x14ac:dyDescent="0.25">
      <c r="A339" s="49" t="s">
        <v>300</v>
      </c>
      <c r="B339" s="49"/>
      <c r="C339" s="50">
        <v>2</v>
      </c>
      <c r="D339" s="50">
        <v>2.4</v>
      </c>
      <c r="E339" s="50">
        <v>0.2</v>
      </c>
      <c r="F339" s="50"/>
      <c r="G339" s="50">
        <f t="shared" si="5"/>
        <v>0.96</v>
      </c>
    </row>
    <row r="340" spans="1:7" x14ac:dyDescent="0.25">
      <c r="A340" s="49"/>
      <c r="B340" s="49"/>
      <c r="C340" s="50">
        <v>2</v>
      </c>
      <c r="D340" s="50">
        <v>1.45</v>
      </c>
      <c r="E340" s="50">
        <v>0.2</v>
      </c>
      <c r="F340" s="50"/>
      <c r="G340" s="50">
        <f t="shared" si="5"/>
        <v>0.57999999999999996</v>
      </c>
    </row>
    <row r="342" spans="1:7" ht="45" customHeight="1" x14ac:dyDescent="0.25">
      <c r="A342" s="43" t="s">
        <v>397</v>
      </c>
      <c r="B342" s="43" t="s">
        <v>291</v>
      </c>
      <c r="C342" s="43" t="s">
        <v>90</v>
      </c>
      <c r="D342" s="44" t="s">
        <v>13</v>
      </c>
      <c r="E342" s="1" t="s">
        <v>398</v>
      </c>
      <c r="F342" s="1" t="s">
        <v>398</v>
      </c>
      <c r="G342" s="45">
        <f>SUM(G343:G359)</f>
        <v>8.1300000000000008</v>
      </c>
    </row>
    <row r="343" spans="1:7" x14ac:dyDescent="0.25">
      <c r="A343" s="46" t="s">
        <v>317</v>
      </c>
      <c r="B343" s="46" t="s">
        <v>293</v>
      </c>
      <c r="C343" s="47"/>
      <c r="D343" s="47"/>
      <c r="E343" s="47"/>
      <c r="F343" s="47"/>
      <c r="G343" s="48"/>
    </row>
    <row r="344" spans="1:7" x14ac:dyDescent="0.25">
      <c r="A344" s="49" t="s">
        <v>296</v>
      </c>
      <c r="B344" s="49"/>
      <c r="C344" s="50">
        <v>6</v>
      </c>
      <c r="D344" s="50">
        <v>1.45</v>
      </c>
      <c r="E344" s="50">
        <v>0.2</v>
      </c>
      <c r="F344" s="50"/>
      <c r="G344" s="50">
        <f>PRODUCT(C344:F344)</f>
        <v>1.74</v>
      </c>
    </row>
    <row r="345" spans="1:7" x14ac:dyDescent="0.25">
      <c r="A345" s="49" t="s">
        <v>295</v>
      </c>
      <c r="B345" s="49"/>
      <c r="C345" s="50">
        <v>4</v>
      </c>
      <c r="D345" s="50">
        <v>1.45</v>
      </c>
      <c r="E345" s="50">
        <v>0.2</v>
      </c>
      <c r="F345" s="50"/>
      <c r="G345" s="50">
        <f>PRODUCT(C345:F345)</f>
        <v>1.1599999999999999</v>
      </c>
    </row>
    <row r="346" spans="1:7" x14ac:dyDescent="0.25">
      <c r="A346" s="49" t="s">
        <v>297</v>
      </c>
      <c r="B346" s="49"/>
      <c r="C346" s="50">
        <v>2</v>
      </c>
      <c r="D346" s="50">
        <v>1.45</v>
      </c>
      <c r="E346" s="50">
        <v>0.2</v>
      </c>
      <c r="F346" s="50"/>
      <c r="G346" s="50">
        <f>PRODUCT(C346:F346)</f>
        <v>0.57999999999999996</v>
      </c>
    </row>
    <row r="347" spans="1:7" x14ac:dyDescent="0.25">
      <c r="A347" s="46" t="s">
        <v>301</v>
      </c>
      <c r="B347" s="46" t="s">
        <v>293</v>
      </c>
      <c r="C347" s="47"/>
      <c r="D347" s="47"/>
      <c r="E347" s="47"/>
      <c r="F347" s="47"/>
      <c r="G347" s="48"/>
    </row>
    <row r="348" spans="1:7" x14ac:dyDescent="0.25">
      <c r="A348" s="49" t="s">
        <v>302</v>
      </c>
      <c r="B348" s="49"/>
      <c r="C348" s="50">
        <v>2</v>
      </c>
      <c r="D348" s="50">
        <v>1.45</v>
      </c>
      <c r="E348" s="50">
        <v>0.2</v>
      </c>
      <c r="F348" s="50"/>
      <c r="G348" s="50">
        <f>PRODUCT(C348:F348)</f>
        <v>0.57999999999999996</v>
      </c>
    </row>
    <row r="349" spans="1:7" x14ac:dyDescent="0.25">
      <c r="A349" s="49" t="s">
        <v>303</v>
      </c>
      <c r="B349" s="49"/>
      <c r="C349" s="50">
        <v>2</v>
      </c>
      <c r="D349" s="50">
        <v>1.45</v>
      </c>
      <c r="E349" s="50">
        <v>0.2</v>
      </c>
      <c r="F349" s="50"/>
      <c r="G349" s="50">
        <f>PRODUCT(C349:F349)</f>
        <v>0.57999999999999996</v>
      </c>
    </row>
    <row r="350" spans="1:7" x14ac:dyDescent="0.25">
      <c r="A350" s="46" t="s">
        <v>324</v>
      </c>
      <c r="B350" s="46" t="s">
        <v>293</v>
      </c>
      <c r="C350" s="47"/>
      <c r="D350" s="47"/>
      <c r="E350" s="47"/>
      <c r="F350" s="47"/>
      <c r="G350" s="48"/>
    </row>
    <row r="351" spans="1:7" x14ac:dyDescent="0.25">
      <c r="A351" s="49" t="s">
        <v>307</v>
      </c>
      <c r="B351" s="49"/>
      <c r="C351" s="50">
        <v>2</v>
      </c>
      <c r="D351" s="50">
        <v>1.1000000000000001</v>
      </c>
      <c r="E351" s="50">
        <v>0.2</v>
      </c>
      <c r="F351" s="50"/>
      <c r="G351" s="50">
        <f>PRODUCT(C351:F351)</f>
        <v>0.44000000000000006</v>
      </c>
    </row>
    <row r="352" spans="1:7" x14ac:dyDescent="0.25">
      <c r="A352" s="49" t="s">
        <v>295</v>
      </c>
      <c r="B352" s="49"/>
      <c r="C352" s="50">
        <v>2</v>
      </c>
      <c r="D352" s="50">
        <v>1.45</v>
      </c>
      <c r="E352" s="50">
        <v>0.2</v>
      </c>
      <c r="F352" s="50"/>
      <c r="G352" s="50">
        <f>PRODUCT(C352:F352)</f>
        <v>0.57999999999999996</v>
      </c>
    </row>
    <row r="353" spans="1:7" x14ac:dyDescent="0.25">
      <c r="A353" s="49" t="s">
        <v>305</v>
      </c>
      <c r="B353" s="49"/>
      <c r="C353" s="50">
        <v>2</v>
      </c>
      <c r="D353" s="50">
        <v>1.45</v>
      </c>
      <c r="E353" s="50">
        <v>0.2</v>
      </c>
      <c r="F353" s="50"/>
      <c r="G353" s="50">
        <f>PRODUCT(C353:F353)</f>
        <v>0.57999999999999996</v>
      </c>
    </row>
    <row r="354" spans="1:7" x14ac:dyDescent="0.25">
      <c r="A354" s="49" t="s">
        <v>396</v>
      </c>
      <c r="B354" s="49"/>
      <c r="C354" s="50">
        <v>1</v>
      </c>
      <c r="D354" s="50">
        <v>0.8</v>
      </c>
      <c r="E354" s="50">
        <v>0.2</v>
      </c>
      <c r="F354" s="50"/>
      <c r="G354" s="50">
        <f>PRODUCT(C354:F354)</f>
        <v>0.16000000000000003</v>
      </c>
    </row>
    <row r="355" spans="1:7" x14ac:dyDescent="0.25">
      <c r="A355" s="49" t="s">
        <v>308</v>
      </c>
      <c r="B355" s="49"/>
      <c r="C355" s="50">
        <v>2</v>
      </c>
      <c r="D355" s="50">
        <v>0.9</v>
      </c>
      <c r="E355" s="50">
        <v>0.2</v>
      </c>
      <c r="F355" s="50"/>
      <c r="G355" s="50">
        <f>PRODUCT(C355:F355)</f>
        <v>0.36000000000000004</v>
      </c>
    </row>
    <row r="356" spans="1:7" x14ac:dyDescent="0.25">
      <c r="A356" s="46" t="s">
        <v>298</v>
      </c>
      <c r="B356" s="46" t="s">
        <v>293</v>
      </c>
      <c r="C356" s="47"/>
      <c r="D356" s="47"/>
      <c r="E356" s="47"/>
      <c r="F356" s="47"/>
      <c r="G356" s="48"/>
    </row>
    <row r="357" spans="1:7" x14ac:dyDescent="0.25">
      <c r="A357" s="49" t="s">
        <v>299</v>
      </c>
      <c r="B357" s="49"/>
      <c r="C357" s="50">
        <v>2</v>
      </c>
      <c r="D357" s="50">
        <v>1.45</v>
      </c>
      <c r="E357" s="50">
        <v>0.2</v>
      </c>
      <c r="F357" s="50"/>
      <c r="G357" s="50">
        <f>PRODUCT(C357:F357)</f>
        <v>0.57999999999999996</v>
      </c>
    </row>
    <row r="358" spans="1:7" x14ac:dyDescent="0.25">
      <c r="A358" s="49"/>
      <c r="B358" s="49"/>
      <c r="C358" s="50">
        <v>1</v>
      </c>
      <c r="D358" s="50">
        <v>1.05</v>
      </c>
      <c r="E358" s="50">
        <v>0.2</v>
      </c>
      <c r="F358" s="50"/>
      <c r="G358" s="50">
        <f>PRODUCT(C358:F358)</f>
        <v>0.21000000000000002</v>
      </c>
    </row>
    <row r="359" spans="1:7" x14ac:dyDescent="0.25">
      <c r="A359" s="49" t="s">
        <v>300</v>
      </c>
      <c r="B359" s="49"/>
      <c r="C359" s="50">
        <v>2</v>
      </c>
      <c r="D359" s="50">
        <v>1.45</v>
      </c>
      <c r="E359" s="50">
        <v>0.2</v>
      </c>
      <c r="F359" s="50"/>
      <c r="G359" s="50">
        <f>PRODUCT(C359:F359)</f>
        <v>0.57999999999999996</v>
      </c>
    </row>
    <row r="361" spans="1:7" ht="45" customHeight="1" x14ac:dyDescent="0.25">
      <c r="A361" s="43" t="s">
        <v>399</v>
      </c>
      <c r="B361" s="43" t="s">
        <v>291</v>
      </c>
      <c r="C361" s="43" t="s">
        <v>92</v>
      </c>
      <c r="D361" s="44" t="s">
        <v>13</v>
      </c>
      <c r="E361" s="1" t="s">
        <v>400</v>
      </c>
      <c r="F361" s="1" t="s">
        <v>400</v>
      </c>
      <c r="G361" s="45">
        <f>SUM(G362:G378)</f>
        <v>21.680000000000003</v>
      </c>
    </row>
    <row r="362" spans="1:7" x14ac:dyDescent="0.25">
      <c r="A362" s="46" t="s">
        <v>317</v>
      </c>
      <c r="B362" s="46" t="s">
        <v>293</v>
      </c>
      <c r="C362" s="47"/>
      <c r="D362" s="47"/>
      <c r="E362" s="47"/>
      <c r="F362" s="47"/>
      <c r="G362" s="48"/>
    </row>
    <row r="363" spans="1:7" x14ac:dyDescent="0.25">
      <c r="A363" s="49" t="s">
        <v>296</v>
      </c>
      <c r="B363" s="49"/>
      <c r="C363" s="50">
        <v>6</v>
      </c>
      <c r="D363" s="50">
        <v>4.3499999999999996</v>
      </c>
      <c r="E363" s="50">
        <v>0.2</v>
      </c>
      <c r="F363" s="50"/>
      <c r="G363" s="50">
        <f>PRODUCT(C363:F363)</f>
        <v>5.22</v>
      </c>
    </row>
    <row r="364" spans="1:7" x14ac:dyDescent="0.25">
      <c r="A364" s="49" t="s">
        <v>295</v>
      </c>
      <c r="B364" s="49"/>
      <c r="C364" s="50">
        <v>4</v>
      </c>
      <c r="D364" s="50">
        <v>4.0999999999999996</v>
      </c>
      <c r="E364" s="50">
        <v>0.2</v>
      </c>
      <c r="F364" s="50"/>
      <c r="G364" s="50">
        <f>PRODUCT(C364:F364)</f>
        <v>3.28</v>
      </c>
    </row>
    <row r="365" spans="1:7" x14ac:dyDescent="0.25">
      <c r="A365" s="49" t="s">
        <v>297</v>
      </c>
      <c r="B365" s="49"/>
      <c r="C365" s="50">
        <v>2</v>
      </c>
      <c r="D365" s="50">
        <v>3.6</v>
      </c>
      <c r="E365" s="50">
        <v>0.2</v>
      </c>
      <c r="F365" s="50"/>
      <c r="G365" s="50">
        <f>PRODUCT(C365:F365)</f>
        <v>1.4400000000000002</v>
      </c>
    </row>
    <row r="366" spans="1:7" x14ac:dyDescent="0.25">
      <c r="A366" s="46" t="s">
        <v>301</v>
      </c>
      <c r="B366" s="46" t="s">
        <v>293</v>
      </c>
      <c r="C366" s="47"/>
      <c r="D366" s="47"/>
      <c r="E366" s="47"/>
      <c r="F366" s="47"/>
      <c r="G366" s="48"/>
    </row>
    <row r="367" spans="1:7" x14ac:dyDescent="0.25">
      <c r="A367" s="49" t="s">
        <v>302</v>
      </c>
      <c r="B367" s="49"/>
      <c r="C367" s="50">
        <v>2</v>
      </c>
      <c r="D367" s="50">
        <v>3.3</v>
      </c>
      <c r="E367" s="50">
        <v>0.2</v>
      </c>
      <c r="F367" s="50"/>
      <c r="G367" s="50">
        <f>PRODUCT(C367:F367)</f>
        <v>1.32</v>
      </c>
    </row>
    <row r="368" spans="1:7" x14ac:dyDescent="0.25">
      <c r="A368" s="49" t="s">
        <v>303</v>
      </c>
      <c r="B368" s="49"/>
      <c r="C368" s="50">
        <v>2</v>
      </c>
      <c r="D368" s="50">
        <v>5.4</v>
      </c>
      <c r="E368" s="50">
        <v>0.2</v>
      </c>
      <c r="F368" s="50"/>
      <c r="G368" s="50">
        <f>PRODUCT(C368:F368)</f>
        <v>2.16</v>
      </c>
    </row>
    <row r="369" spans="1:7" x14ac:dyDescent="0.25">
      <c r="A369" s="46" t="s">
        <v>324</v>
      </c>
      <c r="B369" s="46" t="s">
        <v>293</v>
      </c>
      <c r="C369" s="47"/>
      <c r="D369" s="47"/>
      <c r="E369" s="47"/>
      <c r="F369" s="47"/>
      <c r="G369" s="48"/>
    </row>
    <row r="370" spans="1:7" x14ac:dyDescent="0.25">
      <c r="A370" s="49" t="s">
        <v>307</v>
      </c>
      <c r="B370" s="49"/>
      <c r="C370" s="50">
        <v>2</v>
      </c>
      <c r="D370" s="50">
        <v>2</v>
      </c>
      <c r="E370" s="50">
        <v>0.2</v>
      </c>
      <c r="F370" s="50"/>
      <c r="G370" s="50">
        <f>PRODUCT(C370:F370)</f>
        <v>0.8</v>
      </c>
    </row>
    <row r="371" spans="1:7" x14ac:dyDescent="0.25">
      <c r="A371" s="49" t="s">
        <v>295</v>
      </c>
      <c r="B371" s="49"/>
      <c r="C371" s="50">
        <v>2</v>
      </c>
      <c r="D371" s="50">
        <v>4.0999999999999996</v>
      </c>
      <c r="E371" s="50">
        <v>0.2</v>
      </c>
      <c r="F371" s="50"/>
      <c r="G371" s="50">
        <f>PRODUCT(C371:F371)</f>
        <v>1.64</v>
      </c>
    </row>
    <row r="372" spans="1:7" x14ac:dyDescent="0.25">
      <c r="A372" s="49" t="s">
        <v>305</v>
      </c>
      <c r="B372" s="49"/>
      <c r="C372" s="50">
        <v>2</v>
      </c>
      <c r="D372" s="50">
        <v>4.4000000000000004</v>
      </c>
      <c r="E372" s="50">
        <v>0.2</v>
      </c>
      <c r="F372" s="50"/>
      <c r="G372" s="50">
        <f>PRODUCT(C372:F372)</f>
        <v>1.7600000000000002</v>
      </c>
    </row>
    <row r="373" spans="1:7" x14ac:dyDescent="0.25">
      <c r="A373" s="49" t="s">
        <v>396</v>
      </c>
      <c r="B373" s="49"/>
      <c r="C373" s="50">
        <v>2</v>
      </c>
      <c r="D373" s="50">
        <v>2.1</v>
      </c>
      <c r="E373" s="50">
        <v>0.2</v>
      </c>
      <c r="F373" s="50"/>
      <c r="G373" s="50">
        <f>PRODUCT(C373:F373)</f>
        <v>0.84000000000000008</v>
      </c>
    </row>
    <row r="374" spans="1:7" x14ac:dyDescent="0.25">
      <c r="A374" s="49" t="s">
        <v>308</v>
      </c>
      <c r="B374" s="49"/>
      <c r="C374" s="50">
        <v>2</v>
      </c>
      <c r="D374" s="50">
        <v>0.9</v>
      </c>
      <c r="E374" s="50">
        <v>0.2</v>
      </c>
      <c r="F374" s="50"/>
      <c r="G374" s="50">
        <f>PRODUCT(C374:F374)</f>
        <v>0.36000000000000004</v>
      </c>
    </row>
    <row r="375" spans="1:7" x14ac:dyDescent="0.25">
      <c r="A375" s="46" t="s">
        <v>298</v>
      </c>
      <c r="B375" s="46" t="s">
        <v>293</v>
      </c>
      <c r="C375" s="47"/>
      <c r="D375" s="47"/>
      <c r="E375" s="47"/>
      <c r="F375" s="47"/>
      <c r="G375" s="48"/>
    </row>
    <row r="376" spans="1:7" x14ac:dyDescent="0.25">
      <c r="A376" s="49" t="s">
        <v>299</v>
      </c>
      <c r="B376" s="49"/>
      <c r="C376" s="50">
        <v>2</v>
      </c>
      <c r="D376" s="50">
        <v>2.2999999999999998</v>
      </c>
      <c r="E376" s="50">
        <v>0.2</v>
      </c>
      <c r="F376" s="50"/>
      <c r="G376" s="50">
        <f>PRODUCT(C376:F376)</f>
        <v>0.91999999999999993</v>
      </c>
    </row>
    <row r="377" spans="1:7" x14ac:dyDescent="0.25">
      <c r="A377" s="49"/>
      <c r="B377" s="49"/>
      <c r="C377" s="50">
        <v>2</v>
      </c>
      <c r="D377" s="50">
        <v>2.4500000000000002</v>
      </c>
      <c r="E377" s="50">
        <v>0.2</v>
      </c>
      <c r="F377" s="50"/>
      <c r="G377" s="50">
        <f>PRODUCT(C377:F377)</f>
        <v>0.98000000000000009</v>
      </c>
    </row>
    <row r="378" spans="1:7" x14ac:dyDescent="0.25">
      <c r="A378" s="49" t="s">
        <v>300</v>
      </c>
      <c r="B378" s="49"/>
      <c r="C378" s="50">
        <v>2</v>
      </c>
      <c r="D378" s="50">
        <v>2.4</v>
      </c>
      <c r="E378" s="50">
        <v>0.2</v>
      </c>
      <c r="F378" s="50"/>
      <c r="G378" s="50">
        <f>PRODUCT(C378:F378)</f>
        <v>0.96</v>
      </c>
    </row>
    <row r="380" spans="1:7" ht="45" customHeight="1" x14ac:dyDescent="0.25">
      <c r="A380" s="43" t="s">
        <v>401</v>
      </c>
      <c r="B380" s="43" t="s">
        <v>291</v>
      </c>
      <c r="C380" s="43" t="s">
        <v>94</v>
      </c>
      <c r="D380" s="44" t="s">
        <v>13</v>
      </c>
      <c r="E380" s="1" t="s">
        <v>95</v>
      </c>
      <c r="F380" s="1" t="s">
        <v>95</v>
      </c>
      <c r="G380" s="45">
        <f>SUM(G381:G382)</f>
        <v>179.36</v>
      </c>
    </row>
    <row r="381" spans="1:7" x14ac:dyDescent="0.25">
      <c r="A381" s="46" t="s">
        <v>402</v>
      </c>
      <c r="B381" s="46" t="s">
        <v>293</v>
      </c>
      <c r="C381" s="47"/>
      <c r="D381" s="47"/>
      <c r="E381" s="47"/>
      <c r="F381" s="47"/>
      <c r="G381" s="48"/>
    </row>
    <row r="382" spans="1:7" x14ac:dyDescent="0.25">
      <c r="A382" s="49"/>
      <c r="B382" s="49"/>
      <c r="C382" s="50">
        <v>1</v>
      </c>
      <c r="D382" s="50">
        <v>179.36</v>
      </c>
      <c r="E382" s="50"/>
      <c r="F382" s="50"/>
      <c r="G382" s="50">
        <f>PRODUCT(C382:F382)</f>
        <v>179.36</v>
      </c>
    </row>
    <row r="384" spans="1:7" ht="45" customHeight="1" x14ac:dyDescent="0.25">
      <c r="A384" s="43" t="s">
        <v>403</v>
      </c>
      <c r="B384" s="43" t="s">
        <v>291</v>
      </c>
      <c r="C384" s="43" t="s">
        <v>96</v>
      </c>
      <c r="D384" s="44" t="s">
        <v>13</v>
      </c>
      <c r="E384" s="1" t="s">
        <v>97</v>
      </c>
      <c r="F384" s="1" t="s">
        <v>97</v>
      </c>
      <c r="G384" s="45">
        <f>SUM(G385:G386)</f>
        <v>179.36</v>
      </c>
    </row>
    <row r="385" spans="1:7" x14ac:dyDescent="0.25">
      <c r="A385" s="46" t="s">
        <v>402</v>
      </c>
      <c r="B385" s="46" t="s">
        <v>293</v>
      </c>
      <c r="C385" s="47"/>
      <c r="D385" s="47"/>
      <c r="E385" s="47"/>
      <c r="F385" s="47"/>
      <c r="G385" s="48"/>
    </row>
    <row r="386" spans="1:7" x14ac:dyDescent="0.25">
      <c r="A386" s="49"/>
      <c r="B386" s="49"/>
      <c r="C386" s="50">
        <v>1</v>
      </c>
      <c r="D386" s="50">
        <v>179.36</v>
      </c>
      <c r="E386" s="50"/>
      <c r="F386" s="50"/>
      <c r="G386" s="50">
        <f>PRODUCT(C386:F386)</f>
        <v>179.36</v>
      </c>
    </row>
    <row r="388" spans="1:7" ht="45" customHeight="1" x14ac:dyDescent="0.25">
      <c r="A388" s="43" t="s">
        <v>404</v>
      </c>
      <c r="B388" s="43" t="s">
        <v>291</v>
      </c>
      <c r="C388" s="43" t="s">
        <v>98</v>
      </c>
      <c r="D388" s="44" t="s">
        <v>13</v>
      </c>
      <c r="E388" s="1" t="s">
        <v>99</v>
      </c>
      <c r="F388" s="1" t="s">
        <v>99</v>
      </c>
      <c r="G388" s="45">
        <f>SUM(G389:G396)</f>
        <v>48.18</v>
      </c>
    </row>
    <row r="389" spans="1:7" x14ac:dyDescent="0.25">
      <c r="A389" s="46" t="s">
        <v>405</v>
      </c>
      <c r="B389" s="46" t="s">
        <v>293</v>
      </c>
      <c r="C389" s="47"/>
      <c r="D389" s="47"/>
      <c r="E389" s="47"/>
      <c r="F389" s="47"/>
      <c r="G389" s="48"/>
    </row>
    <row r="390" spans="1:7" x14ac:dyDescent="0.25">
      <c r="A390" s="49" t="s">
        <v>406</v>
      </c>
      <c r="B390" s="49"/>
      <c r="C390" s="50">
        <v>3</v>
      </c>
      <c r="D390" s="50">
        <v>0.8</v>
      </c>
      <c r="E390" s="50">
        <v>2.1</v>
      </c>
      <c r="F390" s="50">
        <v>2</v>
      </c>
      <c r="G390" s="50">
        <f>PRODUCT(C390:F390)</f>
        <v>10.080000000000002</v>
      </c>
    </row>
    <row r="391" spans="1:7" x14ac:dyDescent="0.25">
      <c r="A391" s="49" t="s">
        <v>407</v>
      </c>
      <c r="B391" s="49"/>
      <c r="C391" s="50">
        <v>3</v>
      </c>
      <c r="D391" s="50">
        <v>0.3</v>
      </c>
      <c r="E391" s="50">
        <v>2.1</v>
      </c>
      <c r="F391" s="50">
        <v>2</v>
      </c>
      <c r="G391" s="50">
        <f>PRODUCT(C391:F391)</f>
        <v>3.78</v>
      </c>
    </row>
    <row r="392" spans="1:7" x14ac:dyDescent="0.25">
      <c r="A392" s="49"/>
      <c r="B392" s="49"/>
      <c r="C392" s="50">
        <v>3</v>
      </c>
      <c r="D392" s="50">
        <v>0.3</v>
      </c>
      <c r="E392" s="50">
        <v>0.8</v>
      </c>
      <c r="F392" s="50">
        <v>1</v>
      </c>
      <c r="G392" s="50">
        <f>PRODUCT(C392:F392)</f>
        <v>0.72</v>
      </c>
    </row>
    <row r="393" spans="1:7" x14ac:dyDescent="0.25">
      <c r="A393" s="49" t="s">
        <v>408</v>
      </c>
      <c r="B393" s="49"/>
      <c r="C393" s="50">
        <v>3</v>
      </c>
      <c r="D393" s="50">
        <v>1.2</v>
      </c>
      <c r="E393" s="50">
        <v>2.1</v>
      </c>
      <c r="F393" s="50">
        <v>2</v>
      </c>
      <c r="G393" s="50">
        <f>PRODUCT(C393:F393)</f>
        <v>15.12</v>
      </c>
    </row>
    <row r="394" spans="1:7" x14ac:dyDescent="0.25">
      <c r="A394" s="46" t="s">
        <v>409</v>
      </c>
      <c r="B394" s="46" t="s">
        <v>293</v>
      </c>
      <c r="C394" s="47"/>
      <c r="D394" s="47"/>
      <c r="E394" s="47"/>
      <c r="F394" s="47"/>
      <c r="G394" s="48"/>
    </row>
    <row r="395" spans="1:7" x14ac:dyDescent="0.25">
      <c r="A395" s="49" t="s">
        <v>406</v>
      </c>
      <c r="B395" s="49"/>
      <c r="C395" s="50">
        <v>4</v>
      </c>
      <c r="D395" s="50">
        <v>0.8</v>
      </c>
      <c r="E395" s="50">
        <v>2.1</v>
      </c>
      <c r="F395" s="50">
        <v>2</v>
      </c>
      <c r="G395" s="50">
        <f>PRODUCT(C395:F395)</f>
        <v>13.440000000000001</v>
      </c>
    </row>
    <row r="396" spans="1:7" x14ac:dyDescent="0.25">
      <c r="A396" s="49" t="s">
        <v>407</v>
      </c>
      <c r="B396" s="49"/>
      <c r="C396" s="50">
        <v>4</v>
      </c>
      <c r="D396" s="50">
        <v>0.3</v>
      </c>
      <c r="E396" s="50">
        <v>2.1</v>
      </c>
      <c r="F396" s="50">
        <v>2</v>
      </c>
      <c r="G396" s="50">
        <f>PRODUCT(C396:F396)</f>
        <v>5.04</v>
      </c>
    </row>
    <row r="398" spans="1:7" x14ac:dyDescent="0.25">
      <c r="B398" t="s">
        <v>289</v>
      </c>
      <c r="C398" s="41" t="s">
        <v>6</v>
      </c>
      <c r="D398" s="42" t="s">
        <v>7</v>
      </c>
      <c r="E398" s="41" t="s">
        <v>8</v>
      </c>
    </row>
    <row r="399" spans="1:7" x14ac:dyDescent="0.25">
      <c r="B399" t="s">
        <v>289</v>
      </c>
      <c r="C399" s="41" t="s">
        <v>9</v>
      </c>
      <c r="D399" s="42" t="s">
        <v>100</v>
      </c>
      <c r="E399" s="41" t="s">
        <v>101</v>
      </c>
    </row>
    <row r="401" spans="1:7" ht="45" customHeight="1" x14ac:dyDescent="0.25">
      <c r="A401" s="43" t="s">
        <v>410</v>
      </c>
      <c r="B401" s="43" t="s">
        <v>291</v>
      </c>
      <c r="C401" s="43" t="s">
        <v>103</v>
      </c>
      <c r="D401" s="44" t="s">
        <v>16</v>
      </c>
      <c r="E401" s="1" t="s">
        <v>104</v>
      </c>
      <c r="F401" s="1" t="s">
        <v>104</v>
      </c>
      <c r="G401" s="45">
        <f>SUM(G402:G402)</f>
        <v>1</v>
      </c>
    </row>
    <row r="402" spans="1:7" x14ac:dyDescent="0.25">
      <c r="A402" s="49"/>
      <c r="B402" s="49"/>
      <c r="C402" s="50">
        <v>1</v>
      </c>
      <c r="D402" s="50"/>
      <c r="E402" s="50"/>
      <c r="F402" s="50"/>
      <c r="G402" s="50">
        <f>PRODUCT(C402:F402)</f>
        <v>1</v>
      </c>
    </row>
    <row r="404" spans="1:7" x14ac:dyDescent="0.25">
      <c r="B404" t="s">
        <v>289</v>
      </c>
      <c r="C404" s="41" t="s">
        <v>6</v>
      </c>
      <c r="D404" s="42" t="s">
        <v>7</v>
      </c>
      <c r="E404" s="41" t="s">
        <v>8</v>
      </c>
    </row>
    <row r="405" spans="1:7" x14ac:dyDescent="0.25">
      <c r="B405" t="s">
        <v>289</v>
      </c>
      <c r="C405" s="41" t="s">
        <v>9</v>
      </c>
      <c r="D405" s="42" t="s">
        <v>105</v>
      </c>
      <c r="E405" s="41" t="s">
        <v>106</v>
      </c>
    </row>
    <row r="407" spans="1:7" ht="45" customHeight="1" x14ac:dyDescent="0.25">
      <c r="A407" s="43" t="s">
        <v>411</v>
      </c>
      <c r="B407" s="43" t="s">
        <v>291</v>
      </c>
      <c r="C407" s="43" t="s">
        <v>108</v>
      </c>
      <c r="D407" s="44" t="s">
        <v>109</v>
      </c>
      <c r="E407" s="1" t="s">
        <v>110</v>
      </c>
      <c r="F407" s="1" t="s">
        <v>110</v>
      </c>
      <c r="G407" s="45">
        <f>SUM(G408:G408)</f>
        <v>1</v>
      </c>
    </row>
    <row r="408" spans="1:7" x14ac:dyDescent="0.25">
      <c r="A408" s="49"/>
      <c r="B408" s="49"/>
      <c r="C408" s="50">
        <v>1</v>
      </c>
      <c r="D408" s="50"/>
      <c r="E408" s="50"/>
      <c r="F408" s="50"/>
      <c r="G408" s="50">
        <f>PRODUCT(C408:F408)</f>
        <v>1</v>
      </c>
    </row>
  </sheetData>
  <sheetProtection sheet="1"/>
  <mergeCells count="46">
    <mergeCell ref="E407:F407"/>
    <mergeCell ref="E361:F361"/>
    <mergeCell ref="E380:F380"/>
    <mergeCell ref="E384:F384"/>
    <mergeCell ref="E388:F388"/>
    <mergeCell ref="E401:F401"/>
    <mergeCell ref="E296:F296"/>
    <mergeCell ref="E300:F300"/>
    <mergeCell ref="E304:F304"/>
    <mergeCell ref="E311:F311"/>
    <mergeCell ref="E342:F342"/>
    <mergeCell ref="E276:F276"/>
    <mergeCell ref="E280:F280"/>
    <mergeCell ref="E284:F284"/>
    <mergeCell ref="E288:F288"/>
    <mergeCell ref="E292:F292"/>
    <mergeCell ref="E256:F256"/>
    <mergeCell ref="E260:F260"/>
    <mergeCell ref="E264:F264"/>
    <mergeCell ref="E268:F268"/>
    <mergeCell ref="E272:F272"/>
    <mergeCell ref="E236:F236"/>
    <mergeCell ref="E240:F240"/>
    <mergeCell ref="E244:F244"/>
    <mergeCell ref="E248:F248"/>
    <mergeCell ref="E252:F252"/>
    <mergeCell ref="E214:F214"/>
    <mergeCell ref="E220:F220"/>
    <mergeCell ref="E224:F224"/>
    <mergeCell ref="E228:F228"/>
    <mergeCell ref="E232:F232"/>
    <mergeCell ref="E78:F78"/>
    <mergeCell ref="E95:F95"/>
    <mergeCell ref="E138:F138"/>
    <mergeCell ref="E159:F159"/>
    <mergeCell ref="E191:F191"/>
    <mergeCell ref="E13:F13"/>
    <mergeCell ref="E33:F33"/>
    <mergeCell ref="E53:F53"/>
    <mergeCell ref="E72:F72"/>
    <mergeCell ref="E75:F75"/>
    <mergeCell ref="E1:H1"/>
    <mergeCell ref="E2:H2"/>
    <mergeCell ref="E3:H3"/>
    <mergeCell ref="E4:H4"/>
    <mergeCell ref="C6:G6"/>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128682664DDA14FB938CCA239A11A6A" ma:contentTypeVersion="11" ma:contentTypeDescription="Crear nuevo documento." ma:contentTypeScope="" ma:versionID="9bb9394a2c620aeb456825af592bc163">
  <xsd:schema xmlns:xsd="http://www.w3.org/2001/XMLSchema" xmlns:xs="http://www.w3.org/2001/XMLSchema" xmlns:p="http://schemas.microsoft.com/office/2006/metadata/properties" xmlns:ns3="dbcc02a1-07f4-4264-9168-2ec7f53335ab" targetNamespace="http://schemas.microsoft.com/office/2006/metadata/properties" ma:root="true" ma:fieldsID="a810f74de68de1afc01373f972f32f2e" ns3:_="">
    <xsd:import namespace="dbcc02a1-07f4-4264-9168-2ec7f53335ab"/>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cc02a1-07f4-4264-9168-2ec7f53335ab"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bcc02a1-07f4-4264-9168-2ec7f53335ab" xsi:nil="true"/>
  </documentManagement>
</p:properties>
</file>

<file path=customXml/itemProps1.xml><?xml version="1.0" encoding="utf-8"?>
<ds:datastoreItem xmlns:ds="http://schemas.openxmlformats.org/officeDocument/2006/customXml" ds:itemID="{F81EE2B1-70F7-4BB5-8C55-5AE095AC24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cc02a1-07f4-4264-9168-2ec7f53335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0C66F3-A34B-4B9D-AC0F-B9BF81A0BDFE}">
  <ds:schemaRefs>
    <ds:schemaRef ds:uri="http://schemas.microsoft.com/sharepoint/v3/contenttype/forms"/>
  </ds:schemaRefs>
</ds:datastoreItem>
</file>

<file path=customXml/itemProps3.xml><?xml version="1.0" encoding="utf-8"?>
<ds:datastoreItem xmlns:ds="http://schemas.openxmlformats.org/officeDocument/2006/customXml" ds:itemID="{8D1AF1DC-68F3-4543-AF3C-E0FCBF68C552}">
  <ds:schemaRefs>
    <ds:schemaRef ds:uri="http://www.w3.org/XML/1998/namespace"/>
    <ds:schemaRef ds:uri="http://schemas.microsoft.com/office/2006/documentManagement/types"/>
    <ds:schemaRef ds:uri="http://purl.org/dc/elements/1.1/"/>
    <ds:schemaRef ds:uri="dbcc02a1-07f4-4264-9168-2ec7f53335ab"/>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T-PRES</vt:lpstr>
      <vt:lpstr>T-APU</vt:lpstr>
      <vt:lpstr>T-SMP</vt:lpstr>
      <vt:lpstr>T-DIM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Perez Sanchez, Meritxell</dc:creator>
  <cp:lastModifiedBy>Perez Sanchez, Meritxell</cp:lastModifiedBy>
  <dcterms:created xsi:type="dcterms:W3CDTF">2026-09-22T07:45:13Z</dcterms:created>
  <dcterms:modified xsi:type="dcterms:W3CDTF">2026-09-30T08:30:21Z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0x0101009128682664DDA14FB938CCA239A11A6A</vt:lpwstr>
  </property>
</Properties>
</file>