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2256_GT\CP00029_CONTRACTACIO_ADMINISTRATIVA\C-SERVEIS\2026\Treballs tècnics\976_Plans Accessibilitat\Informe definitiu\"/>
    </mc:Choice>
  </mc:AlternateContent>
  <xr:revisionPtr revIDLastSave="0" documentId="13_ncr:1_{B4746ED4-5023-465F-AC2C-B39AB82FE8B7}" xr6:coauthVersionLast="47" xr6:coauthVersionMax="47" xr10:uidLastSave="{00000000-0000-0000-0000-000000000000}"/>
  <bookViews>
    <workbookView xWindow="-120" yWindow="-120" windowWidth="29040" windowHeight="15720" tabRatio="711" firstSheet="1" activeTab="2" xr2:uid="{00000000-000D-0000-FFFF-FFFF00000000}"/>
  </bookViews>
  <sheets>
    <sheet name="PRIORITATS EMPRESES" sheetId="6" r:id="rId1"/>
    <sheet name="Titulació específica" sheetId="12" r:id="rId2"/>
    <sheet name="LOT 1 Qualitat" sheetId="7" r:id="rId3"/>
    <sheet name="LOT 1 total" sheetId="8" r:id="rId4"/>
    <sheet name="LOT 2 Preu i reduccio" sheetId="4" r:id="rId5"/>
    <sheet name="LOT 2 Qualitat" sheetId="10" r:id="rId6"/>
    <sheet name="LOT 3" sheetId="5" r:id="rId7"/>
    <sheet name="LOT 3 Qualitat " sheetId="11" r:id="rId8"/>
  </sheets>
  <definedNames>
    <definedName name="_xlnm.Print_Area" localSheetId="2">'LOT 1 Qualitat'!$A$18:$M$76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7" i="10" l="1"/>
  <c r="M13" i="7"/>
  <c r="M7" i="7"/>
  <c r="K19" i="11"/>
  <c r="K13" i="11"/>
  <c r="K7" i="11"/>
  <c r="M19" i="10"/>
  <c r="M13" i="10"/>
  <c r="M7" i="10"/>
  <c r="M19" i="12"/>
  <c r="M13" i="12"/>
  <c r="M7" i="12"/>
  <c r="N8" i="4" l="1"/>
  <c r="G27" i="4"/>
  <c r="M43" i="11"/>
  <c r="M78" i="11"/>
  <c r="O20" i="5"/>
  <c r="O19" i="5"/>
  <c r="M109" i="10"/>
  <c r="M32" i="11"/>
  <c r="M66" i="11"/>
  <c r="M55" i="11"/>
  <c r="M96" i="11"/>
  <c r="M37" i="11"/>
  <c r="M39" i="10"/>
  <c r="M89" i="10"/>
  <c r="M63" i="10"/>
  <c r="M34" i="10"/>
  <c r="M74" i="10"/>
  <c r="M60" i="10"/>
  <c r="M45" i="10"/>
  <c r="P22" i="4"/>
  <c r="P21" i="4"/>
  <c r="P20" i="4"/>
  <c r="O20" i="8"/>
  <c r="F26" i="8" s="1"/>
  <c r="O19" i="8"/>
  <c r="F25" i="8" s="1"/>
  <c r="M7" i="8"/>
  <c r="F7" i="8"/>
  <c r="F10" i="8" s="1"/>
  <c r="F11" i="8" s="1"/>
  <c r="F5" i="8"/>
  <c r="G8" i="8" s="1"/>
  <c r="M108" i="10" l="1"/>
  <c r="H5" i="8"/>
  <c r="G7" i="8"/>
  <c r="M7" i="5"/>
  <c r="M56" i="7"/>
  <c r="M43" i="7"/>
  <c r="M48" i="7"/>
  <c r="M35" i="7"/>
  <c r="M23" i="7"/>
  <c r="M8" i="5"/>
  <c r="F5" i="4"/>
  <c r="F5" i="5"/>
  <c r="F8" i="5"/>
  <c r="G8" i="5" s="1"/>
  <c r="F7" i="5"/>
  <c r="F9" i="4"/>
  <c r="F8" i="4"/>
  <c r="F7" i="4"/>
  <c r="M8" i="4"/>
  <c r="M7" i="4"/>
  <c r="G7" i="5" l="1"/>
  <c r="L81" i="7"/>
  <c r="L82" i="7"/>
  <c r="M82" i="7" s="1"/>
  <c r="H5" i="4"/>
  <c r="F11" i="4"/>
  <c r="F12" i="4" s="1"/>
  <c r="H8" i="8"/>
  <c r="N8" i="8" s="1"/>
  <c r="H7" i="8"/>
  <c r="N7" i="8" s="1"/>
  <c r="H5" i="5"/>
  <c r="H7" i="5" s="1"/>
  <c r="N7" i="5" s="1"/>
  <c r="F24" i="5" s="1"/>
  <c r="F10" i="5"/>
  <c r="F11" i="5" s="1"/>
  <c r="G9" i="4"/>
  <c r="H9" i="4" s="1"/>
  <c r="N9" i="4" s="1"/>
  <c r="G28" i="4" s="1"/>
  <c r="G8" i="4"/>
  <c r="H8" i="4" s="1"/>
  <c r="G7" i="4"/>
  <c r="H7" i="4" s="1"/>
  <c r="H8" i="5" l="1"/>
  <c r="N8" i="5" s="1"/>
  <c r="F25" i="5" s="1"/>
  <c r="N7" i="4" l="1"/>
  <c r="G26" i="4" s="1"/>
</calcChain>
</file>

<file path=xl/sharedStrings.xml><?xml version="1.0" encoding="utf-8"?>
<sst xmlns="http://schemas.openxmlformats.org/spreadsheetml/2006/main" count="1605" uniqueCount="475">
  <si>
    <t>Prioritat 1</t>
  </si>
  <si>
    <t>Prioritat 2</t>
  </si>
  <si>
    <t>Prioritat 3</t>
  </si>
  <si>
    <t>Fundació Privada ECOM</t>
  </si>
  <si>
    <t>Lot 1</t>
  </si>
  <si>
    <t>Lot 3</t>
  </si>
  <si>
    <t>Lot 2</t>
  </si>
  <si>
    <t>TOTHOMweb</t>
  </si>
  <si>
    <t>UTE Rovira-Beleta &amp; Sol</t>
  </si>
  <si>
    <r>
      <t xml:space="preserve">CRITERIS OBJECTIUS
</t>
    </r>
    <r>
      <rPr>
        <sz val="11"/>
        <color theme="0"/>
        <rFont val="Arial"/>
        <family val="2"/>
      </rPr>
      <t>PREU I REDUCCIÓ DE TERMINIS</t>
    </r>
  </si>
  <si>
    <t>TOTAL</t>
  </si>
  <si>
    <t>PREU (30 punts)</t>
  </si>
  <si>
    <t>REDUCCIÓ DE TERMINI
(10 punts)</t>
  </si>
  <si>
    <t>Pressupost de Licitació :</t>
  </si>
  <si>
    <t>Bm = (PL-Om) / PL :</t>
  </si>
  <si>
    <t xml:space="preserve">   4 setmanes = 10 punts; 3 setmanes = 7,4 punts; 2 setmanes = 5 punts; 1 setmana = 2,5 punts; 0 setmanes = 0 punts</t>
  </si>
  <si>
    <t>Import sense IVA</t>
  </si>
  <si>
    <t>Import IVA inclòs</t>
  </si>
  <si>
    <t>Bi = (PL- Oi) / PL</t>
  </si>
  <si>
    <r>
      <rPr>
        <b/>
        <sz val="9"/>
        <color theme="1"/>
        <rFont val="Arial"/>
        <family val="2"/>
      </rPr>
      <t>Puntuació total</t>
    </r>
    <r>
      <rPr>
        <i/>
        <sz val="10"/>
        <color theme="1"/>
        <rFont val="Arial"/>
        <family val="2"/>
      </rPr>
      <t xml:space="preserve">
= </t>
    </r>
    <r>
      <rPr>
        <i/>
        <sz val="8"/>
        <color theme="1"/>
        <rFont val="Arial"/>
        <family val="2"/>
      </rPr>
      <t xml:space="preserve">0,30 * (100-100 *(Bm-Bi)) </t>
    </r>
  </si>
  <si>
    <r>
      <rPr>
        <b/>
        <i/>
        <sz val="10"/>
        <color rgb="FF000000"/>
        <rFont val="Arial"/>
        <family val="2"/>
      </rPr>
      <t>FASE 1</t>
    </r>
    <r>
      <rPr>
        <i/>
        <sz val="10"/>
        <color rgb="FF000000"/>
        <rFont val="Arial"/>
        <family val="2"/>
      </rPr>
      <t xml:space="preserve">
Núm setmanes
</t>
    </r>
    <r>
      <rPr>
        <i/>
        <sz val="8"/>
        <color rgb="FF000000"/>
        <rFont val="Arial"/>
        <family val="2"/>
      </rPr>
      <t>(màx. 4 setmanes)</t>
    </r>
  </si>
  <si>
    <t>Punts</t>
  </si>
  <si>
    <r>
      <rPr>
        <b/>
        <i/>
        <sz val="10"/>
        <color rgb="FF000000"/>
        <rFont val="Arial"/>
        <family val="2"/>
      </rPr>
      <t>FASE 4</t>
    </r>
    <r>
      <rPr>
        <i/>
        <sz val="10"/>
        <color rgb="FF000000"/>
        <rFont val="Arial"/>
        <family val="2"/>
      </rPr>
      <t xml:space="preserve">
Núm setmanes
</t>
    </r>
    <r>
      <rPr>
        <i/>
        <sz val="8"/>
        <color rgb="FF000000"/>
        <rFont val="Arial"/>
        <family val="2"/>
      </rPr>
      <t>(màx. 2 setmanes)</t>
    </r>
  </si>
  <si>
    <t>Total punts per reducció de termini</t>
  </si>
  <si>
    <t>Mitjana</t>
  </si>
  <si>
    <t>80% mitjana</t>
  </si>
  <si>
    <r>
      <t xml:space="preserve">CRITERIS OBJECTIUS
</t>
    </r>
    <r>
      <rPr>
        <sz val="11"/>
        <color theme="0"/>
        <rFont val="Arial"/>
        <family val="2"/>
      </rPr>
      <t>QUALITAT</t>
    </r>
    <r>
      <rPr>
        <b/>
        <sz val="11"/>
        <color theme="0"/>
        <rFont val="Arial"/>
        <family val="2"/>
      </rPr>
      <t xml:space="preserve"> 
Equip de treball (fins a 25 punts)</t>
    </r>
  </si>
  <si>
    <t>Un mateix membre pot acreditar fins a 3 titulacions específiques. En cas que se n’acreditin mes de 3 en un mateix membre, només computaran les tres de puntuació més altes.</t>
  </si>
  <si>
    <r>
      <t xml:space="preserve">Persones dedicades al projecte
</t>
    </r>
    <r>
      <rPr>
        <sz val="8"/>
        <color rgb="FF000000"/>
        <rFont val="Arial"/>
        <family val="2"/>
      </rPr>
      <t xml:space="preserve">
(Mínim 4 persones: àmbit arquitectura, àmbit comunicació, àmbit humanitats/sociologia/ciències, i àmbit jurídic)</t>
    </r>
  </si>
  <si>
    <t xml:space="preserve">Titulació (grau , diplomatoura o llicenciatura) </t>
  </si>
  <si>
    <t>Titulació específica disseny universal i accessibilitat</t>
  </si>
  <si>
    <t>Titulació específica gestió cultural</t>
  </si>
  <si>
    <t>Titulació específica polítiques públiques i acció comunitària</t>
  </si>
  <si>
    <t>Màster (12 punts)</t>
  </si>
  <si>
    <t>Postgrau (7 punts)</t>
  </si>
  <si>
    <t>Màster (5 punts)</t>
  </si>
  <si>
    <t>Postgrau (2 punts)</t>
  </si>
  <si>
    <t>Màster (3 punts)</t>
  </si>
  <si>
    <t>Rubén Domínguez Santana</t>
  </si>
  <si>
    <t>Arquitecte</t>
  </si>
  <si>
    <t>Màster propi en accessibilitat per a la Smart City. La ciutat global</t>
  </si>
  <si>
    <t>Curs de Dinamització, Programació i Desenvolupament d'Accions Culturals</t>
  </si>
  <si>
    <t>Màster en Polítiques Locals i Participació Ciutadana</t>
  </si>
  <si>
    <t>Francesc Voltas Viñals</t>
  </si>
  <si>
    <t>Periodisme</t>
  </si>
  <si>
    <t>Maria Buxó Farrés</t>
  </si>
  <si>
    <t>Història de l'Art</t>
  </si>
  <si>
    <t>Màster en Gestió del Patrimoni Cultural i Museologia</t>
  </si>
  <si>
    <t>Marta Garcia Quiran</t>
  </si>
  <si>
    <t>Dret (ICAB 40704)</t>
  </si>
  <si>
    <t>Iris Garcia Santos</t>
  </si>
  <si>
    <t>Sociologia</t>
  </si>
  <si>
    <t>Màster en Ciutadania i Drets Humans: Ètica i Política</t>
  </si>
  <si>
    <t>Andres Willy Salas Siles</t>
  </si>
  <si>
    <t>Grau en Arquitectura Superior</t>
  </si>
  <si>
    <t xml:space="preserve">Meritxell Aymerich </t>
  </si>
  <si>
    <t xml:space="preserve">Llicenciatura en Periodisme i Ciències de la Informació </t>
  </si>
  <si>
    <t>Máster en tecnologías accesibles, Accesibilidad web (creación e informes de valoración), accesibilidad tecnológica, infoaccesibilidad</t>
  </si>
  <si>
    <t xml:space="preserve">- Posgrado en Tecnologías accesibles para dispositivos informáticos </t>
  </si>
  <si>
    <t>- Postgrado de especialización en desarrollo de contenidos interoperables</t>
  </si>
  <si>
    <t>Dra. Èlia Sala Robert</t>
  </si>
  <si>
    <t xml:space="preserve">Llicenciatura en Traducció i Interpretació </t>
  </si>
  <si>
    <t xml:space="preserve">Màster en Accessibilitat Digital per a Educació, Disseny i Comunicació </t>
  </si>
  <si>
    <t>Xavi Blanch</t>
  </si>
  <si>
    <t>Llicenciatura en Dret</t>
  </si>
  <si>
    <r>
      <t xml:space="preserve">CRITERIS OBJECTIUS
</t>
    </r>
    <r>
      <rPr>
        <sz val="11"/>
        <color theme="0"/>
        <rFont val="Arial"/>
        <family val="2"/>
      </rPr>
      <t>QUALITAT</t>
    </r>
    <r>
      <rPr>
        <b/>
        <sz val="11"/>
        <color theme="0"/>
        <rFont val="Arial"/>
        <family val="2"/>
      </rPr>
      <t xml:space="preserve">
Experiència en la redacció del Pla d’Accessibilitat i experiència en el sector cultural. Fins a 35 punts</t>
    </r>
  </si>
  <si>
    <r>
      <t xml:space="preserve"> Apartat a) Plans d'accessibilitat d'edificis/establiments/espais
</t>
    </r>
    <r>
      <rPr>
        <sz val="11"/>
        <color theme="0"/>
        <rFont val="Arial"/>
        <family val="2"/>
      </rPr>
      <t>A partir de 200 m2: 2 punts per cada redacció de Pla acreditada; a partir de 500 m2: 4 punts per cada redacció de Pla acreditada;  a partir de 1.000 m2: 8 punts per cada redacció de Pla acreditada.</t>
    </r>
  </si>
  <si>
    <t>Nom document</t>
  </si>
  <si>
    <t>Breu descripció document</t>
  </si>
  <si>
    <t>Data de redacció (_/_/_)</t>
  </si>
  <si>
    <r>
      <t xml:space="preserve">Ubicació edifici/espai/establiment </t>
    </r>
    <r>
      <rPr>
        <sz val="11"/>
        <color rgb="FF000000"/>
        <rFont val="Arial"/>
        <family val="2"/>
      </rPr>
      <t>(Nom del municipi i adreça)</t>
    </r>
  </si>
  <si>
    <r>
      <t xml:space="preserve">Superfície edifici/espai/establiment </t>
    </r>
    <r>
      <rPr>
        <sz val="11"/>
        <color rgb="FF000000"/>
        <rFont val="Arial"/>
        <family val="2"/>
      </rPr>
      <t>(m2)</t>
    </r>
  </si>
  <si>
    <r>
      <t xml:space="preserve">Servei: </t>
    </r>
    <r>
      <rPr>
        <sz val="11"/>
        <color rgb="FF000000"/>
        <rFont val="Arial"/>
        <family val="2"/>
      </rPr>
      <t>Teatres i auditoris, sales de concerts o música en viu, establiments de circ, cinemes</t>
    </r>
  </si>
  <si>
    <t>Total</t>
  </si>
  <si>
    <t>Pla d'accessibilitat Sala Razzmatazz</t>
  </si>
  <si>
    <t>Col·laboradora en la redacció del Pla d'Accessibilitat, contribuint específicament a l'elaboració de les mesures i propostes relacionades amb l'accessibilitat a la comunicació, l'accessibilitat sensorial i l'accessibilitat cognitiva.</t>
  </si>
  <si>
    <t>Barcelona, Carrer dels Almogàvers, 122</t>
  </si>
  <si>
    <t>3700 m2</t>
  </si>
  <si>
    <t>Sala de concerts</t>
  </si>
  <si>
    <t>Pla d'accessibilitat Cinemes Filmax</t>
  </si>
  <si>
    <t>L'Hospitalet de Llobregat, Avinguda de la Granvia de l'Hospitalet, 75</t>
  </si>
  <si>
    <t>1080 m2</t>
  </si>
  <si>
    <t>Cinema</t>
  </si>
  <si>
    <t>Pla d'accessibilitat Multicines Bages Centre</t>
  </si>
  <si>
    <t>Manresa, Camí dels Trullols, s/n</t>
  </si>
  <si>
    <t>3000 m2</t>
  </si>
  <si>
    <t>Pla d'accessibilitat Casal Cultural Ullastrell</t>
  </si>
  <si>
    <t>Ullastrell, C/ Josep Fornell, s/n</t>
  </si>
  <si>
    <t>300 m2</t>
  </si>
  <si>
    <t>Teatre</t>
  </si>
  <si>
    <t>Pla d'accessibilitat Palau de la Música Catalana</t>
  </si>
  <si>
    <t>Barcelona, Carrer del Palau de la Música, 4-6</t>
  </si>
  <si>
    <t>8901 m2</t>
  </si>
  <si>
    <t>Sala de concerts o música en viu</t>
  </si>
  <si>
    <t>Pla d'accessibilitat Teatre Akadèmia</t>
  </si>
  <si>
    <t>Barcelona, C/Buenos Aires, 47-49</t>
  </si>
  <si>
    <t>350 m2</t>
  </si>
  <si>
    <t>Pla d'accessibilitat Teatre Lliure (Montjuïc i Gràcia)</t>
  </si>
  <si>
    <t>Barcelona, Pl Margarida Xirgu 1;  C/ Montseny, 47</t>
  </si>
  <si>
    <t>15.712,66 m² (Montjuïc)</t>
  </si>
  <si>
    <t>2.152,20 m² (Gràcia)</t>
  </si>
  <si>
    <t>Pla d'accessibilitat Teatre Eòlia</t>
  </si>
  <si>
    <t>Barcelona, carrer Bailèn, 23</t>
  </si>
  <si>
    <t>Pla d'accessibilitat Teatre Poliorama</t>
  </si>
  <si>
    <t xml:space="preserve">Barcelona,  Rambla dels Estudis, 115 </t>
  </si>
  <si>
    <t>590 m2</t>
  </si>
  <si>
    <t>Diagnosi i Pla d'Accessibilitat de SITGES Festival de cinema fantastic</t>
  </si>
  <si>
    <t>Redacció del pla d'accessibilitat del Festival de cinema fantastic de Sitges.  Aquest servei va incloure la diagnosi de les condicions d'accessibilitat existents; les actuacions necessàries per a fer accessibles les projeccions, espais, activitats i serveis que són de llur competència; establir criteris de prioritat que permetin de decidir la calendarització d'execució; les mesures de seguiment i control i procés de participació amb el sector de la discapacitat</t>
  </si>
  <si>
    <t>Sitges, carrer de Joan Salvat Papasseit, 38</t>
  </si>
  <si>
    <t>3.556 m2</t>
  </si>
  <si>
    <t>Cinema (festival)</t>
  </si>
  <si>
    <t>Estudi de la millora de l’accessibilitat i la supressió de barreres arquitectòniques i en la comunicació al Passeig Arqueològic</t>
  </si>
  <si>
    <t>Tarragona, Plaça de la Font, 1</t>
  </si>
  <si>
    <t>≥1.000 m²</t>
  </si>
  <si>
    <t>Patrimoni Mundial de la Humanitat</t>
  </si>
  <si>
    <t>Realització auditoria d’Accessibilitat  personalitzada dels edificis del  Campus Poblenou de la Universitat Pompeu Fabra, establint prioritats i criteris d’actuació</t>
  </si>
  <si>
    <t>Barcelona, Roc Boronat, 138</t>
  </si>
  <si>
    <t>Universitat (Auditoris inclosos)</t>
  </si>
  <si>
    <t>Realització auditoria d’Accessibilitat personalitzada dels edificis del Campus Ciutadella de la Universitat Pompeu Fabra, establint prioritats i criteris d’actuació</t>
  </si>
  <si>
    <t>Barcelona, Ramon Trias Fargas, 25-27</t>
  </si>
  <si>
    <t>Pla d’Accessibilitat de Caixaforum Malaga</t>
  </si>
  <si>
    <t>Màlaga</t>
  </si>
  <si>
    <t>Centre Cultural</t>
  </si>
  <si>
    <r>
      <t xml:space="preserve"> Apartat b) Plans d'accessibilitat d'edificis/establiments/espais
</t>
    </r>
    <r>
      <rPr>
        <sz val="11"/>
        <color theme="0"/>
        <rFont val="Arial"/>
        <family val="2"/>
      </rPr>
      <t>A partir de 500 m2: 2 punts per cada redacció de Pla acreditada; a partir de 1.000 m2: 4 punts per cada redacció de Pla acreditada.</t>
    </r>
  </si>
  <si>
    <r>
      <t xml:space="preserve">Servei d'ús públic. Excepte: </t>
    </r>
    <r>
      <rPr>
        <sz val="11"/>
        <color rgb="FF000000"/>
        <rFont val="Arial"/>
        <family val="2"/>
      </rPr>
      <t>Teatres i auditoris, sales de concerts o música en viu, establiments de circ, cinemes.</t>
    </r>
  </si>
  <si>
    <t>Pla d'accessibilitat del Parlament de Catalunya (servei de suport)</t>
  </si>
  <si>
    <t>Servei de suport tècnic a la redacció del pla d'accessibilitat del Parlament de Catalunya. Aquest servei va incloure la diagnosi de les condicions d'accessibilitat existents; les actuacions necessàries per a fer accessibles l'edifici i serveis</t>
  </si>
  <si>
    <t>Barcelona, Parc de la Ciutadella, s/n,</t>
  </si>
  <si>
    <t>18.210 m2</t>
  </si>
  <si>
    <t>Parlament de Catalunya, servei de l'administració i espai de visita</t>
  </si>
  <si>
    <t>que són de llur competència; establir criteris de prioritat que permetin de decidir la calendarització d'execució; les mesures de seguiment i control i procés de participació amb el sector de la discapacitat</t>
  </si>
  <si>
    <t>Pla d'accessibilitat universal del Museu de la Pell d'Igualada</t>
  </si>
  <si>
    <t>Igualada, Carrer del Dr. Joan Mercader, 1</t>
  </si>
  <si>
    <t>2530 m2</t>
  </si>
  <si>
    <t>Museu</t>
  </si>
  <si>
    <t>Pla d'accessibilitat universal del CCCB</t>
  </si>
  <si>
    <t>Barcelona, Carrer del Dr. Joan Mercader, 1</t>
  </si>
  <si>
    <t>15.000 m2</t>
  </si>
  <si>
    <t>Centres d'art visual</t>
  </si>
  <si>
    <t>Auditoria d'Accessibilitat  de l'edifici del Serveis Tècnics Parc Collserola</t>
  </si>
  <si>
    <t>Vallvidrera, Ctra. Eglèsia, 92</t>
  </si>
  <si>
    <t>serveis d'ús públic</t>
  </si>
  <si>
    <t>Servei d’assistència tècnica per accessibilitat als 9 Centres d’Innovació i Formació Ocupacional (CIFO) del Servei Públic  d’Ocupació de Catalunya,</t>
  </si>
  <si>
    <t>4 edificis</t>
  </si>
  <si>
    <r>
      <t xml:space="preserve"> Apartat  c) Projectes d'accessibilitat i/o millora en l'accessibilitat d'edificis/establiments/espais
</t>
    </r>
    <r>
      <rPr>
        <sz val="11"/>
        <color theme="0"/>
        <rFont val="Arial"/>
        <family val="2"/>
      </rPr>
      <t>A partir de 200 m2: 1 punts per cada redacció de projecte; a partir de 500 m2: 2 punts per cada redacció de projecte; a partir de 1.000 m2: 4 punts per cada redacció de projecte.</t>
    </r>
  </si>
  <si>
    <r>
      <t>Servei d'ús públic. Serveis de:</t>
    </r>
    <r>
      <rPr>
        <sz val="11"/>
        <color rgb="FF000000"/>
        <rFont val="Arial"/>
        <family val="2"/>
      </rPr>
      <t>Teatres i auditoris, sales de concerts o música en viu, establiments de circ, cinemes.</t>
    </r>
  </si>
  <si>
    <t>Diagnosi d'accessibilitat universal espais Festival D'A</t>
  </si>
  <si>
    <t>Col·laboradora en la realització de diagnosis d'accessibilitat, participant en l'avaluació d'espais i en la identificació de barreres.</t>
  </si>
  <si>
    <t>Barcelona</t>
  </si>
  <si>
    <t>Varis</t>
  </si>
  <si>
    <t>Festival de cinema</t>
  </si>
  <si>
    <t>Diagnosi d'accessibilitat universal Teatre Aurora d'Igualada</t>
  </si>
  <si>
    <t>Igualada, carrer de l'Aurora, número 80</t>
  </si>
  <si>
    <t>250 m2</t>
  </si>
  <si>
    <t>Diagnosi d'accessibilitat universal Teatre Texas</t>
  </si>
  <si>
    <t>Barcelona, carrer de Bailèn, 205</t>
  </si>
  <si>
    <t>220 m2</t>
  </si>
  <si>
    <t>Diagnosi d'accessibilitat auditiva Casal Cultural de Matadepera</t>
  </si>
  <si>
    <t>Realització de diagnosis d'accessibilitat auditiva, participant en l'avaluació d'espais i en la identificació de barreres.</t>
  </si>
  <si>
    <t>Matadepera, carrer de Pere Aldavert, 4</t>
  </si>
  <si>
    <t>2000 m2</t>
  </si>
  <si>
    <t>Diagnosi d'accessibilitat auditiva Auditori de Música de Matadepera</t>
  </si>
  <si>
    <t>Matadepera, Plaça Jordi, s/n</t>
  </si>
  <si>
    <t>2060 m2</t>
  </si>
  <si>
    <t>Diagnosi d'accessibilitat auditiva Teatre Unió</t>
  </si>
  <si>
    <t>Sant Cugat del Vallès, Avinguda de Josep Anselm Clavé, 13-17</t>
  </si>
  <si>
    <t>3400 m2</t>
  </si>
  <si>
    <t>Diagnosi d'Accessibilitat de l'Alberg de l'Espluga de Francolí</t>
  </si>
  <si>
    <t>Realització de la diagnosi de les condicions d'accessibilitat universal existents; i les recomanacions de les actuacions necessàries per a fer accessibles l'edifici i serveis</t>
  </si>
  <si>
    <t>Espluga de Francolí, urbanització les Massies, s/n</t>
  </si>
  <si>
    <t>3.192 m2</t>
  </si>
  <si>
    <t>Alberg (sales polivalents teatre, auditori, cinema...)</t>
  </si>
  <si>
    <t>419 m2 (sales polivalesnt)</t>
  </si>
  <si>
    <t>Diagnosi d'Accessibilitat de l'Alberg de Coma-ruga</t>
  </si>
  <si>
    <t>Realització de la diagnosi de les condicions d'accessibilitat universal existents; i les recomanacions de les actuacions necessàries per a fer accessibles l'edifici i serveis que són de llur competència; i procés de participació amb el sector de la discapacitat</t>
  </si>
  <si>
    <t>El Vendrell, Avinguda palfuriana, 104</t>
  </si>
  <si>
    <t>4.761 m2</t>
  </si>
  <si>
    <t>482 m2 (sales polivalents)</t>
  </si>
  <si>
    <t>Diagnosi d'accessibilitat universal Sala Parès</t>
  </si>
  <si>
    <t>Barcelona,  Carrer de Petritxol, 5</t>
  </si>
  <si>
    <t>400 m2</t>
  </si>
  <si>
    <t>Sala d'exposicions</t>
  </si>
  <si>
    <t>Diagnosi d'accessibilitat auditiva Museu d'Història de Catalunya</t>
  </si>
  <si>
    <t>Barcelona, Pça. de Pau Vila, 3</t>
  </si>
  <si>
    <t>12.336 m2</t>
  </si>
  <si>
    <r>
      <t xml:space="preserve"> Apartat  d) Plans d'accessibilitat municipals
</t>
    </r>
    <r>
      <rPr>
        <sz val="11"/>
        <color theme="0"/>
        <rFont val="Arial"/>
        <family val="2"/>
      </rPr>
      <t>Menys de 5.000 habitants: 2 punts per cada redacció de Pla acreditada; - entre 5.000 i 19.999 habitants: 4 punts per cada redacció de Pla acreditada;  amb 20.000 habitants o més: 6 punts per cada redacció de Pla acreditada</t>
    </r>
  </si>
  <si>
    <r>
      <t xml:space="preserve">Data redacció </t>
    </r>
    <r>
      <rPr>
        <sz val="11"/>
        <color rgb="FF000000"/>
        <rFont val="Arial"/>
        <family val="2"/>
      </rPr>
      <t>(_/_/_)</t>
    </r>
  </si>
  <si>
    <t>Nom del municipi</t>
  </si>
  <si>
    <t>Nombre d'habitants</t>
  </si>
  <si>
    <t>TARRAGONA “Realización de diferentes criterios de mejora de la accesibilidad en las actuaciones del PMUS de Tarragona”</t>
  </si>
  <si>
    <t>-Criterios de diseño de paradas de transporte público: plataformas de embarque/desembarque, señalética, espacios accesibles, mobiliario... -Gestión inclusiva del espacio urbano: peatonales accesibles, mobiliario urbano, rampas, itinerarios, cruces, plazas de aparcamiento, señalización y comunicación inclusiva. Aplicados en ámbitos de intervención concretos y prioritarios de este Plan.</t>
  </si>
  <si>
    <t>2025</t>
  </si>
  <si>
    <t>Tarragona</t>
  </si>
  <si>
    <r>
      <t xml:space="preserve">CRITERIS OBJECTIUS QUALITAT
</t>
    </r>
    <r>
      <rPr>
        <sz val="11"/>
        <color theme="0"/>
        <rFont val="Arial"/>
        <family val="2"/>
      </rPr>
      <t>TITULACIÓ I EXPERIENCIA</t>
    </r>
  </si>
  <si>
    <t>TITULACIÓ ESPECÍFICA (25 punts)</t>
  </si>
  <si>
    <t>EXPERIENCIA EN PLANS D'ACCESSIBILITAT (35 PUNTS)</t>
  </si>
  <si>
    <t>EQUIP DE TREBALL</t>
  </si>
  <si>
    <r>
      <rPr>
        <b/>
        <sz val="9"/>
        <color theme="1"/>
        <rFont val="Arial"/>
        <family val="2"/>
      </rPr>
      <t>Puntuació real</t>
    </r>
    <r>
      <rPr>
        <i/>
        <sz val="10"/>
        <color theme="1"/>
        <rFont val="Arial"/>
        <family val="2"/>
      </rPr>
      <t xml:space="preserve">
</t>
    </r>
  </si>
  <si>
    <r>
      <rPr>
        <b/>
        <sz val="9"/>
        <color theme="1"/>
        <rFont val="Arial"/>
        <family val="2"/>
      </rPr>
      <t>Puntuació total</t>
    </r>
    <r>
      <rPr>
        <i/>
        <sz val="10"/>
        <color theme="1"/>
        <rFont val="Arial"/>
        <family val="2"/>
      </rPr>
      <t xml:space="preserve">
</t>
    </r>
  </si>
  <si>
    <t>PUNTUACIÓ TOTAL LOT 1</t>
  </si>
  <si>
    <t>PUNTUACIÓ TOTAL LOT 2</t>
  </si>
  <si>
    <t>ENRIQUE ROVIRA-BELETA CUYÁS</t>
  </si>
  <si>
    <t>DOCTOR ARQUITECTE_Llicenciatura i doctorat</t>
  </si>
  <si>
    <t>ANASTASIYA BELYANINA</t>
  </si>
  <si>
    <t>FRANCISCO DE ASÍS SOL DE LA VEGA</t>
  </si>
  <si>
    <t>ROGER LLORET BLACKBURN</t>
  </si>
  <si>
    <t>SUSANA PEIX CRUZ</t>
  </si>
  <si>
    <t>ANDRES WILLIE SALAS SILES</t>
  </si>
  <si>
    <r>
      <t xml:space="preserve"> Apartat  a)  Redacció de Plans d’accessibilitat d’edificis/establiments/espais, concebuts o adaptats per al desenvolupament de servei de biblioteques o arxius.
</t>
    </r>
    <r>
      <rPr>
        <sz val="11"/>
        <color theme="0"/>
        <rFont val="Arial"/>
        <family val="2"/>
      </rPr>
      <t>.- a partir de 200 m2: 2 punts per cada redacció de Pla acreditada; - a partir de 500 m2: 4 punts per cada redacció de Pla acreditada;  -a partir de 1.000 m2: 8 punts per cada redacció de Pla acreditada</t>
    </r>
  </si>
  <si>
    <t>Servei: Biblioteques i arxius.</t>
  </si>
  <si>
    <r>
      <t xml:space="preserve"> Apartat b) Plans d'accessibilitat d'edificis/establiments/espais  concebuts o adaptats per al desenvolupament de serveis d’ús públic, excepte aquells definits a l’apartat anterior. Queden expressament exclosos d’aquest apartat els plans inclosos en l’apartat a)
</t>
    </r>
    <r>
      <rPr>
        <sz val="11"/>
        <color theme="0"/>
        <rFont val="Arial"/>
        <family val="2"/>
      </rPr>
      <t>-a partir de 500 m2: 2 punts per cada redacció de Pla acreditada.;-	a partir de 1.000 m2: 4 punts per cada redacció de Pla acreditada.</t>
    </r>
  </si>
  <si>
    <t>Servei d'ús públic. Excepte: Biblioteques i arxius</t>
  </si>
  <si>
    <t xml:space="preserve">Servei de suport tècnic a la redacció del pla d'accessibilitat del Parlament de Catalunya. Aquest servei va incloure la diagnosi de les condicions d'accessibilitat existents; les actuacions necessàries per a fer accessibles l'edifici i serveis
que són de llur competència; establir criteris de prioritat que permetin de decidir la calendarització d'execució; les mesures de seguiment i control i procés de participació amb el sector de la discapacitat
</t>
  </si>
  <si>
    <t xml:space="preserve">Redacció del pla d'accessibilitat del Festival de cinema fantastic de Sitges.  Aquest servei va incloure la diagnosi de les condicions d'accessibilitat existents; les actuacions necessàries per a fer accessibles les projeccions, espais, activitats i serveis
que són de llur competència; establir criteris de prioritat que permetin de decidir la calendarització d'execució; les mesures de seguiment i control i procés de participació amb el sector de la discapacitat
</t>
  </si>
  <si>
    <t>Auditoria d'Accessibilitat
 de l'edifici del Serveis Tècnics Parc Collserola</t>
  </si>
  <si>
    <t>Servei d’assistència tècnica per
 accessibilitat als 9 Centres d’Innovació i Formació Ocupacional (CIFO) del Servei Públic
 d’Ocupació de Catalunya,</t>
  </si>
  <si>
    <t>CULTURA_003</t>
  </si>
  <si>
    <t>Auditoria d'Accessibilitat
de l'edifici del Serveis Tècnics Parc Collserola</t>
  </si>
  <si>
    <t>CULTURA_004</t>
  </si>
  <si>
    <t>Servei d’assistència tècnica per
accessibilitat als 9 Centres d’Innovació i Formació Ocupacional (CIFO) del Servei Públic
d’Ocupació de Catalunya,</t>
  </si>
  <si>
    <t>Barcelona, Salt, Tarragona, Lleida, Girona, L'Hospitalet, Santa Coloma de Gramenet, 9 edificis</t>
  </si>
  <si>
    <t>CULTURA_005</t>
  </si>
  <si>
    <t>Contracte per a l’anàlisi de l’accessibilitat, control de qualitat i
anàlisi de dades, de les instal·lacions dels Mercats Municipals</t>
  </si>
  <si>
    <t>Barcelona, 43 edificis (veure Annex 1)*</t>
  </si>
  <si>
    <t>CULTURA_006</t>
  </si>
  <si>
    <t>Contracte per a l’anàlisi de l’accessibilitat, control de qualitat i
anàlisi de dades, de les instal·lacions dels Centres Cívics</t>
  </si>
  <si>
    <t>Barcelona, 51 edificis (veure Annex 2)**</t>
  </si>
  <si>
    <t>Estudi d'Accessibilitat Específic dels espais i dependències obertes al públic als edificis municipals del municipi de Palafolls</t>
  </si>
  <si>
    <t>Palafolls, varis edificis</t>
  </si>
  <si>
    <r>
      <t xml:space="preserve"> Apartat  c) Redacció de projectes d’accessibilitat i/o millora en l’accessibilitat en edificis/establiments/espais concebuts o adaptats per al desenvolupament de servei de biblioteques o arxius.
</t>
    </r>
    <r>
      <rPr>
        <sz val="11"/>
        <color theme="0"/>
        <rFont val="Arial"/>
        <family val="2"/>
      </rPr>
      <t>- a partir de 200 m2: 1 punts per cada redacció de projecte.; -a partir de 500 m2:  2 punts per cada redacció de projecte; -a partir de 1.000 m2: 4 punts per cada redacció de projecte.</t>
    </r>
  </si>
  <si>
    <t>Servei d'ús públic.Serveis de biblioteques i arxius.</t>
  </si>
  <si>
    <t>CULTURA_010</t>
  </si>
  <si>
    <t>“Realización de diferentes criterios de mejora de la accesibilidad en las actuaciones del PMUS de Tarragona: -Criterios de diseño de paradas de transporte público: plataformas de embarque/desembarque, señalética, espacios accesibles, mobiliario... -Gestión inclusiva del espacio urbano: itinerarios peatonales accesibles, mobiliario urbano, rampas, cruces, plazas de aparcamiento, señalización y comunicación inclusiva. Aplicados en ámbitos de intervención concretos y prioritarios de este Plan”.</t>
  </si>
  <si>
    <t>CULTURA_011</t>
  </si>
  <si>
    <t>Redacció dels Plans
d'accessibilitat municipal del Cat‡leg de Serveis i Activitats 2017 (lot 9)</t>
  </si>
  <si>
    <t>Campins</t>
  </si>
  <si>
    <t>CULTURA_012</t>
  </si>
  <si>
    <t>Castell de l'Areny</t>
  </si>
  <si>
    <t>CULTURA_013</t>
  </si>
  <si>
    <t>Montesquiu</t>
  </si>
  <si>
    <t>*Annex 1. Contracte per a l’anàlisi de l’accessibilitat, control de qualitat i
anàlisi de dades, de les instal·lacions dels Mercats Municipals</t>
  </si>
  <si>
    <t>Mercat Montserrat</t>
  </si>
  <si>
    <t>Carrer de les Torres</t>
  </si>
  <si>
    <t>Mercat Sant Martí</t>
  </si>
  <si>
    <t>Carrer de Puigcerdà</t>
  </si>
  <si>
    <t>Mercat Barceloneta</t>
  </si>
  <si>
    <t>Plaça del Poeta Boscà</t>
  </si>
  <si>
    <t>Mercat Ninot</t>
  </si>
  <si>
    <t>Carrer de Mallorca</t>
  </si>
  <si>
    <t>Mercat Besòs</t>
  </si>
  <si>
    <t>C Jaume Huguet</t>
  </si>
  <si>
    <t>Mercat Concepció</t>
  </si>
  <si>
    <t>Carrer d'Aragó</t>
  </si>
  <si>
    <t>Mercat Sagrada Família</t>
  </si>
  <si>
    <t>Carrer de Padilla</t>
  </si>
  <si>
    <t>Mercat Sant Antoni</t>
  </si>
  <si>
    <t>Carrer del Comte d'Urgell</t>
  </si>
  <si>
    <t>Mercat Canyelles</t>
  </si>
  <si>
    <t>Carrer d'Antonio Machado</t>
  </si>
  <si>
    <t>Mercat Llibertat</t>
  </si>
  <si>
    <t>Plaça de la Llibertat</t>
  </si>
  <si>
    <t>Mercat Carmel</t>
  </si>
  <si>
    <t>C Llobregós</t>
  </si>
  <si>
    <t>Mercat Les Corts</t>
  </si>
  <si>
    <t>Travessera de les Corts</t>
  </si>
  <si>
    <t>Mercat Galvany</t>
  </si>
  <si>
    <t>Carrer de Santaló</t>
  </si>
  <si>
    <t>Mercat Tres Torres</t>
  </si>
  <si>
    <t>Carrer dels Vergós</t>
  </si>
  <si>
    <t>Mercat Sant Gervasi</t>
  </si>
  <si>
    <t>Plaça de Joaquim Folguera</t>
  </si>
  <si>
    <t>Mercat Encants Barcelona - Fira de Bellcaire</t>
  </si>
  <si>
    <t>Carrer de los Castillejos</t>
  </si>
  <si>
    <t>Mercat de les Flors *Les Rambles</t>
  </si>
  <si>
    <t>Plaça de Catalunya</t>
  </si>
  <si>
    <t>Mercat Sarrià</t>
  </si>
  <si>
    <t>Pg Reina Elisenda Montcada</t>
  </si>
  <si>
    <t>Mercat Abaceria Central</t>
  </si>
  <si>
    <t>Pg Sant Joan</t>
  </si>
  <si>
    <t>Mercat Dominical de Sant Antoni</t>
  </si>
  <si>
    <t>C Comte d'Urgell</t>
  </si>
  <si>
    <t>Mercat Núria</t>
  </si>
  <si>
    <t>Avinguda dels Rasos de Peguera</t>
  </si>
  <si>
    <t>Mercat Estrella</t>
  </si>
  <si>
    <t>Carrer de Pi i Margall</t>
  </si>
  <si>
    <t>Mercat Vall d'Hebron -Taxonera</t>
  </si>
  <si>
    <t>Pg Vall d'Hebron</t>
  </si>
  <si>
    <t>Mercat Horta</t>
  </si>
  <si>
    <t>Carrer de Lisboa</t>
  </si>
  <si>
    <t>Mercat Guinardó</t>
  </si>
  <si>
    <t>C Teodor Llorente</t>
  </si>
  <si>
    <t>Mercat Guineueta</t>
  </si>
  <si>
    <t>Passeig de Valldaura</t>
  </si>
  <si>
    <t>Mercat Lesseps</t>
  </si>
  <si>
    <t>Carrer de Verdi</t>
  </si>
  <si>
    <t>Mercat Encants de Sant Antoni</t>
  </si>
  <si>
    <t>Mercat Trinitat</t>
  </si>
  <si>
    <t>Carrer de la Pedrosa</t>
  </si>
  <si>
    <t>Mercat Felip II</t>
  </si>
  <si>
    <t>Carrer de Felip II</t>
  </si>
  <si>
    <t>Mercat d'Hostafrancs</t>
  </si>
  <si>
    <t>Carrer de la Creu Coberta</t>
  </si>
  <si>
    <t>Mercat de Sants</t>
  </si>
  <si>
    <t>C Sant Jordi</t>
  </si>
  <si>
    <t>Mercat de la Marina</t>
  </si>
  <si>
    <t>Passeig de la Zona Franca</t>
  </si>
  <si>
    <t>Mercat Fort Pienc</t>
  </si>
  <si>
    <t>Pl Fort Pienc</t>
  </si>
  <si>
    <t>Mercat Ciutat Meridiana</t>
  </si>
  <si>
    <t>Carrer de Costabona</t>
  </si>
  <si>
    <t>Mercat Mercè</t>
  </si>
  <si>
    <t>Passeig de Fabra i Puig</t>
  </si>
  <si>
    <t>Mercat Bon Pastor</t>
  </si>
  <si>
    <t>Carrer de Sant Adrià</t>
  </si>
  <si>
    <t>Mercat Clot</t>
  </si>
  <si>
    <t>Plaça del Mercat</t>
  </si>
  <si>
    <t>Mercat Poblenou - Unió</t>
  </si>
  <si>
    <t>Pl Unió</t>
  </si>
  <si>
    <t>Mercat Provençals</t>
  </si>
  <si>
    <t>Carrer de Menorca</t>
  </si>
  <si>
    <t>Mercat Sant Andreu</t>
  </si>
  <si>
    <t>Plaça del Mercadal</t>
  </si>
  <si>
    <t>Mercat Santa Caterina</t>
  </si>
  <si>
    <t>Av Francesc Cambó</t>
  </si>
  <si>
    <t>Mercat Boqueria - Sant Josep</t>
  </si>
  <si>
    <t>Carrer la Rambla</t>
  </si>
  <si>
    <t xml:space="preserve"> </t>
  </si>
  <si>
    <t>** Annex 2. Contracte per a l’anàlisi de l’accessibilitat, control de qualitat i
anàlisi de dades, de les instal·lacions dels Centres Cívics</t>
  </si>
  <si>
    <t>Nom_Equipament</t>
  </si>
  <si>
    <t>Indicador</t>
  </si>
  <si>
    <t>Valor</t>
  </si>
  <si>
    <t>Nom_Barri</t>
  </si>
  <si>
    <t>Nom_Districte</t>
  </si>
  <si>
    <t>Centre Cultural Albareda</t>
  </si>
  <si>
    <t>Metres_quadrats</t>
  </si>
  <si>
    <t>el Poble Sec</t>
  </si>
  <si>
    <t>Sants-Montjuïc</t>
  </si>
  <si>
    <t>Centre Cultural La Casa Elizalde</t>
  </si>
  <si>
    <t>la Dreta de l'Eixample</t>
  </si>
  <si>
    <t>Eixample</t>
  </si>
  <si>
    <t>Centre Cívic Josep M. Trias i Peitx</t>
  </si>
  <si>
    <t>la Maternitat i Sant Ramon</t>
  </si>
  <si>
    <t>Les Corts</t>
  </si>
  <si>
    <t>Centre Cívic La Cadena</t>
  </si>
  <si>
    <t>la Marina de Port</t>
  </si>
  <si>
    <t>Centre Cívic La Sagrera - La Barraca</t>
  </si>
  <si>
    <t>la Sagrera</t>
  </si>
  <si>
    <t>Sant Andreu</t>
  </si>
  <si>
    <t>Centre Cívic La Sedeta</t>
  </si>
  <si>
    <t>el Camp d'en Grassot i Grà cia Nova</t>
  </si>
  <si>
    <t>Grà cia</t>
  </si>
  <si>
    <t>Centre Cívic Matas i Ramis</t>
  </si>
  <si>
    <t>Horta</t>
  </si>
  <si>
    <t>Horta-Guinardó</t>
  </si>
  <si>
    <t>Centre Cívic Navas</t>
  </si>
  <si>
    <t>Navas</t>
  </si>
  <si>
    <t>Centre Cívic Parc Sandaru</t>
  </si>
  <si>
    <t>el Parc i la Llacuna del Poblenou</t>
  </si>
  <si>
    <t>Sant Martí</t>
  </si>
  <si>
    <t>Centre Cívic Pati Llimona</t>
  </si>
  <si>
    <t>el Barri Gòtic</t>
  </si>
  <si>
    <t>Ciutat Vella</t>
  </si>
  <si>
    <t>Centre Cívic Pere Pruna</t>
  </si>
  <si>
    <t>Sant Gervasi - la Bonanova</t>
  </si>
  <si>
    <t>Sarrià -Sant Gervasi</t>
  </si>
  <si>
    <t>Centre Cívic Sagrada Família</t>
  </si>
  <si>
    <t>la Sagrada Família</t>
  </si>
  <si>
    <t>Centre Cívic Sant Andreu</t>
  </si>
  <si>
    <t>Centre Cívic Sant Martí</t>
  </si>
  <si>
    <t>Sant Martí de Provenà§als</t>
  </si>
  <si>
    <t>Centre Cívic Sarrià</t>
  </si>
  <si>
    <t>Sarrià</t>
  </si>
  <si>
    <t>Centre Cívic Teixonera</t>
  </si>
  <si>
    <t>la Teixonera</t>
  </si>
  <si>
    <t>Centre Cívic Tomasa Cuevas - Les Corts</t>
  </si>
  <si>
    <t>les Corts</t>
  </si>
  <si>
    <t>Centre Cívic Torre Llobeta</t>
  </si>
  <si>
    <t>Vilapicina i la Torre Llobeta</t>
  </si>
  <si>
    <t>Nou Barris</t>
  </si>
  <si>
    <t>Centre Cívic Trinitat Vella</t>
  </si>
  <si>
    <t>la Trinitat Vella</t>
  </si>
  <si>
    <t>Centre Cívic Urgell</t>
  </si>
  <si>
    <t>la Nova Esquerra de l'Eixample</t>
  </si>
  <si>
    <t>Centre Cívic Vallvidrera - Vàzquez Montalbàn</t>
  </si>
  <si>
    <t>Vallvidrera, el Tibidabo i les Planes</t>
  </si>
  <si>
    <t>Centre CívicVil·la Florida</t>
  </si>
  <si>
    <t>Centre CívicVil·la Urà nia</t>
  </si>
  <si>
    <t>el Putxet i el Farró</t>
  </si>
  <si>
    <t>Centre Cívic Zona Nord</t>
  </si>
  <si>
    <t>Ciutat Meridiana</t>
  </si>
  <si>
    <t>Centre Cívic del Besòs i el Maresme</t>
  </si>
  <si>
    <t>el Besòs i el Maresme</t>
  </si>
  <si>
    <t>Centre Cívic Joan Oliver - Pere Quart</t>
  </si>
  <si>
    <t>Centre Cívic Guinardó</t>
  </si>
  <si>
    <t>el Guinardó</t>
  </si>
  <si>
    <t>Centre Cívic Font de la Guatlla</t>
  </si>
  <si>
    <t>la Font de la Guatlla</t>
  </si>
  <si>
    <t>Centre Cívic Can Verdaguer</t>
  </si>
  <si>
    <t>Porta</t>
  </si>
  <si>
    <t>Centre Cultural la Farinera del Clot</t>
  </si>
  <si>
    <t>el Clot</t>
  </si>
  <si>
    <t>Centre Cívic Ateneu Fort Pienc</t>
  </si>
  <si>
    <t>el Fort Pienc</t>
  </si>
  <si>
    <t>Centre Cívic Barceloneta</t>
  </si>
  <si>
    <t>la Barceloneta</t>
  </si>
  <si>
    <t>Centre Cívic Baró de Viver</t>
  </si>
  <si>
    <t>Baró de Viver</t>
  </si>
  <si>
    <t>Centre Cívic Bon Pastor</t>
  </si>
  <si>
    <t>el Bon Pastor</t>
  </si>
  <si>
    <t>Centre Cívic Can Basté</t>
  </si>
  <si>
    <t>el Turó de la Peira</t>
  </si>
  <si>
    <t>Centre Cívic Can Castelló</t>
  </si>
  <si>
    <t>Sant Gervasi - Galvany</t>
  </si>
  <si>
    <t>Centre Cívic Can Clariana Cultural</t>
  </si>
  <si>
    <t>el Congrés i els Indians</t>
  </si>
  <si>
    <t>Centre Cívic Can Deu</t>
  </si>
  <si>
    <t>Centre Cívic Can Felipa</t>
  </si>
  <si>
    <t>el Poblenou</t>
  </si>
  <si>
    <t>Centre Cívic Casa Golferichs</t>
  </si>
  <si>
    <t>Centre Cívic El Sortidor</t>
  </si>
  <si>
    <t>Centre Cívic Casa Groga</t>
  </si>
  <si>
    <t>Sant Genís dels Agudells</t>
  </si>
  <si>
    <t>Centre Cívic Casa Orlandai</t>
  </si>
  <si>
    <t>Centre Cívic Casa del Rellotge</t>
  </si>
  <si>
    <t>Centre Cívic Casinet d'Hostafrancs</t>
  </si>
  <si>
    <t>Hostafrancs</t>
  </si>
  <si>
    <t>Centre Cívic Convent de Sant Agustí</t>
  </si>
  <si>
    <t>Sant Pere, Santa Caterina i la Ribera</t>
  </si>
  <si>
    <t>Centre Cívic Cotxeres Borrell</t>
  </si>
  <si>
    <t>Sant Antoni</t>
  </si>
  <si>
    <t>Centre Cívic Cotxeres de Sants</t>
  </si>
  <si>
    <t>Sants</t>
  </si>
  <si>
    <t>Centre Cívic Drassanes</t>
  </si>
  <si>
    <t>el Raval</t>
  </si>
  <si>
    <t>Centre Cívic El Carmel</t>
  </si>
  <si>
    <t>el Carmel</t>
  </si>
  <si>
    <t>Centre Cívic El Coll - La Bruguera</t>
  </si>
  <si>
    <t>el Coll</t>
  </si>
  <si>
    <r>
      <t xml:space="preserve"> Apartat  a)  Redacció de Plans d’accessibilitat d’edificis/establiments/espais, concebuts o adaptats per al desenvolupament de servei de museus i centres d’art visual, serveis patrimonials i de cultura popular:-	Museus, 
-	Centres d’art visual,
-	Elements arquitectònics, arqueològics o paleontològics (Bé Cultural d’Interès Nacional o Bé Cultural d’Interès Local) visitables, 
-	Ateneus
</t>
    </r>
    <r>
      <rPr>
        <sz val="11"/>
        <color theme="0"/>
        <rFont val="Arial"/>
        <family val="2"/>
      </rPr>
      <t>.- a partir de 200 m2: 2 punts per cada redacció de Pla acreditada; - a partir de 500 m2: 4 punts per cada redacció de Pla acreditada;  -a partir de 1.000 m2: 8 punts per cada redacció de Pla acreditada</t>
    </r>
  </si>
  <si>
    <t>Espai patrimonial (BCIN)</t>
  </si>
  <si>
    <t>Espai Patrimonial (BCN)</t>
  </si>
  <si>
    <t>CULTURA_001</t>
  </si>
  <si>
    <t>Universitat (Dipòsit de les Aigües)</t>
  </si>
  <si>
    <t>CULTURA_002</t>
  </si>
  <si>
    <t xml:space="preserve">Estudi de la millora de l’accessibilitat i la supressió de barreres
arquitectòniques i en la comunicació al Passeig Arqueològic
</t>
  </si>
  <si>
    <t>Servei d'ús públic. Excepte: -	Museus, 
-	Centres d’art visual,
-	Elements arquitectònics, arqueològics o paleontològics (Bé Cultural d’Interès Nacional o Bé Cultural d’Interès Local) visitables, 
-	Ateneus,</t>
  </si>
  <si>
    <t>CULTURA_007</t>
  </si>
  <si>
    <r>
      <t xml:space="preserve"> Apartat  c)  Redacció de projectes d’accessibilitat i/o millora en l’accessibilitat en edificis/establiments/espais concebuts o adaptats per al desenvolupament de servei de museus i centres d’art visual, serveis patrimonials i de cultura popular:
-	Museus, 
-	Centres d’art visual,
-	Elements arquitectònics, arqueològics o paleontològics (Bé Cultural d’Interès Nacional o Bé Cultural d’Interès Local) visitables, 
-	Ateneus,
</t>
    </r>
    <r>
      <rPr>
        <sz val="11"/>
        <color theme="0"/>
        <rFont val="Arial"/>
        <family val="2"/>
      </rPr>
      <t>- a partir de 200 m2: 1 punts per cada redacció de projecte.; -a partir de 500 m2:  2 punts per cada redacció de projecte; -a partir de 1.000 m2: 4 punts per cada redacció de projecte.</t>
    </r>
  </si>
  <si>
    <t xml:space="preserve">Realització de la diagnosi de les condicions d'accessibilitat universal existents; i les recomanacions de les actuacions necessàries per a fer accessibles l'edifici i serveis
que són de llur competència; i procés de participació amb el sector de la discapacitat
</t>
  </si>
  <si>
    <t>3.192 m2
419 m2 (sales polivalesnt)</t>
  </si>
  <si>
    <t>4.761 m2 
482 m2 (sales polivalents)</t>
  </si>
  <si>
    <t>CULTURA_008</t>
  </si>
  <si>
    <t>Assistència tècnica en la supervisió i control de l'accessibilitat i supressió de barreres arquitectòniques i en la comunicació – Museu d'Art de Girona</t>
  </si>
  <si>
    <t>Girona, Pujada de la Catedral, 12</t>
  </si>
  <si>
    <t>CULTURA_009</t>
  </si>
  <si>
    <t>Auditoria d'Accessibilitat – Conjunt Monumental d'Ullastret</t>
  </si>
  <si>
    <t xml:space="preserve">Ullastret, Ronda de Ferran Puig, </t>
  </si>
  <si>
    <t>Elements arqueològics</t>
  </si>
  <si>
    <t>Assistència tècnica en la supervisió i control de l'accessibilitat – Castell de Miravet</t>
  </si>
  <si>
    <t>Miravet, Carrer del Castell, 11</t>
  </si>
  <si>
    <t>Element arquitectònic</t>
  </si>
  <si>
    <t>“Realización de diferentes criterios de mejora de la accesibilidad en las
actuaciones del PMUS de Tarragona: -Criterios de diseño de paradas de
transporte público: plataformas de embarque/desembarque, señalética, espacios</t>
  </si>
  <si>
    <t>CULTURA_014</t>
  </si>
  <si>
    <t xml:space="preserve">   4 setmanes = 10 punts; 3 setmanes = 7,5 punts; 2 setmanes = 5 punts; 1 setmana = 2,5 punts; 0 setmanes = 0 punts</t>
  </si>
  <si>
    <t>Master en formación permanente en derecho de la administración local</t>
  </si>
  <si>
    <t>Direcció Postgrau en accessibilitat</t>
  </si>
  <si>
    <t>Master en Gestió Cultural</t>
  </si>
  <si>
    <t>Postgrau en Gestió i Producció d'espectacles i festivals</t>
  </si>
  <si>
    <t>Grau en comunicació i industries culturals</t>
  </si>
  <si>
    <t xml:space="preserve">Llicenciat en ciències polítiques i de l'administració </t>
  </si>
  <si>
    <t>Llicenciat en ciències polítiques i de l'administració i grau en dret.</t>
  </si>
  <si>
    <t xml:space="preserve">Diplomada en biblioteconomia i documentació </t>
  </si>
  <si>
    <t>Grau en arquitectura superior</t>
  </si>
  <si>
    <t>Master en accessibilitat per a Smart City</t>
  </si>
  <si>
    <t xml:space="preserve">Master of laws (LL.M) i Master en advocacia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</si>
</sst>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"/>
    <numFmt numFmtId="165" formatCode="#,##0.00\ &quot;€&quot;"/>
  </numFmts>
  <fonts count="3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color rgb="FF000000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8"/>
      <color rgb="FF000000"/>
      <name val="Arial"/>
      <family val="2"/>
    </font>
    <font>
      <sz val="8"/>
      <name val="Calibri"/>
      <family val="2"/>
      <scheme val="minor"/>
    </font>
    <font>
      <sz val="11"/>
      <color theme="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&quot;Aptos Narrow&quot;"/>
    </font>
    <font>
      <sz val="11"/>
      <color rgb="FF000000"/>
      <name val="'Times New Roman'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4" tint="0.79998168889431442"/>
      </patternFill>
    </fill>
    <fill>
      <patternFill patternType="solid">
        <fgColor theme="0"/>
        <bgColor rgb="FFFFFFFF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64" fontId="5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center" vertical="center"/>
    </xf>
    <xf numFmtId="9" fontId="5" fillId="3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7" fillId="2" borderId="4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/>
    </xf>
    <xf numFmtId="0" fontId="5" fillId="4" borderId="1" xfId="0" applyFont="1" applyFill="1" applyBorder="1"/>
    <xf numFmtId="0" fontId="5" fillId="4" borderId="0" xfId="0" applyFont="1" applyFill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44" fontId="5" fillId="2" borderId="0" xfId="1" applyFont="1" applyFill="1" applyBorder="1" applyAlignment="1">
      <alignment horizontal="center" vertical="center"/>
    </xf>
    <xf numFmtId="44" fontId="5" fillId="2" borderId="6" xfId="1" applyFont="1" applyFill="1" applyBorder="1" applyAlignment="1">
      <alignment horizontal="center" vertical="center"/>
    </xf>
    <xf numFmtId="44" fontId="7" fillId="2" borderId="0" xfId="1" applyFont="1" applyFill="1" applyBorder="1" applyAlignment="1">
      <alignment horizontal="center" vertical="center"/>
    </xf>
    <xf numFmtId="44" fontId="7" fillId="4" borderId="3" xfId="1" applyFont="1" applyFill="1" applyBorder="1" applyAlignment="1">
      <alignment horizontal="center"/>
    </xf>
    <xf numFmtId="44" fontId="7" fillId="3" borderId="7" xfId="1" applyFont="1" applyFill="1" applyBorder="1" applyAlignment="1">
      <alignment horizontal="center"/>
    </xf>
    <xf numFmtId="0" fontId="5" fillId="4" borderId="0" xfId="0" applyFont="1" applyFill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4" fontId="5" fillId="2" borderId="4" xfId="1" applyFont="1" applyFill="1" applyBorder="1" applyAlignment="1">
      <alignment horizontal="center" vertical="center"/>
    </xf>
    <xf numFmtId="44" fontId="5" fillId="2" borderId="5" xfId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2" fontId="5" fillId="2" borderId="0" xfId="0" applyNumberFormat="1" applyFont="1" applyFill="1" applyAlignment="1">
      <alignment horizontal="center" vertical="center"/>
    </xf>
    <xf numFmtId="4" fontId="5" fillId="2" borderId="6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44" fontId="5" fillId="6" borderId="1" xfId="1" applyFont="1" applyFill="1" applyBorder="1" applyAlignment="1">
      <alignment horizontal="center" vertical="center"/>
    </xf>
    <xf numFmtId="44" fontId="5" fillId="6" borderId="2" xfId="1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2" fontId="5" fillId="6" borderId="4" xfId="0" applyNumberFormat="1" applyFont="1" applyFill="1" applyBorder="1" applyAlignment="1">
      <alignment horizontal="center" vertical="center"/>
    </xf>
    <xf numFmtId="2" fontId="5" fillId="6" borderId="0" xfId="0" applyNumberFormat="1" applyFont="1" applyFill="1" applyAlignment="1">
      <alignment horizontal="center" vertical="center"/>
    </xf>
    <xf numFmtId="2" fontId="7" fillId="6" borderId="2" xfId="0" applyNumberFormat="1" applyFont="1" applyFill="1" applyBorder="1" applyAlignment="1">
      <alignment horizontal="center" vertical="center"/>
    </xf>
    <xf numFmtId="4" fontId="7" fillId="2" borderId="6" xfId="0" applyNumberFormat="1" applyFont="1" applyFill="1" applyBorder="1" applyAlignment="1">
      <alignment horizontal="center" vertical="center"/>
    </xf>
    <xf numFmtId="2" fontId="7" fillId="6" borderId="8" xfId="0" applyNumberFormat="1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/>
    </xf>
    <xf numFmtId="4" fontId="7" fillId="2" borderId="7" xfId="0" applyNumberFormat="1" applyFont="1" applyFill="1" applyBorder="1" applyAlignment="1">
      <alignment horizontal="center" vertical="center"/>
    </xf>
    <xf numFmtId="165" fontId="10" fillId="5" borderId="6" xfId="1" applyNumberFormat="1" applyFont="1" applyFill="1" applyBorder="1" applyAlignment="1">
      <alignment horizontal="center" vertical="center" wrapText="1"/>
    </xf>
    <xf numFmtId="164" fontId="11" fillId="6" borderId="6" xfId="0" applyNumberFormat="1" applyFont="1" applyFill="1" applyBorder="1" applyAlignment="1">
      <alignment horizontal="center" vertical="center" wrapText="1"/>
    </xf>
    <xf numFmtId="2" fontId="7" fillId="5" borderId="12" xfId="0" applyNumberFormat="1" applyFont="1" applyFill="1" applyBorder="1" applyAlignment="1">
      <alignment horizontal="center" vertical="center" wrapText="1"/>
    </xf>
    <xf numFmtId="2" fontId="7" fillId="0" borderId="13" xfId="0" applyNumberFormat="1" applyFont="1" applyBorder="1" applyAlignment="1">
      <alignment horizontal="center" vertical="center" wrapText="1"/>
    </xf>
    <xf numFmtId="2" fontId="5" fillId="4" borderId="0" xfId="0" applyNumberFormat="1" applyFont="1" applyFill="1"/>
    <xf numFmtId="0" fontId="17" fillId="4" borderId="10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4" fontId="7" fillId="6" borderId="7" xfId="0" applyNumberFormat="1" applyFont="1" applyFill="1" applyBorder="1" applyAlignment="1">
      <alignment horizontal="center" vertical="center"/>
    </xf>
    <xf numFmtId="0" fontId="1" fillId="6" borderId="6" xfId="0" applyFont="1" applyFill="1" applyBorder="1" applyAlignment="1">
      <alignment vertical="center" wrapText="1"/>
    </xf>
    <xf numFmtId="44" fontId="5" fillId="6" borderId="5" xfId="1" applyFont="1" applyFill="1" applyBorder="1" applyAlignment="1">
      <alignment horizontal="center" vertical="center"/>
    </xf>
    <xf numFmtId="44" fontId="5" fillId="6" borderId="6" xfId="1" applyFont="1" applyFill="1" applyBorder="1" applyAlignment="1">
      <alignment horizontal="center" vertical="center"/>
    </xf>
    <xf numFmtId="164" fontId="5" fillId="6" borderId="6" xfId="0" applyNumberFormat="1" applyFont="1" applyFill="1" applyBorder="1" applyAlignment="1">
      <alignment horizontal="center" vertical="center"/>
    </xf>
    <xf numFmtId="4" fontId="7" fillId="6" borderId="6" xfId="0" applyNumberFormat="1" applyFont="1" applyFill="1" applyBorder="1" applyAlignment="1">
      <alignment horizontal="center" vertical="center"/>
    </xf>
    <xf numFmtId="4" fontId="5" fillId="6" borderId="5" xfId="0" applyNumberFormat="1" applyFont="1" applyFill="1" applyBorder="1" applyAlignment="1">
      <alignment horizontal="center" vertical="center"/>
    </xf>
    <xf numFmtId="4" fontId="5" fillId="6" borderId="6" xfId="0" applyNumberFormat="1" applyFont="1" applyFill="1" applyBorder="1" applyAlignment="1">
      <alignment horizontal="center" vertical="center"/>
    </xf>
    <xf numFmtId="2" fontId="7" fillId="5" borderId="14" xfId="0" applyNumberFormat="1" applyFont="1" applyFill="1" applyBorder="1" applyAlignment="1">
      <alignment horizontal="center" vertical="center" wrapText="1"/>
    </xf>
    <xf numFmtId="2" fontId="5" fillId="6" borderId="8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4" fontId="5" fillId="6" borderId="7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2" fontId="7" fillId="4" borderId="1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15" xfId="0" applyFont="1" applyBorder="1" applyAlignment="1">
      <alignment horizontal="center" vertical="center" wrapText="1"/>
    </xf>
    <xf numFmtId="0" fontId="1" fillId="6" borderId="16" xfId="0" applyFont="1" applyFill="1" applyBorder="1" applyAlignment="1">
      <alignment vertical="center" wrapText="1"/>
    </xf>
    <xf numFmtId="0" fontId="1" fillId="6" borderId="17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6" borderId="21" xfId="0" applyFont="1" applyFill="1" applyBorder="1" applyAlignment="1">
      <alignment vertical="center" wrapText="1"/>
    </xf>
    <xf numFmtId="0" fontId="5" fillId="6" borderId="1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2" borderId="24" xfId="1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6" borderId="27" xfId="1" applyNumberFormat="1" applyFont="1" applyFill="1" applyBorder="1" applyAlignment="1">
      <alignment horizontal="center" vertical="center"/>
    </xf>
    <xf numFmtId="0" fontId="5" fillId="6" borderId="28" xfId="1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29" xfId="0" applyFont="1" applyBorder="1" applyAlignment="1">
      <alignment vertical="center" wrapText="1"/>
    </xf>
    <xf numFmtId="0" fontId="23" fillId="0" borderId="29" xfId="0" applyFont="1" applyBorder="1" applyAlignment="1">
      <alignment vertical="center"/>
    </xf>
    <xf numFmtId="0" fontId="1" fillId="6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3" fillId="4" borderId="12" xfId="0" applyFont="1" applyFill="1" applyBorder="1" applyAlignment="1">
      <alignment vertical="center" wrapText="1"/>
    </xf>
    <xf numFmtId="0" fontId="23" fillId="4" borderId="1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23" fillId="4" borderId="29" xfId="0" applyFont="1" applyFill="1" applyBorder="1" applyAlignment="1">
      <alignment vertical="center" wrapText="1"/>
    </xf>
    <xf numFmtId="0" fontId="23" fillId="4" borderId="29" xfId="0" applyFont="1" applyFill="1" applyBorder="1" applyAlignment="1">
      <alignment vertical="center"/>
    </xf>
    <xf numFmtId="0" fontId="22" fillId="10" borderId="29" xfId="0" applyFont="1" applyFill="1" applyBorder="1" applyAlignment="1">
      <alignment vertical="center" wrapText="1"/>
    </xf>
    <xf numFmtId="0" fontId="22" fillId="9" borderId="29" xfId="0" applyFont="1" applyFill="1" applyBorder="1" applyAlignment="1">
      <alignment horizontal="center" vertical="center" wrapText="1"/>
    </xf>
    <xf numFmtId="0" fontId="22" fillId="9" borderId="29" xfId="0" applyFont="1" applyFill="1" applyBorder="1" applyAlignment="1">
      <alignment horizontal="center" vertical="center"/>
    </xf>
    <xf numFmtId="14" fontId="23" fillId="0" borderId="29" xfId="0" applyNumberFormat="1" applyFont="1" applyBorder="1" applyAlignment="1">
      <alignment vertical="center"/>
    </xf>
    <xf numFmtId="14" fontId="23" fillId="0" borderId="12" xfId="0" applyNumberFormat="1" applyFont="1" applyBorder="1" applyAlignment="1">
      <alignment vertical="center"/>
    </xf>
    <xf numFmtId="0" fontId="23" fillId="4" borderId="3" xfId="0" applyFont="1" applyFill="1" applyBorder="1" applyAlignment="1">
      <alignment vertical="center" wrapText="1"/>
    </xf>
    <xf numFmtId="0" fontId="23" fillId="4" borderId="0" xfId="0" applyFont="1" applyFill="1" applyAlignment="1">
      <alignment vertical="center" wrapText="1"/>
    </xf>
    <xf numFmtId="0" fontId="23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14" fontId="23" fillId="0" borderId="29" xfId="0" applyNumberFormat="1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vertical="center" wrapText="1"/>
    </xf>
    <xf numFmtId="14" fontId="23" fillId="0" borderId="30" xfId="0" applyNumberFormat="1" applyFont="1" applyBorder="1" applyAlignment="1">
      <alignment vertical="center"/>
    </xf>
    <xf numFmtId="0" fontId="23" fillId="0" borderId="33" xfId="0" applyFont="1" applyBorder="1" applyAlignment="1">
      <alignment vertical="center" wrapText="1"/>
    </xf>
    <xf numFmtId="14" fontId="23" fillId="0" borderId="33" xfId="0" applyNumberFormat="1" applyFont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6" xfId="0" applyFont="1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vertical="center" wrapText="1"/>
    </xf>
    <xf numFmtId="2" fontId="7" fillId="4" borderId="29" xfId="0" applyNumberFormat="1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vertical="center" wrapText="1"/>
    </xf>
    <xf numFmtId="0" fontId="23" fillId="11" borderId="33" xfId="0" applyFont="1" applyFill="1" applyBorder="1" applyAlignment="1">
      <alignment horizontal="center" vertical="center" wrapText="1"/>
    </xf>
    <xf numFmtId="0" fontId="23" fillId="11" borderId="38" xfId="0" applyFont="1" applyFill="1" applyBorder="1" applyAlignment="1">
      <alignment vertical="center" wrapText="1"/>
    </xf>
    <xf numFmtId="0" fontId="24" fillId="0" borderId="33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3" fillId="11" borderId="54" xfId="0" applyFont="1" applyFill="1" applyBorder="1" applyAlignment="1">
      <alignment vertical="center" wrapText="1"/>
    </xf>
    <xf numFmtId="0" fontId="23" fillId="4" borderId="29" xfId="0" applyFont="1" applyFill="1" applyBorder="1" applyAlignment="1">
      <alignment horizontal="center" vertical="center"/>
    </xf>
    <xf numFmtId="0" fontId="22" fillId="12" borderId="0" xfId="0" applyFont="1" applyFill="1" applyAlignment="1">
      <alignment horizontal="center" vertical="center"/>
    </xf>
    <xf numFmtId="0" fontId="23" fillId="0" borderId="58" xfId="0" applyFont="1" applyBorder="1" applyAlignment="1">
      <alignment vertical="center" wrapText="1"/>
    </xf>
    <xf numFmtId="0" fontId="23" fillId="0" borderId="58" xfId="0" applyFont="1" applyBorder="1" applyAlignment="1">
      <alignment vertical="center"/>
    </xf>
    <xf numFmtId="14" fontId="23" fillId="4" borderId="0" xfId="0" applyNumberFormat="1" applyFont="1" applyFill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3" fillId="0" borderId="59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59" xfId="0" applyFont="1" applyBorder="1" applyAlignment="1">
      <alignment horizontal="center" vertical="center" wrapText="1"/>
    </xf>
    <xf numFmtId="0" fontId="24" fillId="0" borderId="59" xfId="0" applyFont="1" applyBorder="1" applyAlignment="1">
      <alignment vertical="center" wrapText="1"/>
    </xf>
    <xf numFmtId="14" fontId="23" fillId="4" borderId="0" xfId="0" applyNumberFormat="1" applyFont="1" applyFill="1" applyAlignment="1">
      <alignment horizontal="center" vertical="center"/>
    </xf>
    <xf numFmtId="0" fontId="23" fillId="4" borderId="9" xfId="0" applyFont="1" applyFill="1" applyBorder="1" applyAlignment="1">
      <alignment horizontal="center" vertical="center" wrapText="1"/>
    </xf>
    <xf numFmtId="0" fontId="23" fillId="0" borderId="60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2" fillId="9" borderId="0" xfId="0" applyFont="1" applyFill="1" applyAlignment="1">
      <alignment horizontal="center" vertical="center" wrapText="1"/>
    </xf>
    <xf numFmtId="3" fontId="23" fillId="11" borderId="52" xfId="0" applyNumberFormat="1" applyFont="1" applyFill="1" applyBorder="1" applyAlignment="1">
      <alignment horizontal="center" vertical="center" wrapText="1"/>
    </xf>
    <xf numFmtId="0" fontId="24" fillId="0" borderId="61" xfId="0" applyFont="1" applyBorder="1" applyAlignment="1">
      <alignment vertical="center" wrapText="1"/>
    </xf>
    <xf numFmtId="0" fontId="23" fillId="0" borderId="62" xfId="0" applyFont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23" fillId="0" borderId="59" xfId="0" applyFont="1" applyBorder="1" applyAlignment="1">
      <alignment horizontal="left" vertical="center" wrapText="1"/>
    </xf>
    <xf numFmtId="0" fontId="24" fillId="0" borderId="59" xfId="0" applyFont="1" applyBorder="1" applyAlignment="1">
      <alignment horizontal="left" vertical="center" wrapText="1"/>
    </xf>
    <xf numFmtId="0" fontId="23" fillId="0" borderId="62" xfId="0" applyFont="1" applyBorder="1" applyAlignment="1">
      <alignment horizontal="left" vertical="center" wrapText="1"/>
    </xf>
    <xf numFmtId="0" fontId="23" fillId="0" borderId="62" xfId="0" applyFont="1" applyBorder="1" applyAlignment="1">
      <alignment horizontal="center" vertical="center" wrapText="1"/>
    </xf>
    <xf numFmtId="0" fontId="24" fillId="0" borderId="62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vertical="center" wrapText="1"/>
    </xf>
    <xf numFmtId="0" fontId="23" fillId="4" borderId="0" xfId="0" applyFont="1" applyFill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3" fillId="11" borderId="58" xfId="0" applyFont="1" applyFill="1" applyBorder="1" applyAlignment="1">
      <alignment horizontal="center" vertical="center" wrapText="1"/>
    </xf>
    <xf numFmtId="3" fontId="23" fillId="11" borderId="58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vertical="center" wrapText="1"/>
    </xf>
    <xf numFmtId="2" fontId="23" fillId="0" borderId="29" xfId="0" applyNumberFormat="1" applyFont="1" applyBorder="1" applyAlignment="1">
      <alignment horizontal="center" vertical="center"/>
    </xf>
    <xf numFmtId="2" fontId="7" fillId="5" borderId="29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2" fontId="5" fillId="4" borderId="29" xfId="0" applyNumberFormat="1" applyFont="1" applyFill="1" applyBorder="1"/>
    <xf numFmtId="0" fontId="5" fillId="7" borderId="0" xfId="0" applyFont="1" applyFill="1"/>
    <xf numFmtId="0" fontId="21" fillId="7" borderId="0" xfId="0" applyFont="1" applyFill="1"/>
    <xf numFmtId="2" fontId="7" fillId="17" borderId="29" xfId="0" applyNumberFormat="1" applyFont="1" applyFill="1" applyBorder="1"/>
    <xf numFmtId="0" fontId="23" fillId="0" borderId="30" xfId="0" applyFont="1" applyBorder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67" xfId="0" applyFont="1" applyBorder="1" applyAlignment="1">
      <alignment vertical="center" wrapText="1"/>
    </xf>
    <xf numFmtId="0" fontId="23" fillId="0" borderId="54" xfId="0" applyFont="1" applyBorder="1" applyAlignment="1">
      <alignment vertical="center" wrapText="1"/>
    </xf>
    <xf numFmtId="0" fontId="23" fillId="0" borderId="34" xfId="0" applyFont="1" applyBorder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23" fillId="0" borderId="12" xfId="0" applyFont="1" applyBorder="1" applyAlignment="1">
      <alignment vertical="center"/>
    </xf>
    <xf numFmtId="0" fontId="23" fillId="11" borderId="0" xfId="0" applyFont="1" applyFill="1" applyAlignment="1">
      <alignment vertical="center" wrapText="1"/>
    </xf>
    <xf numFmtId="0" fontId="23" fillId="11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6" fillId="0" borderId="33" xfId="0" applyFont="1" applyBorder="1"/>
    <xf numFmtId="0" fontId="5" fillId="0" borderId="33" xfId="0" applyFont="1" applyBorder="1" applyAlignment="1">
      <alignment wrapText="1"/>
    </xf>
    <xf numFmtId="0" fontId="5" fillId="0" borderId="33" xfId="0" applyFont="1" applyBorder="1" applyAlignment="1">
      <alignment horizontal="center" wrapText="1"/>
    </xf>
    <xf numFmtId="0" fontId="26" fillId="0" borderId="33" xfId="0" applyFont="1" applyBorder="1" applyAlignment="1">
      <alignment wrapText="1"/>
    </xf>
    <xf numFmtId="0" fontId="26" fillId="0" borderId="54" xfId="0" applyFont="1" applyBorder="1"/>
    <xf numFmtId="0" fontId="3" fillId="0" borderId="33" xfId="0" applyFont="1" applyBorder="1"/>
    <xf numFmtId="0" fontId="3" fillId="0" borderId="30" xfId="0" applyFont="1" applyBorder="1"/>
    <xf numFmtId="0" fontId="3" fillId="0" borderId="29" xfId="0" applyFont="1" applyBorder="1"/>
    <xf numFmtId="0" fontId="28" fillId="0" borderId="33" xfId="0" applyFont="1" applyBorder="1"/>
    <xf numFmtId="0" fontId="5" fillId="18" borderId="0" xfId="0" applyFont="1" applyFill="1"/>
    <xf numFmtId="0" fontId="28" fillId="0" borderId="33" xfId="0" applyFont="1" applyBorder="1" applyAlignment="1">
      <alignment horizontal="right"/>
    </xf>
    <xf numFmtId="0" fontId="23" fillId="0" borderId="33" xfId="0" applyFont="1" applyBorder="1"/>
    <xf numFmtId="0" fontId="23" fillId="0" borderId="33" xfId="0" applyFont="1" applyBorder="1" applyAlignment="1">
      <alignment horizontal="right"/>
    </xf>
    <xf numFmtId="0" fontId="3" fillId="0" borderId="29" xfId="0" applyFont="1" applyBorder="1" applyAlignment="1">
      <alignment wrapText="1"/>
    </xf>
    <xf numFmtId="0" fontId="23" fillId="0" borderId="54" xfId="0" applyFont="1" applyBorder="1" applyAlignment="1">
      <alignment vertical="center"/>
    </xf>
    <xf numFmtId="0" fontId="23" fillId="0" borderId="3" xfId="0" applyFont="1" applyBorder="1" applyAlignment="1">
      <alignment vertical="center" wrapText="1"/>
    </xf>
    <xf numFmtId="0" fontId="29" fillId="0" borderId="29" xfId="0" applyFont="1" applyBorder="1" applyAlignment="1">
      <alignment wrapText="1"/>
    </xf>
    <xf numFmtId="0" fontId="5" fillId="19" borderId="23" xfId="1" applyNumberFormat="1" applyFont="1" applyFill="1" applyBorder="1" applyAlignment="1">
      <alignment horizontal="center" vertical="center"/>
    </xf>
    <xf numFmtId="0" fontId="5" fillId="19" borderId="25" xfId="1" applyNumberFormat="1" applyFont="1" applyFill="1" applyBorder="1" applyAlignment="1">
      <alignment horizontal="center" vertical="center"/>
    </xf>
    <xf numFmtId="0" fontId="5" fillId="19" borderId="8" xfId="1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vertical="center" wrapText="1"/>
    </xf>
    <xf numFmtId="0" fontId="23" fillId="0" borderId="36" xfId="0" applyFont="1" applyBorder="1" applyAlignment="1">
      <alignment vertical="center" wrapText="1"/>
    </xf>
    <xf numFmtId="0" fontId="23" fillId="0" borderId="66" xfId="0" applyFont="1" applyBorder="1" applyAlignment="1">
      <alignment vertical="center" wrapText="1"/>
    </xf>
    <xf numFmtId="0" fontId="23" fillId="20" borderId="33" xfId="0" applyFont="1" applyFill="1" applyBorder="1" applyAlignment="1">
      <alignment vertical="center" wrapText="1"/>
    </xf>
    <xf numFmtId="0" fontId="23" fillId="0" borderId="29" xfId="0" applyFont="1" applyBorder="1" applyAlignment="1">
      <alignment horizontal="center" vertical="center"/>
    </xf>
    <xf numFmtId="2" fontId="7" fillId="4" borderId="29" xfId="0" applyNumberFormat="1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vertical="center" wrapText="1"/>
    </xf>
    <xf numFmtId="0" fontId="26" fillId="4" borderId="33" xfId="0" applyFont="1" applyFill="1" applyBorder="1"/>
    <xf numFmtId="0" fontId="23" fillId="4" borderId="3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2" fontId="7" fillId="4" borderId="12" xfId="0" applyNumberFormat="1" applyFont="1" applyFill="1" applyBorder="1" applyAlignment="1">
      <alignment horizontal="center" vertical="center" wrapText="1"/>
    </xf>
    <xf numFmtId="2" fontId="7" fillId="4" borderId="13" xfId="0" applyNumberFormat="1" applyFont="1" applyFill="1" applyBorder="1" applyAlignment="1">
      <alignment horizontal="center" vertical="center" wrapText="1"/>
    </xf>
    <xf numFmtId="0" fontId="23" fillId="0" borderId="67" xfId="0" applyFont="1" applyBorder="1" applyAlignment="1">
      <alignment vertical="center" wrapText="1"/>
    </xf>
    <xf numFmtId="0" fontId="23" fillId="0" borderId="68" xfId="0" applyFont="1" applyBorder="1" applyAlignment="1">
      <alignment vertical="center" wrapText="1"/>
    </xf>
    <xf numFmtId="0" fontId="23" fillId="0" borderId="30" xfId="0" applyFont="1" applyBorder="1" applyAlignment="1">
      <alignment vertical="center" wrapText="1"/>
    </xf>
    <xf numFmtId="0" fontId="23" fillId="0" borderId="36" xfId="0" applyFont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23" fillId="0" borderId="31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12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7" fillId="4" borderId="1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2" fontId="7" fillId="4" borderId="8" xfId="0" applyNumberFormat="1" applyFont="1" applyFill="1" applyBorder="1" applyAlignment="1">
      <alignment horizontal="center" vertical="center" wrapText="1"/>
    </xf>
    <xf numFmtId="2" fontId="7" fillId="4" borderId="7" xfId="0" applyNumberFormat="1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8" fillId="13" borderId="4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22" fillId="10" borderId="12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2" fillId="10" borderId="13" xfId="0" applyFont="1" applyFill="1" applyBorder="1" applyAlignment="1">
      <alignment horizontal="center" vertical="center" wrapText="1"/>
    </xf>
    <xf numFmtId="0" fontId="22" fillId="10" borderId="10" xfId="0" applyFont="1" applyFill="1" applyBorder="1" applyAlignment="1">
      <alignment horizontal="center" vertical="center" wrapText="1"/>
    </xf>
    <xf numFmtId="0" fontId="22" fillId="10" borderId="9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22" fillId="9" borderId="10" xfId="0" applyFont="1" applyFill="1" applyBorder="1" applyAlignment="1">
      <alignment horizontal="left" vertical="center" wrapText="1"/>
    </xf>
    <xf numFmtId="0" fontId="22" fillId="9" borderId="9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64" xfId="0" applyFont="1" applyBorder="1" applyAlignment="1">
      <alignment horizontal="left" vertical="center" wrapText="1"/>
    </xf>
    <xf numFmtId="0" fontId="23" fillId="0" borderId="65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5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14" fontId="23" fillId="0" borderId="44" xfId="0" applyNumberFormat="1" applyFont="1" applyBorder="1" applyAlignment="1">
      <alignment vertical="center"/>
    </xf>
    <xf numFmtId="14" fontId="23" fillId="0" borderId="45" xfId="0" applyNumberFormat="1" applyFont="1" applyBorder="1" applyAlignment="1">
      <alignment vertical="center"/>
    </xf>
    <xf numFmtId="0" fontId="23" fillId="0" borderId="31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2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14" fontId="23" fillId="0" borderId="48" xfId="0" applyNumberFormat="1" applyFont="1" applyBorder="1" applyAlignment="1">
      <alignment vertical="center"/>
    </xf>
    <xf numFmtId="0" fontId="23" fillId="0" borderId="49" xfId="0" applyFont="1" applyBorder="1" applyAlignment="1">
      <alignment vertical="center" wrapText="1"/>
    </xf>
    <xf numFmtId="0" fontId="23" fillId="0" borderId="5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43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3" fillId="11" borderId="56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 wrapText="1"/>
    </xf>
    <xf numFmtId="0" fontId="23" fillId="11" borderId="57" xfId="0" applyFont="1" applyFill="1" applyBorder="1" applyAlignment="1">
      <alignment horizontal="center" vertical="center" wrapText="1"/>
    </xf>
    <xf numFmtId="14" fontId="23" fillId="0" borderId="12" xfId="0" applyNumberFormat="1" applyFont="1" applyBorder="1" applyAlignment="1">
      <alignment vertical="center"/>
    </xf>
    <xf numFmtId="14" fontId="23" fillId="0" borderId="14" xfId="0" applyNumberFormat="1" applyFont="1" applyBorder="1" applyAlignment="1">
      <alignment vertical="center"/>
    </xf>
    <xf numFmtId="0" fontId="23" fillId="0" borderId="1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/>
    </xf>
    <xf numFmtId="14" fontId="23" fillId="0" borderId="14" xfId="0" applyNumberFormat="1" applyFont="1" applyBorder="1" applyAlignment="1">
      <alignment horizontal="center" vertical="center"/>
    </xf>
    <xf numFmtId="0" fontId="8" fillId="15" borderId="5" xfId="0" applyFont="1" applyFill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/>
    </xf>
    <xf numFmtId="0" fontId="8" fillId="15" borderId="9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wrapText="1"/>
    </xf>
    <xf numFmtId="0" fontId="27" fillId="0" borderId="54" xfId="0" applyFont="1" applyBorder="1" applyAlignment="1"/>
    <xf numFmtId="0" fontId="23" fillId="0" borderId="56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2" fontId="7" fillId="4" borderId="29" xfId="0" applyNumberFormat="1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14" xfId="0" applyBorder="1" applyAlignment="1"/>
    <xf numFmtId="0" fontId="28" fillId="0" borderId="34" xfId="0" applyFont="1" applyBorder="1" applyAlignment="1"/>
    <xf numFmtId="0" fontId="28" fillId="0" borderId="54" xfId="0" applyFont="1" applyBorder="1" applyAlignment="1"/>
    <xf numFmtId="0" fontId="1" fillId="2" borderId="12" xfId="0" applyFont="1" applyFill="1" applyBorder="1" applyAlignment="1">
      <alignment vertical="center" wrapText="1"/>
    </xf>
    <xf numFmtId="0" fontId="27" fillId="0" borderId="67" xfId="0" applyFont="1" applyBorder="1" applyAlignment="1"/>
    <xf numFmtId="0" fontId="27" fillId="0" borderId="9" xfId="0" applyFont="1" applyBorder="1" applyAlignment="1"/>
    <xf numFmtId="0" fontId="0" fillId="0" borderId="4" xfId="0" applyBorder="1" applyAlignment="1"/>
    <xf numFmtId="0" fontId="0" fillId="0" borderId="8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9" xfId="0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23" fillId="0" borderId="60" xfId="0" applyFont="1" applyBorder="1" applyAlignment="1">
      <alignment vertical="center" wrapText="1"/>
    </xf>
    <xf numFmtId="0" fontId="23" fillId="0" borderId="71" xfId="0" applyFont="1" applyBorder="1" applyAlignment="1">
      <alignment vertical="center" wrapText="1"/>
    </xf>
    <xf numFmtId="0" fontId="23" fillId="0" borderId="66" xfId="0" applyFont="1" applyBorder="1" applyAlignment="1">
      <alignment vertical="center" wrapText="1"/>
    </xf>
    <xf numFmtId="0" fontId="23" fillId="0" borderId="64" xfId="0" applyFont="1" applyBorder="1" applyAlignment="1">
      <alignment vertical="center" wrapText="1"/>
    </xf>
    <xf numFmtId="0" fontId="23" fillId="0" borderId="69" xfId="0" applyFont="1" applyBorder="1" applyAlignment="1">
      <alignment vertical="center" wrapText="1"/>
    </xf>
    <xf numFmtId="0" fontId="23" fillId="0" borderId="70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0" borderId="57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4" xfId="0" applyBorder="1" applyAlignment="1">
      <alignment wrapText="1"/>
    </xf>
    <xf numFmtId="0" fontId="23" fillId="0" borderId="54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8" fillId="15" borderId="29" xfId="0" applyFont="1" applyFill="1" applyBorder="1" applyAlignment="1">
      <alignment horizontal="center" vertical="center" wrapText="1"/>
    </xf>
    <xf numFmtId="0" fontId="22" fillId="12" borderId="36" xfId="0" applyFont="1" applyFill="1" applyBorder="1" applyAlignment="1">
      <alignment horizontal="center" vertical="center" wrapText="1"/>
    </xf>
    <xf numFmtId="0" fontId="22" fillId="12" borderId="50" xfId="0" applyFont="1" applyFill="1" applyBorder="1" applyAlignment="1">
      <alignment horizontal="center" vertical="center"/>
    </xf>
    <xf numFmtId="0" fontId="22" fillId="12" borderId="6" xfId="0" applyFont="1" applyFill="1" applyBorder="1" applyAlignment="1">
      <alignment horizontal="center" vertical="center"/>
    </xf>
    <xf numFmtId="0" fontId="22" fillId="12" borderId="7" xfId="0" applyFont="1" applyFill="1" applyBorder="1" applyAlignment="1">
      <alignment horizontal="center" vertical="center"/>
    </xf>
    <xf numFmtId="0" fontId="22" fillId="12" borderId="37" xfId="0" applyFont="1" applyFill="1" applyBorder="1" applyAlignment="1">
      <alignment horizontal="center" vertical="center" wrapText="1"/>
    </xf>
    <xf numFmtId="0" fontId="22" fillId="12" borderId="36" xfId="0" applyFont="1" applyFill="1" applyBorder="1" applyAlignment="1">
      <alignment horizontal="center" vertical="center"/>
    </xf>
    <xf numFmtId="0" fontId="8" fillId="16" borderId="29" xfId="0" applyFont="1" applyFill="1" applyBorder="1" applyAlignment="1">
      <alignment horizontal="center" vertical="center" wrapText="1"/>
    </xf>
    <xf numFmtId="0" fontId="22" fillId="9" borderId="14" xfId="0" applyFont="1" applyFill="1" applyBorder="1" applyAlignment="1">
      <alignment horizontal="center" vertical="center" wrapText="1"/>
    </xf>
    <xf numFmtId="0" fontId="22" fillId="9" borderId="14" xfId="0" applyFont="1" applyFill="1" applyBorder="1" applyAlignment="1">
      <alignment horizontal="center" vertical="center"/>
    </xf>
    <xf numFmtId="0" fontId="22" fillId="9" borderId="5" xfId="0" applyFont="1" applyFill="1" applyBorder="1" applyAlignment="1">
      <alignment horizontal="left" vertical="center" wrapText="1"/>
    </xf>
    <xf numFmtId="0" fontId="22" fillId="9" borderId="7" xfId="0" applyFont="1" applyFill="1" applyBorder="1" applyAlignment="1">
      <alignment horizontal="left" vertical="center" wrapText="1"/>
    </xf>
    <xf numFmtId="0" fontId="5" fillId="4" borderId="0" xfId="0" applyFont="1" applyFill="1" applyBorder="1"/>
    <xf numFmtId="0" fontId="1" fillId="2" borderId="0" xfId="0" applyFont="1" applyFill="1" applyBorder="1" applyAlignment="1">
      <alignment vertical="center" wrapText="1"/>
    </xf>
    <xf numFmtId="0" fontId="23" fillId="4" borderId="66" xfId="0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68E6-7254-4984-B5F1-3ED10D265C23}">
  <dimension ref="B5:G9"/>
  <sheetViews>
    <sheetView workbookViewId="0">
      <selection activeCell="D9" sqref="D9"/>
    </sheetView>
  </sheetViews>
  <sheetFormatPr defaultColWidth="8.7109375" defaultRowHeight="15" x14ac:dyDescent="0.25"/>
  <cols>
    <col min="1" max="2" width="8.7109375" style="70"/>
    <col min="3" max="3" width="0.85546875" style="70" customWidth="1"/>
    <col min="4" max="4" width="25.42578125" style="70" customWidth="1"/>
    <col min="5" max="5" width="14.28515625" style="70" customWidth="1"/>
    <col min="6" max="6" width="15.7109375" style="70" customWidth="1"/>
    <col min="7" max="7" width="14.42578125" style="70" customWidth="1"/>
    <col min="8" max="16384" width="8.7109375" style="70"/>
  </cols>
  <sheetData>
    <row r="5" spans="2:7" ht="15.75" thickBot="1" x14ac:dyDescent="0.3"/>
    <row r="6" spans="2:7" ht="15.75" thickBot="1" x14ac:dyDescent="0.3">
      <c r="B6" s="10"/>
      <c r="C6" s="17"/>
      <c r="D6" s="15"/>
      <c r="E6" s="71" t="s">
        <v>0</v>
      </c>
      <c r="F6" s="83" t="s">
        <v>1</v>
      </c>
      <c r="G6" s="82" t="s">
        <v>2</v>
      </c>
    </row>
    <row r="7" spans="2:7" ht="15" customHeight="1" x14ac:dyDescent="0.25">
      <c r="B7" s="10"/>
      <c r="C7" s="72"/>
      <c r="D7" s="73" t="s">
        <v>3</v>
      </c>
      <c r="E7" s="203" t="s">
        <v>4</v>
      </c>
      <c r="F7" s="84" t="s">
        <v>5</v>
      </c>
      <c r="G7" s="78" t="s">
        <v>6</v>
      </c>
    </row>
    <row r="8" spans="2:7" ht="15" customHeight="1" x14ac:dyDescent="0.25">
      <c r="B8" s="10"/>
      <c r="C8" s="74"/>
      <c r="D8" s="75" t="s">
        <v>7</v>
      </c>
      <c r="E8" s="81" t="s">
        <v>4</v>
      </c>
      <c r="F8" s="205" t="s">
        <v>6</v>
      </c>
      <c r="G8" s="79"/>
    </row>
    <row r="9" spans="2:7" ht="15" customHeight="1" thickBot="1" x14ac:dyDescent="0.3">
      <c r="B9" s="10"/>
      <c r="C9" s="76"/>
      <c r="D9" s="77" t="s">
        <v>8</v>
      </c>
      <c r="E9" s="204" t="s">
        <v>5</v>
      </c>
      <c r="F9" s="85" t="s">
        <v>6</v>
      </c>
      <c r="G9" s="80"/>
    </row>
  </sheetData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EE35-7EF0-4D1A-93D0-A521E5DFDE78}">
  <dimension ref="A1:AH250"/>
  <sheetViews>
    <sheetView topLeftCell="A17" zoomScale="54" zoomScaleNormal="54" workbookViewId="0">
      <selection sqref="A1:N26"/>
    </sheetView>
  </sheetViews>
  <sheetFormatPr defaultColWidth="8.7109375" defaultRowHeight="14.25" x14ac:dyDescent="0.2"/>
  <cols>
    <col min="1" max="1" width="4.28515625" style="10" customWidth="1"/>
    <col min="2" max="2" width="1.85546875" style="10" customWidth="1"/>
    <col min="3" max="3" width="0.7109375" style="10" customWidth="1"/>
    <col min="4" max="4" width="16.140625" style="1" customWidth="1"/>
    <col min="5" max="5" width="17.7109375" style="1" customWidth="1"/>
    <col min="6" max="6" width="30" style="1" customWidth="1"/>
    <col min="7" max="7" width="17.7109375" style="2" customWidth="1"/>
    <col min="8" max="8" width="16.7109375" style="1" customWidth="1"/>
    <col min="9" max="9" width="19" style="1" customWidth="1"/>
    <col min="10" max="10" width="21.28515625" style="1" customWidth="1"/>
    <col min="11" max="11" width="20.7109375" style="1" customWidth="1"/>
    <col min="12" max="12" width="10.28515625" style="1" customWidth="1"/>
    <col min="13" max="13" width="9.42578125" style="1" customWidth="1"/>
    <col min="14" max="14" width="15.7109375" style="1" customWidth="1"/>
    <col min="15" max="15" width="12.28515625" style="10" customWidth="1"/>
    <col min="16" max="16" width="2.28515625" style="10" customWidth="1"/>
    <col min="17" max="17" width="4.28515625" style="10" customWidth="1"/>
    <col min="18" max="34" width="8.7109375" style="10"/>
    <col min="35" max="16384" width="8.7109375" style="1"/>
  </cols>
  <sheetData>
    <row r="1" spans="3:34" s="10" customFormat="1" x14ac:dyDescent="0.2">
      <c r="G1" s="11"/>
    </row>
    <row r="2" spans="3:34" s="10" customFormat="1" x14ac:dyDescent="0.2">
      <c r="G2" s="11"/>
    </row>
    <row r="3" spans="3:34" ht="60.6" customHeight="1" x14ac:dyDescent="0.2">
      <c r="D3" s="10"/>
      <c r="E3" s="245" t="s">
        <v>26</v>
      </c>
      <c r="F3" s="246"/>
      <c r="G3" s="246"/>
      <c r="H3" s="246"/>
      <c r="I3" s="246"/>
      <c r="J3" s="246"/>
      <c r="K3" s="246"/>
      <c r="L3" s="247"/>
      <c r="M3" s="245" t="s">
        <v>10</v>
      </c>
      <c r="N3" s="10"/>
      <c r="AG3" s="1"/>
      <c r="AH3" s="1"/>
    </row>
    <row r="4" spans="3:34" ht="30.4" customHeight="1" x14ac:dyDescent="0.2">
      <c r="D4" s="10"/>
      <c r="E4" s="249" t="s">
        <v>27</v>
      </c>
      <c r="F4" s="250"/>
      <c r="G4" s="250"/>
      <c r="H4" s="250"/>
      <c r="I4" s="250"/>
      <c r="J4" s="250"/>
      <c r="K4" s="250"/>
      <c r="L4" s="251"/>
      <c r="M4" s="245"/>
      <c r="N4" s="10"/>
      <c r="AG4" s="1"/>
      <c r="AH4" s="1"/>
    </row>
    <row r="5" spans="3:34" s="10" customFormat="1" ht="74.45" customHeight="1" x14ac:dyDescent="0.2">
      <c r="C5" s="13"/>
      <c r="D5" s="13"/>
      <c r="E5" s="252" t="s">
        <v>28</v>
      </c>
      <c r="F5" s="252" t="s">
        <v>29</v>
      </c>
      <c r="G5" s="255" t="s">
        <v>30</v>
      </c>
      <c r="H5" s="256"/>
      <c r="I5" s="255" t="s">
        <v>31</v>
      </c>
      <c r="J5" s="256"/>
      <c r="K5" s="98" t="s">
        <v>32</v>
      </c>
      <c r="L5" s="257" t="s">
        <v>10</v>
      </c>
      <c r="M5" s="245"/>
    </row>
    <row r="6" spans="3:34" ht="49.15" customHeight="1" x14ac:dyDescent="0.2">
      <c r="C6" s="229"/>
      <c r="D6" s="229"/>
      <c r="E6" s="253"/>
      <c r="F6" s="254"/>
      <c r="G6" s="25" t="s">
        <v>33</v>
      </c>
      <c r="H6" s="31" t="s">
        <v>34</v>
      </c>
      <c r="I6" s="53" t="s">
        <v>35</v>
      </c>
      <c r="J6" s="54" t="s">
        <v>36</v>
      </c>
      <c r="K6" s="54" t="s">
        <v>37</v>
      </c>
      <c r="L6" s="258"/>
      <c r="M6" s="248"/>
      <c r="N6" s="10"/>
      <c r="AG6" s="1"/>
      <c r="AH6" s="1"/>
    </row>
    <row r="7" spans="3:34" ht="55.9" customHeight="1" x14ac:dyDescent="0.2">
      <c r="C7" s="92"/>
      <c r="D7" s="230" t="s">
        <v>3</v>
      </c>
      <c r="E7" s="93" t="s">
        <v>38</v>
      </c>
      <c r="F7" s="94" t="s">
        <v>39</v>
      </c>
      <c r="G7" s="93" t="s">
        <v>40</v>
      </c>
      <c r="H7" s="93"/>
      <c r="I7" s="94"/>
      <c r="J7" s="93" t="s">
        <v>41</v>
      </c>
      <c r="K7" s="93" t="s">
        <v>42</v>
      </c>
      <c r="L7" s="96">
        <v>0</v>
      </c>
      <c r="M7" s="218">
        <f>SUM(L7:L11)</f>
        <v>0</v>
      </c>
      <c r="N7" s="52"/>
      <c r="AG7" s="1"/>
      <c r="AH7" s="1"/>
    </row>
    <row r="8" spans="3:34" ht="25.15" customHeight="1" x14ac:dyDescent="0.2">
      <c r="C8" s="95"/>
      <c r="D8" s="231"/>
      <c r="E8" s="96" t="s">
        <v>43</v>
      </c>
      <c r="F8" s="97" t="s">
        <v>44</v>
      </c>
      <c r="G8" s="97"/>
      <c r="H8" s="97"/>
      <c r="I8" s="97"/>
      <c r="J8" s="97"/>
      <c r="K8" s="97"/>
      <c r="L8" s="97"/>
      <c r="M8" s="219"/>
      <c r="N8" s="52"/>
      <c r="AG8" s="1"/>
      <c r="AH8" s="1"/>
    </row>
    <row r="9" spans="3:34" ht="55.15" customHeight="1" x14ac:dyDescent="0.2">
      <c r="C9" s="95"/>
      <c r="D9" s="231"/>
      <c r="E9" s="96" t="s">
        <v>45</v>
      </c>
      <c r="F9" s="97" t="s">
        <v>46</v>
      </c>
      <c r="G9" s="97"/>
      <c r="H9" s="97"/>
      <c r="I9" s="96" t="s">
        <v>47</v>
      </c>
      <c r="J9" s="97"/>
      <c r="K9" s="97"/>
      <c r="L9" s="97">
        <v>0</v>
      </c>
      <c r="M9" s="219"/>
      <c r="N9" s="52"/>
      <c r="AG9" s="1"/>
      <c r="AH9" s="1"/>
    </row>
    <row r="10" spans="3:34" ht="69.599999999999994" customHeight="1" x14ac:dyDescent="0.2">
      <c r="C10" s="95"/>
      <c r="D10" s="231"/>
      <c r="E10" s="93" t="s">
        <v>48</v>
      </c>
      <c r="F10" s="94" t="s">
        <v>49</v>
      </c>
      <c r="G10" s="94"/>
      <c r="H10" s="94"/>
      <c r="I10" s="94"/>
      <c r="J10" s="94"/>
      <c r="K10" s="93" t="s">
        <v>464</v>
      </c>
      <c r="L10" s="96">
        <v>0</v>
      </c>
      <c r="M10" s="219"/>
      <c r="N10" s="52"/>
      <c r="AG10" s="1"/>
      <c r="AH10" s="1"/>
    </row>
    <row r="11" spans="3:34" ht="58.9" customHeight="1" x14ac:dyDescent="0.2">
      <c r="C11" s="8"/>
      <c r="D11" s="232"/>
      <c r="E11" s="96" t="s">
        <v>50</v>
      </c>
      <c r="F11" s="97" t="s">
        <v>51</v>
      </c>
      <c r="G11" s="97"/>
      <c r="H11" s="97"/>
      <c r="I11" s="97"/>
      <c r="J11" s="97"/>
      <c r="K11" s="96" t="s">
        <v>52</v>
      </c>
      <c r="L11" s="96">
        <v>0</v>
      </c>
      <c r="M11" s="233"/>
      <c r="N11" s="52"/>
      <c r="AG11" s="1"/>
      <c r="AH11" s="1"/>
    </row>
    <row r="12" spans="3:34" ht="15" customHeight="1" x14ac:dyDescent="0.2">
      <c r="C12" s="5"/>
      <c r="D12" s="132"/>
      <c r="E12" s="104"/>
      <c r="F12" s="105"/>
      <c r="G12" s="105"/>
      <c r="H12" s="105"/>
      <c r="I12" s="105"/>
      <c r="J12" s="105"/>
      <c r="K12" s="104"/>
      <c r="L12" s="104"/>
      <c r="M12" s="106"/>
      <c r="N12" s="52"/>
      <c r="AG12" s="1"/>
      <c r="AH12" s="1"/>
    </row>
    <row r="13" spans="3:34" ht="25.15" customHeight="1" x14ac:dyDescent="0.2">
      <c r="C13" s="234" t="s">
        <v>7</v>
      </c>
      <c r="D13" s="235"/>
      <c r="E13" s="136" t="s">
        <v>53</v>
      </c>
      <c r="F13" s="137" t="s">
        <v>54</v>
      </c>
      <c r="G13" s="136"/>
      <c r="H13" s="137"/>
      <c r="I13" s="137"/>
      <c r="J13" s="137"/>
      <c r="K13" s="146"/>
      <c r="L13" s="90"/>
      <c r="M13" s="240">
        <f>SUM(L13:L17)</f>
        <v>12</v>
      </c>
      <c r="N13" s="52"/>
      <c r="AG13" s="1"/>
      <c r="AH13" s="1"/>
    </row>
    <row r="14" spans="3:34" ht="96.6" customHeight="1" x14ac:dyDescent="0.2">
      <c r="C14" s="236"/>
      <c r="D14" s="237"/>
      <c r="E14" s="222" t="s">
        <v>55</v>
      </c>
      <c r="F14" s="222" t="s">
        <v>56</v>
      </c>
      <c r="G14" s="222" t="s">
        <v>57</v>
      </c>
      <c r="H14" s="206" t="s">
        <v>58</v>
      </c>
      <c r="I14" s="243"/>
      <c r="J14" s="243"/>
      <c r="K14" s="225"/>
      <c r="L14" s="90">
        <v>0</v>
      </c>
      <c r="M14" s="241"/>
      <c r="N14" s="52"/>
      <c r="AG14" s="1"/>
      <c r="AH14" s="1"/>
    </row>
    <row r="15" spans="3:34" ht="81" customHeight="1" x14ac:dyDescent="0.2">
      <c r="C15" s="236"/>
      <c r="D15" s="237"/>
      <c r="E15" s="223"/>
      <c r="F15" s="223"/>
      <c r="G15" s="223"/>
      <c r="H15" s="207" t="s">
        <v>59</v>
      </c>
      <c r="I15" s="244"/>
      <c r="J15" s="244"/>
      <c r="K15" s="226"/>
      <c r="L15" s="90">
        <v>0</v>
      </c>
      <c r="M15" s="241"/>
      <c r="N15" s="52"/>
      <c r="AG15" s="1"/>
      <c r="AH15" s="1"/>
    </row>
    <row r="16" spans="3:34" ht="90" customHeight="1" x14ac:dyDescent="0.2">
      <c r="C16" s="236"/>
      <c r="D16" s="237"/>
      <c r="E16" s="115" t="s">
        <v>60</v>
      </c>
      <c r="F16" s="115" t="s">
        <v>61</v>
      </c>
      <c r="G16" s="115" t="s">
        <v>62</v>
      </c>
      <c r="H16" s="117"/>
      <c r="I16" s="117"/>
      <c r="J16" s="117"/>
      <c r="K16" s="147"/>
      <c r="L16" s="90">
        <v>12</v>
      </c>
      <c r="M16" s="241"/>
      <c r="N16" s="52"/>
      <c r="AG16" s="1"/>
      <c r="AH16" s="1"/>
    </row>
    <row r="17" spans="3:34" ht="33" customHeight="1" x14ac:dyDescent="0.2">
      <c r="C17" s="238"/>
      <c r="D17" s="239"/>
      <c r="E17" s="115" t="s">
        <v>63</v>
      </c>
      <c r="F17" s="117" t="s">
        <v>64</v>
      </c>
      <c r="G17" s="117"/>
      <c r="H17" s="117"/>
      <c r="I17" s="117"/>
      <c r="J17" s="117"/>
      <c r="K17" s="147"/>
      <c r="L17" s="90"/>
      <c r="M17" s="242"/>
      <c r="N17" s="52"/>
      <c r="AG17" s="1"/>
      <c r="AH17" s="1"/>
    </row>
    <row r="18" spans="3:34" s="10" customFormat="1" ht="29.65" customHeight="1" x14ac:dyDescent="0.2">
      <c r="C18" s="5"/>
      <c r="D18" s="5"/>
      <c r="E18" s="104"/>
      <c r="F18" s="105"/>
      <c r="G18" s="104"/>
      <c r="H18" s="104"/>
      <c r="I18" s="105"/>
      <c r="J18" s="104"/>
      <c r="K18" s="104"/>
      <c r="L18" s="104"/>
      <c r="M18" s="106"/>
      <c r="N18" s="52"/>
    </row>
    <row r="19" spans="3:34" s="10" customFormat="1" ht="57.6" customHeight="1" x14ac:dyDescent="0.2">
      <c r="C19" s="5"/>
      <c r="D19" s="215" t="s">
        <v>8</v>
      </c>
      <c r="E19" s="208" t="s">
        <v>201</v>
      </c>
      <c r="F19" s="137" t="s">
        <v>202</v>
      </c>
      <c r="G19" s="136"/>
      <c r="H19" s="136" t="s">
        <v>465</v>
      </c>
      <c r="I19" s="137"/>
      <c r="J19" s="137"/>
      <c r="K19" s="146"/>
      <c r="L19" s="90">
        <v>0</v>
      </c>
      <c r="M19" s="218">
        <f>SUM(L19:L25)</f>
        <v>5</v>
      </c>
      <c r="N19" s="52"/>
    </row>
    <row r="20" spans="3:34" s="10" customFormat="1" ht="29.65" customHeight="1" x14ac:dyDescent="0.2">
      <c r="C20" s="5"/>
      <c r="D20" s="216"/>
      <c r="E20" s="220" t="s">
        <v>203</v>
      </c>
      <c r="F20" s="222" t="s">
        <v>468</v>
      </c>
      <c r="G20" s="222"/>
      <c r="H20" s="222"/>
      <c r="I20" s="222" t="s">
        <v>466</v>
      </c>
      <c r="J20" s="222" t="s">
        <v>467</v>
      </c>
      <c r="K20" s="225"/>
      <c r="L20" s="227">
        <v>5</v>
      </c>
      <c r="M20" s="219"/>
      <c r="N20" s="52"/>
    </row>
    <row r="21" spans="3:34" s="10" customFormat="1" ht="29.65" customHeight="1" x14ac:dyDescent="0.2">
      <c r="C21" s="5"/>
      <c r="D21" s="216"/>
      <c r="E21" s="221"/>
      <c r="F21" s="223"/>
      <c r="G21" s="223"/>
      <c r="H21" s="224"/>
      <c r="I21" s="224"/>
      <c r="J21" s="223"/>
      <c r="K21" s="226"/>
      <c r="L21" s="228"/>
      <c r="M21" s="219"/>
      <c r="N21" s="52"/>
    </row>
    <row r="22" spans="3:34" s="10" customFormat="1" ht="67.900000000000006" customHeight="1" x14ac:dyDescent="0.2">
      <c r="C22" s="5"/>
      <c r="D22" s="216"/>
      <c r="E22" s="179" t="s">
        <v>204</v>
      </c>
      <c r="F22" s="115" t="s">
        <v>469</v>
      </c>
      <c r="G22" s="115"/>
      <c r="H22" s="117"/>
      <c r="I22" s="117"/>
      <c r="J22" s="117"/>
      <c r="K22" s="147"/>
      <c r="L22" s="90"/>
      <c r="M22" s="219"/>
      <c r="N22" s="52"/>
    </row>
    <row r="23" spans="3:34" s="10" customFormat="1" ht="45.6" customHeight="1" x14ac:dyDescent="0.2">
      <c r="C23" s="5"/>
      <c r="D23" s="216"/>
      <c r="E23" s="179" t="s">
        <v>205</v>
      </c>
      <c r="F23" s="115" t="s">
        <v>470</v>
      </c>
      <c r="G23" s="117"/>
      <c r="H23" s="117"/>
      <c r="I23" s="117"/>
      <c r="J23" s="117"/>
      <c r="K23" s="180" t="s">
        <v>474</v>
      </c>
      <c r="L23" s="90">
        <v>0</v>
      </c>
      <c r="M23" s="219"/>
      <c r="N23" s="52"/>
    </row>
    <row r="24" spans="3:34" s="10" customFormat="1" ht="51.6" customHeight="1" x14ac:dyDescent="0.2">
      <c r="C24" s="5"/>
      <c r="D24" s="216"/>
      <c r="E24" s="179" t="s">
        <v>206</v>
      </c>
      <c r="F24" s="115" t="s">
        <v>471</v>
      </c>
      <c r="G24" s="115" t="s">
        <v>473</v>
      </c>
      <c r="H24" s="117"/>
      <c r="I24" s="117"/>
      <c r="J24" s="117"/>
      <c r="K24" s="147"/>
      <c r="L24" s="90">
        <v>0</v>
      </c>
      <c r="M24" s="216"/>
      <c r="N24" s="52"/>
    </row>
    <row r="25" spans="3:34" s="10" customFormat="1" ht="46.15" customHeight="1" x14ac:dyDescent="0.2">
      <c r="C25" s="5"/>
      <c r="D25" s="217"/>
      <c r="E25" s="179" t="s">
        <v>207</v>
      </c>
      <c r="F25" s="117" t="s">
        <v>472</v>
      </c>
      <c r="G25" s="115" t="s">
        <v>473</v>
      </c>
      <c r="H25" s="117"/>
      <c r="I25" s="117"/>
      <c r="J25" s="117"/>
      <c r="K25" s="147"/>
      <c r="L25" s="90">
        <v>0</v>
      </c>
      <c r="M25" s="217"/>
      <c r="N25" s="52"/>
    </row>
    <row r="26" spans="3:34" s="10" customFormat="1" ht="29.65" customHeight="1" x14ac:dyDescent="0.2">
      <c r="C26" s="5"/>
      <c r="D26" s="5"/>
      <c r="E26" s="104"/>
      <c r="F26" s="105"/>
      <c r="G26" s="104"/>
      <c r="H26" s="104"/>
      <c r="I26" s="105"/>
      <c r="J26" s="104"/>
      <c r="K26" s="104"/>
      <c r="L26" s="104"/>
      <c r="M26" s="106"/>
      <c r="N26" s="52"/>
    </row>
    <row r="27" spans="3:34" s="10" customFormat="1" ht="29.65" customHeight="1" x14ac:dyDescent="0.2">
      <c r="C27" s="5"/>
      <c r="D27" s="5"/>
      <c r="E27" s="104"/>
      <c r="F27" s="105"/>
      <c r="G27" s="104"/>
      <c r="H27" s="104"/>
      <c r="I27" s="105"/>
      <c r="J27" s="104"/>
      <c r="K27" s="104"/>
      <c r="L27" s="104"/>
      <c r="M27" s="106"/>
      <c r="N27" s="52"/>
    </row>
    <row r="28" spans="3:34" s="10" customFormat="1" ht="29.65" customHeight="1" x14ac:dyDescent="0.2">
      <c r="C28" s="5"/>
      <c r="D28" s="5"/>
      <c r="E28" s="104"/>
      <c r="F28" s="105"/>
      <c r="G28" s="104"/>
      <c r="H28" s="104"/>
      <c r="I28" s="105"/>
      <c r="J28" s="104"/>
      <c r="K28" s="104"/>
      <c r="L28" s="104"/>
      <c r="M28" s="106"/>
      <c r="N28" s="52"/>
    </row>
    <row r="29" spans="3:34" s="10" customFormat="1" ht="29.65" customHeight="1" x14ac:dyDescent="0.2">
      <c r="C29" s="5"/>
      <c r="D29" s="5"/>
      <c r="E29" s="104"/>
      <c r="F29" s="105"/>
      <c r="G29" s="104"/>
      <c r="H29" s="104"/>
      <c r="I29" s="105"/>
      <c r="J29" s="104"/>
      <c r="K29" s="104"/>
      <c r="L29" s="104"/>
      <c r="M29" s="106"/>
      <c r="N29" s="52"/>
    </row>
    <row r="30" spans="3:34" s="10" customFormat="1" ht="29.65" customHeight="1" x14ac:dyDescent="0.2">
      <c r="C30" s="5"/>
      <c r="D30" s="5"/>
      <c r="E30" s="104"/>
      <c r="F30" s="105"/>
      <c r="G30" s="104"/>
      <c r="H30" s="104"/>
      <c r="I30" s="105"/>
      <c r="J30" s="104"/>
      <c r="K30" s="104"/>
      <c r="L30" s="104"/>
      <c r="M30" s="106"/>
      <c r="N30" s="52"/>
    </row>
    <row r="31" spans="3:34" s="10" customFormat="1" ht="29.65" customHeight="1" x14ac:dyDescent="0.2">
      <c r="C31" s="5"/>
      <c r="D31" s="5"/>
      <c r="E31" s="104"/>
      <c r="F31" s="105"/>
      <c r="G31" s="104"/>
      <c r="H31" s="104"/>
      <c r="I31" s="105"/>
      <c r="J31" s="104"/>
      <c r="K31" s="104"/>
      <c r="L31" s="104"/>
      <c r="M31" s="106"/>
      <c r="N31" s="52"/>
    </row>
    <row r="32" spans="3:34" s="10" customFormat="1" ht="29.65" customHeight="1" x14ac:dyDescent="0.2">
      <c r="C32" s="5"/>
      <c r="D32" s="5"/>
      <c r="E32" s="104"/>
      <c r="F32" s="105"/>
      <c r="G32" s="104"/>
      <c r="H32" s="104"/>
      <c r="I32" s="105"/>
      <c r="J32" s="104"/>
      <c r="K32" s="104"/>
      <c r="L32" s="104"/>
      <c r="M32" s="106"/>
      <c r="N32" s="52"/>
    </row>
    <row r="33" spans="4:34" s="10" customFormat="1" ht="29.65" customHeight="1" x14ac:dyDescent="0.2">
      <c r="G33" s="11"/>
    </row>
    <row r="34" spans="4:34" ht="65.650000000000006" customHeight="1" x14ac:dyDescent="0.2">
      <c r="D34" s="10"/>
      <c r="E34" s="10"/>
      <c r="F34" s="10"/>
      <c r="G34" s="11"/>
      <c r="H34" s="10"/>
      <c r="I34" s="10"/>
      <c r="J34" s="10"/>
      <c r="K34" s="10"/>
      <c r="L34" s="10"/>
      <c r="M34" s="10"/>
      <c r="N34" s="10"/>
      <c r="AG34" s="1"/>
      <c r="AH34" s="1"/>
    </row>
    <row r="35" spans="4:34" s="10" customFormat="1" ht="11.65" customHeight="1" x14ac:dyDescent="0.2">
      <c r="G35" s="11"/>
    </row>
    <row r="36" spans="4:34" ht="40.5" customHeight="1" x14ac:dyDescent="0.2">
      <c r="D36" s="10"/>
      <c r="E36" s="10"/>
      <c r="F36" s="10"/>
      <c r="G36" s="11"/>
      <c r="H36" s="10"/>
      <c r="I36" s="10"/>
      <c r="J36" s="10"/>
      <c r="K36" s="10"/>
      <c r="L36" s="10"/>
      <c r="M36" s="10"/>
      <c r="N36" s="10"/>
      <c r="AG36" s="1"/>
      <c r="AH36" s="1"/>
    </row>
    <row r="37" spans="4:34" ht="57.4" customHeight="1" x14ac:dyDescent="0.2">
      <c r="D37" s="10"/>
      <c r="E37" s="10"/>
      <c r="F37" s="10"/>
      <c r="G37" s="11"/>
      <c r="H37" s="10"/>
      <c r="I37" s="10"/>
      <c r="J37" s="10"/>
      <c r="K37" s="10"/>
      <c r="L37" s="10"/>
      <c r="M37" s="10"/>
      <c r="N37" s="10"/>
      <c r="AH37" s="1"/>
    </row>
    <row r="38" spans="4:34" ht="82.15" customHeight="1" x14ac:dyDescent="0.2">
      <c r="D38" s="10"/>
      <c r="E38" s="10"/>
      <c r="F38" s="10"/>
      <c r="G38" s="11"/>
      <c r="H38" s="10"/>
      <c r="I38" s="10"/>
      <c r="J38" s="10"/>
      <c r="K38" s="10"/>
      <c r="L38" s="10"/>
      <c r="M38" s="10"/>
      <c r="N38" s="10"/>
      <c r="AH38" s="1"/>
    </row>
    <row r="39" spans="4:34" ht="87" customHeight="1" x14ac:dyDescent="0.2">
      <c r="D39" s="10"/>
      <c r="E39" s="10"/>
      <c r="F39" s="10"/>
      <c r="G39" s="11"/>
      <c r="H39" s="10"/>
      <c r="I39" s="10"/>
      <c r="J39" s="10"/>
      <c r="K39" s="10"/>
      <c r="L39" s="10"/>
      <c r="M39" s="10"/>
      <c r="N39" s="10"/>
      <c r="AH39" s="1"/>
    </row>
    <row r="40" spans="4:34" ht="76.5" customHeight="1" x14ac:dyDescent="0.2">
      <c r="D40" s="10"/>
      <c r="E40" s="10"/>
      <c r="F40" s="10"/>
      <c r="G40" s="11"/>
      <c r="H40" s="10"/>
      <c r="I40" s="10"/>
      <c r="J40" s="10"/>
      <c r="K40" s="10"/>
      <c r="L40" s="10"/>
      <c r="M40" s="10"/>
      <c r="N40" s="10"/>
      <c r="AH40" s="1"/>
    </row>
    <row r="41" spans="4:34" ht="81.400000000000006" customHeight="1" x14ac:dyDescent="0.2">
      <c r="D41" s="10"/>
      <c r="E41" s="10"/>
      <c r="F41" s="10"/>
      <c r="G41" s="11"/>
      <c r="H41" s="10"/>
      <c r="I41" s="10"/>
      <c r="J41" s="10"/>
      <c r="K41" s="10"/>
      <c r="L41" s="10"/>
      <c r="M41" s="10"/>
      <c r="N41" s="10"/>
      <c r="AH41" s="1"/>
    </row>
    <row r="42" spans="4:34" ht="84" customHeight="1" x14ac:dyDescent="0.2">
      <c r="D42" s="10"/>
      <c r="E42" s="10"/>
      <c r="F42" s="10"/>
      <c r="G42" s="11"/>
      <c r="H42" s="10"/>
      <c r="I42" s="10"/>
      <c r="J42" s="10"/>
      <c r="K42" s="10"/>
      <c r="L42" s="10"/>
      <c r="M42" s="10"/>
      <c r="N42" s="10"/>
      <c r="AH42" s="1"/>
    </row>
    <row r="43" spans="4:34" ht="76.5" customHeight="1" x14ac:dyDescent="0.2">
      <c r="D43" s="10"/>
      <c r="E43" s="10"/>
      <c r="F43" s="10"/>
      <c r="G43" s="11"/>
      <c r="H43" s="10"/>
      <c r="I43" s="10"/>
      <c r="J43" s="10"/>
      <c r="K43" s="10"/>
      <c r="L43" s="10"/>
      <c r="M43" s="10"/>
      <c r="N43" s="10"/>
      <c r="AH43" s="1"/>
    </row>
    <row r="44" spans="4:34" ht="43.9" customHeight="1" x14ac:dyDescent="0.2">
      <c r="D44" s="10"/>
      <c r="E44" s="10"/>
      <c r="F44" s="10"/>
      <c r="G44" s="11"/>
      <c r="H44" s="10"/>
      <c r="I44" s="10"/>
      <c r="J44" s="10"/>
      <c r="K44" s="10"/>
      <c r="L44" s="10"/>
      <c r="M44" s="10"/>
      <c r="N44" s="10"/>
      <c r="AH44" s="1"/>
    </row>
    <row r="45" spans="4:34" ht="42" customHeight="1" x14ac:dyDescent="0.2">
      <c r="D45" s="10"/>
      <c r="E45" s="10"/>
      <c r="F45" s="10"/>
      <c r="G45" s="11"/>
      <c r="H45" s="10"/>
      <c r="I45" s="10"/>
      <c r="J45" s="10"/>
      <c r="K45" s="10"/>
      <c r="L45" s="10"/>
      <c r="M45" s="10"/>
      <c r="N45" s="10"/>
      <c r="AH45" s="1"/>
    </row>
    <row r="46" spans="4:34" ht="79.900000000000006" customHeight="1" x14ac:dyDescent="0.2">
      <c r="D46" s="10"/>
      <c r="E46" s="10"/>
      <c r="F46" s="10"/>
      <c r="G46" s="11"/>
      <c r="H46" s="10"/>
      <c r="I46" s="10"/>
      <c r="J46" s="10"/>
      <c r="K46" s="10"/>
      <c r="L46" s="10"/>
      <c r="M46" s="10"/>
      <c r="N46" s="10"/>
      <c r="AH46" s="1"/>
    </row>
    <row r="47" spans="4:34" ht="86.65" customHeight="1" x14ac:dyDescent="0.2">
      <c r="D47" s="10"/>
      <c r="E47" s="10"/>
      <c r="F47" s="10"/>
      <c r="G47" s="11"/>
      <c r="H47" s="10"/>
      <c r="I47" s="10"/>
      <c r="J47" s="10"/>
      <c r="K47" s="10"/>
      <c r="L47" s="10"/>
      <c r="M47" s="10"/>
      <c r="N47" s="10"/>
      <c r="AH47" s="1"/>
    </row>
    <row r="48" spans="4:34" ht="164.65" customHeight="1" x14ac:dyDescent="0.2">
      <c r="D48" s="10"/>
      <c r="E48" s="10"/>
      <c r="F48" s="10"/>
      <c r="G48" s="11"/>
      <c r="H48" s="10"/>
      <c r="I48" s="10"/>
      <c r="J48" s="10"/>
      <c r="K48" s="10"/>
      <c r="L48" s="10"/>
      <c r="M48" s="10"/>
      <c r="N48" s="10"/>
    </row>
    <row r="49" spans="4:34" s="10" customFormat="1" ht="15" customHeight="1" x14ac:dyDescent="0.2">
      <c r="G49" s="11"/>
    </row>
    <row r="50" spans="4:34" x14ac:dyDescent="0.2">
      <c r="D50" s="10"/>
      <c r="E50" s="10"/>
      <c r="F50" s="10"/>
      <c r="G50" s="11"/>
      <c r="H50" s="10"/>
      <c r="I50" s="10"/>
      <c r="J50" s="10"/>
      <c r="K50" s="10"/>
      <c r="L50" s="10"/>
      <c r="M50" s="10"/>
      <c r="N50" s="10"/>
    </row>
    <row r="51" spans="4:34" x14ac:dyDescent="0.2">
      <c r="D51" s="10"/>
      <c r="E51" s="10"/>
      <c r="F51" s="10"/>
      <c r="G51" s="11"/>
      <c r="H51" s="10"/>
      <c r="I51" s="10"/>
      <c r="J51" s="10"/>
      <c r="K51" s="10"/>
      <c r="L51" s="10"/>
      <c r="M51" s="10"/>
      <c r="N51" s="10"/>
    </row>
    <row r="52" spans="4:34" x14ac:dyDescent="0.2">
      <c r="D52" s="10"/>
      <c r="E52" s="10"/>
      <c r="F52" s="10"/>
      <c r="G52" s="11"/>
      <c r="H52" s="10"/>
      <c r="I52" s="10"/>
      <c r="J52" s="10"/>
      <c r="K52" s="10"/>
      <c r="L52" s="10"/>
      <c r="M52" s="10"/>
      <c r="N52" s="10"/>
    </row>
    <row r="53" spans="4:34" s="10" customFormat="1" x14ac:dyDescent="0.2">
      <c r="G53" s="11"/>
    </row>
    <row r="54" spans="4:34" s="10" customFormat="1" x14ac:dyDescent="0.2">
      <c r="G54" s="11"/>
    </row>
    <row r="55" spans="4:34" s="10" customFormat="1" x14ac:dyDescent="0.2">
      <c r="G55" s="11"/>
    </row>
    <row r="56" spans="4:34" ht="36.4" customHeight="1" x14ac:dyDescent="0.2">
      <c r="D56" s="10"/>
      <c r="E56" s="10"/>
      <c r="F56" s="10"/>
      <c r="G56" s="11"/>
      <c r="H56" s="10"/>
      <c r="I56" s="10"/>
      <c r="J56" s="10"/>
      <c r="K56" s="10"/>
      <c r="L56" s="10"/>
      <c r="M56" s="10"/>
      <c r="N56" s="10"/>
      <c r="AG56" s="1"/>
      <c r="AH56" s="1"/>
    </row>
    <row r="57" spans="4:34" ht="57.4" customHeight="1" x14ac:dyDescent="0.2">
      <c r="D57" s="10"/>
      <c r="E57" s="10"/>
      <c r="F57" s="10"/>
      <c r="G57" s="11"/>
      <c r="H57" s="10"/>
      <c r="I57" s="10"/>
      <c r="J57" s="10"/>
      <c r="K57" s="10"/>
      <c r="L57" s="10"/>
      <c r="M57" s="10"/>
      <c r="N57" s="10"/>
      <c r="AH57" s="1"/>
    </row>
    <row r="58" spans="4:34" ht="92.45" customHeight="1" x14ac:dyDescent="0.2">
      <c r="D58" s="10"/>
      <c r="E58" s="10"/>
      <c r="F58" s="10"/>
      <c r="G58" s="11"/>
      <c r="H58" s="10"/>
      <c r="I58" s="10"/>
      <c r="J58" s="10"/>
      <c r="K58" s="10"/>
      <c r="L58" s="10"/>
      <c r="M58" s="10"/>
      <c r="N58" s="10"/>
      <c r="AH58" s="1"/>
    </row>
    <row r="59" spans="4:34" ht="73.900000000000006" customHeight="1" x14ac:dyDescent="0.2">
      <c r="D59" s="10"/>
      <c r="E59" s="10"/>
      <c r="F59" s="10"/>
      <c r="G59" s="11"/>
      <c r="H59" s="10"/>
      <c r="I59" s="10"/>
      <c r="J59" s="10"/>
      <c r="K59" s="10"/>
      <c r="L59" s="10"/>
      <c r="M59" s="10"/>
      <c r="N59" s="10"/>
      <c r="AH59" s="1"/>
    </row>
    <row r="60" spans="4:34" ht="88.9" customHeight="1" x14ac:dyDescent="0.2">
      <c r="D60" s="10"/>
      <c r="E60" s="10"/>
      <c r="F60" s="10"/>
      <c r="G60" s="11"/>
      <c r="H60" s="10"/>
      <c r="I60" s="10"/>
      <c r="J60" s="10"/>
      <c r="K60" s="10"/>
      <c r="L60" s="10"/>
      <c r="M60" s="10"/>
      <c r="N60" s="10"/>
      <c r="AH60" s="1"/>
    </row>
    <row r="61" spans="4:34" ht="92.45" customHeight="1" x14ac:dyDescent="0.2">
      <c r="D61" s="10"/>
      <c r="E61" s="10"/>
      <c r="F61" s="10"/>
      <c r="G61" s="11"/>
      <c r="H61" s="10"/>
      <c r="I61" s="10"/>
      <c r="J61" s="10"/>
      <c r="K61" s="10"/>
      <c r="L61" s="10"/>
      <c r="M61" s="10"/>
      <c r="N61" s="10"/>
      <c r="AH61" s="1"/>
    </row>
    <row r="62" spans="4:34" s="10" customFormat="1" ht="10.5" customHeight="1" x14ac:dyDescent="0.2">
      <c r="G62" s="11"/>
    </row>
    <row r="63" spans="4:34" ht="33.6" customHeight="1" x14ac:dyDescent="0.2">
      <c r="D63" s="10"/>
      <c r="E63" s="10"/>
      <c r="F63" s="10"/>
      <c r="G63" s="11"/>
      <c r="H63" s="10"/>
      <c r="I63" s="10"/>
      <c r="J63" s="10"/>
      <c r="K63" s="10"/>
      <c r="L63" s="10"/>
      <c r="M63" s="10"/>
      <c r="N63" s="10"/>
    </row>
    <row r="64" spans="4:34" ht="58.15" customHeight="1" x14ac:dyDescent="0.2">
      <c r="D64" s="10"/>
      <c r="E64" s="10"/>
      <c r="F64" s="10"/>
      <c r="G64" s="11"/>
      <c r="H64" s="10"/>
      <c r="I64" s="10"/>
      <c r="J64" s="10"/>
      <c r="K64" s="10"/>
      <c r="L64" s="10"/>
      <c r="M64" s="10"/>
      <c r="N64" s="10"/>
    </row>
    <row r="65" spans="4:34" s="10" customFormat="1" x14ac:dyDescent="0.2">
      <c r="G65" s="11"/>
    </row>
    <row r="66" spans="4:34" s="10" customFormat="1" x14ac:dyDescent="0.2">
      <c r="G66" s="11"/>
    </row>
    <row r="67" spans="4:34" s="10" customFormat="1" x14ac:dyDescent="0.2">
      <c r="G67" s="11"/>
    </row>
    <row r="68" spans="4:34" s="10" customFormat="1" x14ac:dyDescent="0.2">
      <c r="G68" s="11"/>
    </row>
    <row r="69" spans="4:34" ht="36.4" customHeight="1" x14ac:dyDescent="0.2">
      <c r="D69" s="10"/>
      <c r="E69" s="10"/>
      <c r="F69" s="10"/>
      <c r="G69" s="11"/>
      <c r="H69" s="10"/>
      <c r="I69" s="10"/>
      <c r="J69" s="10"/>
      <c r="K69" s="10"/>
      <c r="L69" s="10"/>
      <c r="M69" s="10"/>
      <c r="N69" s="10"/>
      <c r="AG69" s="1"/>
      <c r="AH69" s="1"/>
    </row>
    <row r="70" spans="4:34" ht="57.4" customHeight="1" x14ac:dyDescent="0.2">
      <c r="D70" s="10"/>
      <c r="E70" s="10"/>
      <c r="F70" s="10"/>
      <c r="G70" s="11"/>
      <c r="H70" s="10"/>
      <c r="I70" s="10"/>
      <c r="J70" s="10"/>
      <c r="K70" s="10"/>
      <c r="L70" s="10"/>
      <c r="M70" s="10"/>
      <c r="N70" s="10"/>
      <c r="AH70" s="1"/>
    </row>
    <row r="71" spans="4:34" ht="42" customHeight="1" x14ac:dyDescent="0.2">
      <c r="D71" s="10"/>
      <c r="E71" s="10"/>
      <c r="F71" s="10"/>
      <c r="G71" s="11"/>
      <c r="H71" s="10"/>
      <c r="I71" s="10"/>
      <c r="J71" s="10"/>
      <c r="K71" s="10"/>
      <c r="L71" s="10"/>
      <c r="M71" s="10"/>
      <c r="N71" s="10"/>
      <c r="AH71" s="1"/>
    </row>
    <row r="72" spans="4:34" ht="42" customHeight="1" x14ac:dyDescent="0.2">
      <c r="D72" s="10"/>
      <c r="E72" s="10"/>
      <c r="F72" s="10"/>
      <c r="G72" s="11"/>
      <c r="H72" s="10"/>
      <c r="I72" s="10"/>
      <c r="J72" s="10"/>
      <c r="K72" s="10"/>
      <c r="L72" s="10"/>
      <c r="M72" s="10"/>
      <c r="N72" s="10"/>
      <c r="AH72" s="1"/>
    </row>
    <row r="73" spans="4:34" ht="42" customHeight="1" x14ac:dyDescent="0.2">
      <c r="D73" s="10"/>
      <c r="E73" s="10"/>
      <c r="F73" s="10"/>
      <c r="G73" s="11"/>
      <c r="H73" s="10"/>
      <c r="I73" s="10"/>
      <c r="J73" s="10"/>
      <c r="K73" s="10"/>
      <c r="L73" s="10"/>
      <c r="M73" s="10"/>
      <c r="N73" s="10"/>
      <c r="AH73" s="1"/>
    </row>
    <row r="74" spans="4:34" ht="42" customHeight="1" x14ac:dyDescent="0.2">
      <c r="D74" s="10"/>
      <c r="E74" s="10"/>
      <c r="F74" s="10"/>
      <c r="G74" s="11"/>
      <c r="H74" s="10"/>
      <c r="I74" s="10"/>
      <c r="J74" s="10"/>
      <c r="K74" s="10"/>
      <c r="L74" s="10"/>
      <c r="M74" s="10"/>
      <c r="N74" s="10"/>
      <c r="AH74" s="1"/>
    </row>
    <row r="75" spans="4:34" ht="42" customHeight="1" x14ac:dyDescent="0.2">
      <c r="D75" s="10"/>
      <c r="E75" s="10"/>
      <c r="F75" s="10"/>
      <c r="G75" s="11"/>
      <c r="H75" s="10"/>
      <c r="I75" s="10"/>
      <c r="J75" s="10"/>
      <c r="K75" s="10"/>
      <c r="L75" s="10"/>
      <c r="M75" s="10"/>
      <c r="N75" s="10"/>
      <c r="AH75" s="1"/>
    </row>
    <row r="76" spans="4:34" ht="42" customHeight="1" x14ac:dyDescent="0.2">
      <c r="D76" s="10"/>
      <c r="E76" s="10"/>
      <c r="F76" s="10"/>
      <c r="G76" s="11"/>
      <c r="H76" s="10"/>
      <c r="I76" s="10"/>
      <c r="J76" s="10"/>
      <c r="K76" s="10"/>
      <c r="L76" s="10"/>
      <c r="M76" s="10"/>
      <c r="N76" s="10"/>
      <c r="AH76" s="1"/>
    </row>
    <row r="77" spans="4:34" ht="63" customHeight="1" x14ac:dyDescent="0.2">
      <c r="D77" s="10"/>
      <c r="E77" s="10"/>
      <c r="F77" s="10"/>
      <c r="G77" s="11"/>
      <c r="H77" s="10"/>
      <c r="I77" s="10"/>
      <c r="J77" s="10"/>
      <c r="K77" s="10"/>
      <c r="L77" s="10"/>
      <c r="M77" s="10"/>
      <c r="N77" s="10"/>
      <c r="AH77" s="1"/>
    </row>
    <row r="78" spans="4:34" ht="42" customHeight="1" x14ac:dyDescent="0.2">
      <c r="D78" s="10"/>
      <c r="E78" s="10"/>
      <c r="F78" s="10"/>
      <c r="G78" s="11"/>
      <c r="H78" s="10"/>
      <c r="I78" s="10"/>
      <c r="J78" s="10"/>
      <c r="K78" s="10"/>
      <c r="L78" s="10"/>
      <c r="M78" s="10"/>
      <c r="N78" s="10"/>
      <c r="AH78" s="1"/>
    </row>
    <row r="79" spans="4:34" ht="84" customHeight="1" x14ac:dyDescent="0.2">
      <c r="D79" s="10"/>
      <c r="E79" s="10"/>
      <c r="F79" s="10"/>
      <c r="G79" s="11"/>
      <c r="H79" s="10"/>
      <c r="I79" s="10"/>
      <c r="J79" s="10"/>
      <c r="K79" s="10"/>
      <c r="L79" s="10"/>
      <c r="M79" s="10"/>
      <c r="N79" s="10"/>
      <c r="AH79" s="1"/>
    </row>
    <row r="80" spans="4:34" ht="42" customHeight="1" x14ac:dyDescent="0.2">
      <c r="D80" s="10"/>
      <c r="E80" s="10"/>
      <c r="F80" s="10"/>
      <c r="G80" s="11"/>
      <c r="H80" s="10"/>
      <c r="I80" s="10"/>
      <c r="J80" s="10"/>
      <c r="K80" s="10"/>
      <c r="L80" s="10"/>
      <c r="M80" s="10"/>
      <c r="N80" s="10"/>
      <c r="AH80" s="1"/>
    </row>
    <row r="81" spans="4:34" ht="42" customHeight="1" x14ac:dyDescent="0.2">
      <c r="D81" s="10"/>
      <c r="E81" s="10"/>
      <c r="F81" s="10"/>
      <c r="G81" s="11"/>
      <c r="H81" s="10"/>
      <c r="I81" s="10"/>
      <c r="J81" s="10"/>
      <c r="K81" s="10"/>
      <c r="L81" s="10"/>
      <c r="M81" s="10"/>
      <c r="N81" s="10"/>
      <c r="AH81" s="1"/>
    </row>
    <row r="82" spans="4:34" ht="42" customHeight="1" x14ac:dyDescent="0.2">
      <c r="D82" s="10"/>
      <c r="E82" s="10"/>
      <c r="F82" s="10"/>
      <c r="G82" s="11"/>
      <c r="H82" s="10"/>
      <c r="I82" s="10"/>
      <c r="J82" s="10"/>
      <c r="K82" s="10"/>
      <c r="L82" s="10"/>
      <c r="M82" s="10"/>
      <c r="N82" s="10"/>
      <c r="AH82" s="1"/>
    </row>
    <row r="83" spans="4:34" s="10" customFormat="1" ht="10.5" customHeight="1" x14ac:dyDescent="0.2">
      <c r="G83" s="11"/>
    </row>
    <row r="84" spans="4:34" ht="39" customHeight="1" x14ac:dyDescent="0.2">
      <c r="D84" s="10"/>
      <c r="E84" s="10"/>
      <c r="F84" s="10"/>
      <c r="G84" s="11"/>
      <c r="H84" s="10"/>
      <c r="I84" s="10"/>
      <c r="J84" s="10"/>
      <c r="K84" s="10"/>
      <c r="L84" s="10"/>
      <c r="M84" s="10"/>
      <c r="N84" s="10"/>
    </row>
    <row r="85" spans="4:34" s="10" customFormat="1" x14ac:dyDescent="0.2">
      <c r="G85" s="11"/>
    </row>
    <row r="86" spans="4:34" s="10" customFormat="1" x14ac:dyDescent="0.2">
      <c r="G86" s="11"/>
    </row>
    <row r="87" spans="4:34" ht="31.15" customHeight="1" x14ac:dyDescent="0.2">
      <c r="D87" s="10"/>
      <c r="E87" s="10"/>
      <c r="F87" s="10"/>
      <c r="G87" s="11"/>
      <c r="H87" s="10"/>
      <c r="I87" s="10"/>
      <c r="J87" s="10"/>
      <c r="K87" s="10"/>
      <c r="L87" s="10"/>
      <c r="M87" s="10"/>
      <c r="N87" s="10"/>
      <c r="AG87" s="1"/>
      <c r="AH87" s="1"/>
    </row>
    <row r="88" spans="4:34" ht="57.4" customHeight="1" x14ac:dyDescent="0.2">
      <c r="D88" s="10"/>
      <c r="E88" s="10"/>
      <c r="F88" s="10"/>
      <c r="G88" s="11"/>
      <c r="H88" s="10"/>
      <c r="I88" s="10"/>
      <c r="J88" s="10"/>
      <c r="K88" s="10"/>
      <c r="L88" s="10"/>
      <c r="M88" s="10"/>
      <c r="N88" s="10"/>
      <c r="AH88" s="1"/>
    </row>
    <row r="89" spans="4:34" s="10" customFormat="1" ht="60" customHeight="1" x14ac:dyDescent="0.2">
      <c r="G89" s="11"/>
    </row>
    <row r="90" spans="4:34" s="10" customFormat="1" ht="7.9" customHeight="1" x14ac:dyDescent="0.2">
      <c r="G90" s="11"/>
    </row>
    <row r="91" spans="4:34" s="10" customFormat="1" ht="90.6" customHeight="1" x14ac:dyDescent="0.2">
      <c r="G91" s="11"/>
    </row>
    <row r="92" spans="4:34" s="10" customFormat="1" x14ac:dyDescent="0.2">
      <c r="G92" s="11"/>
    </row>
    <row r="93" spans="4:34" s="10" customFormat="1" x14ac:dyDescent="0.2">
      <c r="G93" s="11"/>
    </row>
    <row r="94" spans="4:34" s="10" customFormat="1" x14ac:dyDescent="0.2">
      <c r="G94" s="11"/>
    </row>
    <row r="95" spans="4:34" s="10" customFormat="1" x14ac:dyDescent="0.2">
      <c r="G95" s="11"/>
    </row>
    <row r="96" spans="4:34" s="10" customFormat="1" ht="47.45" customHeight="1" x14ac:dyDescent="0.2">
      <c r="G96" s="11"/>
    </row>
    <row r="97" spans="7:7" s="10" customFormat="1" ht="49.9" customHeight="1" x14ac:dyDescent="0.2">
      <c r="G97" s="11"/>
    </row>
    <row r="98" spans="7:7" s="10" customFormat="1" x14ac:dyDescent="0.2">
      <c r="G98" s="11"/>
    </row>
    <row r="99" spans="7:7" s="10" customFormat="1" x14ac:dyDescent="0.2">
      <c r="G99" s="11"/>
    </row>
    <row r="100" spans="7:7" s="10" customFormat="1" x14ac:dyDescent="0.2">
      <c r="G100" s="11"/>
    </row>
    <row r="101" spans="7:7" s="10" customFormat="1" x14ac:dyDescent="0.2">
      <c r="G101" s="11"/>
    </row>
    <row r="102" spans="7:7" s="10" customFormat="1" x14ac:dyDescent="0.2">
      <c r="G102" s="11"/>
    </row>
    <row r="103" spans="7:7" s="10" customFormat="1" x14ac:dyDescent="0.2">
      <c r="G103" s="11"/>
    </row>
    <row r="104" spans="7:7" s="10" customFormat="1" x14ac:dyDescent="0.2">
      <c r="G104" s="11"/>
    </row>
    <row r="105" spans="7:7" s="10" customFormat="1" x14ac:dyDescent="0.2">
      <c r="G105" s="11"/>
    </row>
    <row r="106" spans="7:7" s="10" customFormat="1" x14ac:dyDescent="0.2">
      <c r="G106" s="11"/>
    </row>
    <row r="107" spans="7:7" s="10" customFormat="1" x14ac:dyDescent="0.2">
      <c r="G107" s="11"/>
    </row>
    <row r="108" spans="7:7" s="10" customFormat="1" x14ac:dyDescent="0.2">
      <c r="G108" s="11"/>
    </row>
    <row r="109" spans="7:7" s="10" customFormat="1" x14ac:dyDescent="0.2">
      <c r="G109" s="11"/>
    </row>
    <row r="110" spans="7:7" s="10" customFormat="1" x14ac:dyDescent="0.2">
      <c r="G110" s="11"/>
    </row>
    <row r="111" spans="7:7" s="10" customFormat="1" x14ac:dyDescent="0.2">
      <c r="G111" s="11"/>
    </row>
    <row r="112" spans="7:7" s="10" customFormat="1" x14ac:dyDescent="0.2">
      <c r="G112" s="11"/>
    </row>
    <row r="113" spans="7:7" s="10" customFormat="1" x14ac:dyDescent="0.2">
      <c r="G113" s="11"/>
    </row>
    <row r="114" spans="7:7" s="10" customFormat="1" x14ac:dyDescent="0.2">
      <c r="G114" s="11"/>
    </row>
    <row r="115" spans="7:7" s="10" customFormat="1" x14ac:dyDescent="0.2">
      <c r="G115" s="11"/>
    </row>
    <row r="116" spans="7:7" s="10" customFormat="1" x14ac:dyDescent="0.2">
      <c r="G116" s="11"/>
    </row>
    <row r="117" spans="7:7" s="10" customFormat="1" x14ac:dyDescent="0.2">
      <c r="G117" s="11"/>
    </row>
    <row r="118" spans="7:7" s="10" customFormat="1" x14ac:dyDescent="0.2">
      <c r="G118" s="11"/>
    </row>
    <row r="119" spans="7:7" s="10" customFormat="1" x14ac:dyDescent="0.2">
      <c r="G119" s="11"/>
    </row>
    <row r="120" spans="7:7" s="10" customFormat="1" x14ac:dyDescent="0.2">
      <c r="G120" s="11"/>
    </row>
    <row r="121" spans="7:7" s="10" customFormat="1" x14ac:dyDescent="0.2">
      <c r="G121" s="11"/>
    </row>
    <row r="122" spans="7:7" s="10" customFormat="1" x14ac:dyDescent="0.2">
      <c r="G122" s="11"/>
    </row>
    <row r="123" spans="7:7" s="10" customFormat="1" x14ac:dyDescent="0.2">
      <c r="G123" s="11"/>
    </row>
    <row r="124" spans="7:7" s="10" customFormat="1" x14ac:dyDescent="0.2">
      <c r="G124" s="11"/>
    </row>
    <row r="125" spans="7:7" s="10" customFormat="1" x14ac:dyDescent="0.2">
      <c r="G125" s="11"/>
    </row>
    <row r="126" spans="7:7" s="10" customFormat="1" x14ac:dyDescent="0.2">
      <c r="G126" s="11"/>
    </row>
    <row r="127" spans="7:7" s="10" customFormat="1" x14ac:dyDescent="0.2">
      <c r="G127" s="11"/>
    </row>
    <row r="128" spans="7:7" s="10" customFormat="1" x14ac:dyDescent="0.2">
      <c r="G128" s="11"/>
    </row>
    <row r="129" spans="7:7" s="10" customFormat="1" x14ac:dyDescent="0.2">
      <c r="G129" s="11"/>
    </row>
    <row r="130" spans="7:7" s="10" customFormat="1" x14ac:dyDescent="0.2">
      <c r="G130" s="11"/>
    </row>
    <row r="131" spans="7:7" s="10" customFormat="1" x14ac:dyDescent="0.2">
      <c r="G131" s="11"/>
    </row>
    <row r="132" spans="7:7" s="10" customFormat="1" x14ac:dyDescent="0.2">
      <c r="G132" s="11"/>
    </row>
    <row r="133" spans="7:7" s="10" customFormat="1" x14ac:dyDescent="0.2">
      <c r="G133" s="11"/>
    </row>
    <row r="134" spans="7:7" s="10" customFormat="1" x14ac:dyDescent="0.2">
      <c r="G134" s="11"/>
    </row>
    <row r="135" spans="7:7" s="10" customFormat="1" x14ac:dyDescent="0.2">
      <c r="G135" s="11"/>
    </row>
    <row r="136" spans="7:7" s="10" customFormat="1" x14ac:dyDescent="0.2">
      <c r="G136" s="11"/>
    </row>
    <row r="137" spans="7:7" s="10" customFormat="1" x14ac:dyDescent="0.2">
      <c r="G137" s="11"/>
    </row>
    <row r="138" spans="7:7" s="10" customFormat="1" x14ac:dyDescent="0.2">
      <c r="G138" s="11"/>
    </row>
    <row r="139" spans="7:7" s="10" customFormat="1" x14ac:dyDescent="0.2">
      <c r="G139" s="11"/>
    </row>
    <row r="140" spans="7:7" s="10" customFormat="1" x14ac:dyDescent="0.2">
      <c r="G140" s="11"/>
    </row>
    <row r="141" spans="7:7" s="10" customFormat="1" x14ac:dyDescent="0.2">
      <c r="G141" s="11"/>
    </row>
    <row r="142" spans="7:7" s="10" customFormat="1" x14ac:dyDescent="0.2">
      <c r="G142" s="11"/>
    </row>
    <row r="143" spans="7:7" s="10" customFormat="1" x14ac:dyDescent="0.2">
      <c r="G143" s="11"/>
    </row>
    <row r="144" spans="7:7" s="10" customFormat="1" x14ac:dyDescent="0.2">
      <c r="G144" s="11"/>
    </row>
    <row r="145" spans="7:7" s="10" customFormat="1" x14ac:dyDescent="0.2">
      <c r="G145" s="11"/>
    </row>
    <row r="146" spans="7:7" s="10" customFormat="1" x14ac:dyDescent="0.2">
      <c r="G146" s="11"/>
    </row>
    <row r="147" spans="7:7" s="10" customFormat="1" x14ac:dyDescent="0.2">
      <c r="G147" s="11"/>
    </row>
    <row r="148" spans="7:7" s="10" customFormat="1" x14ac:dyDescent="0.2">
      <c r="G148" s="11"/>
    </row>
    <row r="149" spans="7:7" s="10" customFormat="1" x14ac:dyDescent="0.2">
      <c r="G149" s="11"/>
    </row>
    <row r="150" spans="7:7" s="10" customFormat="1" x14ac:dyDescent="0.2">
      <c r="G150" s="11"/>
    </row>
    <row r="151" spans="7:7" s="10" customFormat="1" x14ac:dyDescent="0.2">
      <c r="G151" s="11"/>
    </row>
    <row r="152" spans="7:7" s="10" customFormat="1" x14ac:dyDescent="0.2">
      <c r="G152" s="11"/>
    </row>
    <row r="153" spans="7:7" s="10" customFormat="1" x14ac:dyDescent="0.2">
      <c r="G153" s="11"/>
    </row>
    <row r="154" spans="7:7" s="10" customFormat="1" x14ac:dyDescent="0.2">
      <c r="G154" s="11"/>
    </row>
    <row r="155" spans="7:7" s="10" customFormat="1" x14ac:dyDescent="0.2">
      <c r="G155" s="11"/>
    </row>
    <row r="156" spans="7:7" s="10" customFormat="1" x14ac:dyDescent="0.2">
      <c r="G156" s="11"/>
    </row>
    <row r="157" spans="7:7" s="10" customFormat="1" x14ac:dyDescent="0.2">
      <c r="G157" s="11"/>
    </row>
    <row r="158" spans="7:7" s="10" customFormat="1" x14ac:dyDescent="0.2">
      <c r="G158" s="11"/>
    </row>
    <row r="159" spans="7:7" s="10" customFormat="1" x14ac:dyDescent="0.2">
      <c r="G159" s="11"/>
    </row>
    <row r="160" spans="7:7" s="10" customFormat="1" x14ac:dyDescent="0.2">
      <c r="G160" s="11"/>
    </row>
    <row r="161" spans="4:14" s="10" customFormat="1" x14ac:dyDescent="0.2">
      <c r="G161" s="11"/>
    </row>
    <row r="162" spans="4:14" s="10" customFormat="1" x14ac:dyDescent="0.2">
      <c r="G162" s="11"/>
    </row>
    <row r="163" spans="4:14" s="10" customFormat="1" x14ac:dyDescent="0.2">
      <c r="G163" s="11"/>
    </row>
    <row r="164" spans="4:14" s="10" customFormat="1" x14ac:dyDescent="0.2">
      <c r="G164" s="11"/>
    </row>
    <row r="165" spans="4:14" s="10" customFormat="1" x14ac:dyDescent="0.2">
      <c r="G165" s="11"/>
    </row>
    <row r="166" spans="4:14" s="10" customFormat="1" x14ac:dyDescent="0.2">
      <c r="G166" s="11"/>
    </row>
    <row r="167" spans="4:14" s="10" customFormat="1" x14ac:dyDescent="0.2">
      <c r="G167" s="11"/>
    </row>
    <row r="168" spans="4:14" s="10" customFormat="1" x14ac:dyDescent="0.2">
      <c r="G168" s="11"/>
    </row>
    <row r="169" spans="4:14" s="10" customFormat="1" x14ac:dyDescent="0.2">
      <c r="D169" s="1"/>
      <c r="E169" s="1"/>
      <c r="F169" s="1"/>
      <c r="G169" s="2"/>
      <c r="H169" s="1"/>
      <c r="I169" s="1"/>
      <c r="J169" s="1"/>
      <c r="K169" s="1"/>
      <c r="L169" s="1"/>
      <c r="M169" s="1"/>
      <c r="N169" s="1"/>
    </row>
    <row r="170" spans="4:14" s="10" customFormat="1" x14ac:dyDescent="0.2">
      <c r="D170" s="1"/>
      <c r="E170" s="1"/>
      <c r="F170" s="1"/>
      <c r="G170" s="2"/>
      <c r="H170" s="1"/>
      <c r="I170" s="1"/>
      <c r="J170" s="1"/>
      <c r="K170" s="1"/>
      <c r="L170" s="1"/>
      <c r="M170" s="1"/>
      <c r="N170" s="1"/>
    </row>
    <row r="171" spans="4:14" s="10" customFormat="1" x14ac:dyDescent="0.2">
      <c r="D171" s="1"/>
      <c r="E171" s="1"/>
      <c r="F171" s="1"/>
      <c r="G171" s="2"/>
      <c r="H171" s="1"/>
      <c r="I171" s="1"/>
      <c r="J171" s="1"/>
      <c r="K171" s="1"/>
      <c r="L171" s="1"/>
      <c r="M171" s="1"/>
      <c r="N171" s="1"/>
    </row>
    <row r="172" spans="4:14" s="10" customFormat="1" x14ac:dyDescent="0.2">
      <c r="D172" s="1"/>
      <c r="E172" s="1"/>
      <c r="F172" s="1"/>
      <c r="G172" s="2"/>
      <c r="H172" s="1"/>
      <c r="I172" s="1"/>
      <c r="J172" s="1"/>
      <c r="K172" s="1"/>
      <c r="L172" s="1"/>
      <c r="M172" s="1"/>
      <c r="N172" s="1"/>
    </row>
    <row r="173" spans="4:14" s="10" customFormat="1" x14ac:dyDescent="0.2">
      <c r="D173" s="1"/>
      <c r="E173" s="1"/>
      <c r="F173" s="1"/>
      <c r="G173" s="2"/>
      <c r="H173" s="1"/>
      <c r="I173" s="1"/>
      <c r="J173" s="1"/>
      <c r="K173" s="1"/>
      <c r="L173" s="1"/>
      <c r="M173" s="1"/>
      <c r="N173" s="1"/>
    </row>
    <row r="174" spans="4:14" s="10" customFormat="1" x14ac:dyDescent="0.2">
      <c r="D174" s="1"/>
      <c r="E174" s="1"/>
      <c r="F174" s="1"/>
      <c r="G174" s="2"/>
      <c r="H174" s="1"/>
      <c r="I174" s="1"/>
      <c r="J174" s="1"/>
      <c r="K174" s="1"/>
      <c r="L174" s="1"/>
      <c r="M174" s="1"/>
      <c r="N174" s="1"/>
    </row>
    <row r="175" spans="4:14" s="10" customFormat="1" x14ac:dyDescent="0.2">
      <c r="D175" s="1"/>
      <c r="E175" s="1"/>
      <c r="F175" s="1"/>
      <c r="G175" s="2"/>
      <c r="H175" s="1"/>
      <c r="I175" s="1"/>
      <c r="J175" s="1"/>
      <c r="K175" s="1"/>
      <c r="L175" s="1"/>
      <c r="M175" s="1"/>
      <c r="N175" s="1"/>
    </row>
    <row r="176" spans="4:14" s="10" customFormat="1" x14ac:dyDescent="0.2">
      <c r="D176" s="1"/>
      <c r="E176" s="1"/>
      <c r="F176" s="1"/>
      <c r="G176" s="2"/>
      <c r="H176" s="1"/>
      <c r="I176" s="1"/>
      <c r="J176" s="1"/>
      <c r="K176" s="1"/>
      <c r="L176" s="1"/>
      <c r="M176" s="1"/>
      <c r="N176" s="1"/>
    </row>
    <row r="177" spans="4:14" s="10" customFormat="1" x14ac:dyDescent="0.2">
      <c r="D177" s="1"/>
      <c r="E177" s="1"/>
      <c r="F177" s="1"/>
      <c r="G177" s="2"/>
      <c r="H177" s="1"/>
      <c r="I177" s="1"/>
      <c r="J177" s="1"/>
      <c r="K177" s="1"/>
      <c r="L177" s="1"/>
      <c r="M177" s="1"/>
      <c r="N177" s="1"/>
    </row>
    <row r="178" spans="4:14" s="10" customFormat="1" x14ac:dyDescent="0.2">
      <c r="D178" s="1"/>
      <c r="E178" s="1"/>
      <c r="F178" s="1"/>
      <c r="G178" s="2"/>
      <c r="H178" s="1"/>
      <c r="I178" s="1"/>
      <c r="J178" s="1"/>
      <c r="K178" s="1"/>
      <c r="L178" s="1"/>
      <c r="M178" s="1"/>
      <c r="N178" s="1"/>
    </row>
    <row r="179" spans="4:14" s="10" customFormat="1" x14ac:dyDescent="0.2">
      <c r="D179" s="1"/>
      <c r="E179" s="1"/>
      <c r="F179" s="1"/>
      <c r="G179" s="2"/>
      <c r="H179" s="1"/>
      <c r="I179" s="1"/>
      <c r="J179" s="1"/>
      <c r="K179" s="1"/>
      <c r="L179" s="1"/>
      <c r="M179" s="1"/>
      <c r="N179" s="1"/>
    </row>
    <row r="180" spans="4:14" s="10" customFormat="1" x14ac:dyDescent="0.2">
      <c r="D180" s="1"/>
      <c r="E180" s="1"/>
      <c r="F180" s="1"/>
      <c r="G180" s="2"/>
      <c r="H180" s="1"/>
      <c r="I180" s="1"/>
      <c r="J180" s="1"/>
      <c r="K180" s="1"/>
      <c r="L180" s="1"/>
      <c r="M180" s="1"/>
      <c r="N180" s="1"/>
    </row>
    <row r="181" spans="4:14" s="10" customFormat="1" x14ac:dyDescent="0.2">
      <c r="D181" s="1"/>
      <c r="E181" s="1"/>
      <c r="F181" s="1"/>
      <c r="G181" s="2"/>
      <c r="H181" s="1"/>
      <c r="I181" s="1"/>
      <c r="J181" s="1"/>
      <c r="K181" s="1"/>
      <c r="L181" s="1"/>
      <c r="M181" s="1"/>
      <c r="N181" s="1"/>
    </row>
    <row r="182" spans="4:14" s="10" customFormat="1" x14ac:dyDescent="0.2">
      <c r="D182" s="1"/>
      <c r="E182" s="1"/>
      <c r="F182" s="1"/>
      <c r="G182" s="2"/>
      <c r="H182" s="1"/>
      <c r="I182" s="1"/>
      <c r="J182" s="1"/>
      <c r="K182" s="1"/>
      <c r="L182" s="1"/>
      <c r="M182" s="1"/>
      <c r="N182" s="1"/>
    </row>
    <row r="183" spans="4:14" s="10" customFormat="1" x14ac:dyDescent="0.2">
      <c r="D183" s="1"/>
      <c r="E183" s="1"/>
      <c r="F183" s="1"/>
      <c r="G183" s="2"/>
      <c r="H183" s="1"/>
      <c r="I183" s="1"/>
      <c r="J183" s="1"/>
      <c r="K183" s="1"/>
      <c r="L183" s="1"/>
      <c r="M183" s="1"/>
      <c r="N183" s="1"/>
    </row>
    <row r="184" spans="4:14" s="10" customFormat="1" x14ac:dyDescent="0.2">
      <c r="D184" s="1"/>
      <c r="E184" s="1"/>
      <c r="F184" s="1"/>
      <c r="G184" s="2"/>
      <c r="H184" s="1"/>
      <c r="I184" s="1"/>
      <c r="J184" s="1"/>
      <c r="K184" s="1"/>
      <c r="L184" s="1"/>
      <c r="M184" s="1"/>
      <c r="N184" s="1"/>
    </row>
    <row r="185" spans="4:14" s="10" customFormat="1" x14ac:dyDescent="0.2">
      <c r="D185" s="1"/>
      <c r="E185" s="1"/>
      <c r="F185" s="1"/>
      <c r="G185" s="2"/>
      <c r="H185" s="1"/>
      <c r="I185" s="1"/>
      <c r="J185" s="1"/>
      <c r="K185" s="1"/>
      <c r="L185" s="1"/>
      <c r="M185" s="1"/>
      <c r="N185" s="1"/>
    </row>
    <row r="186" spans="4:14" s="10" customFormat="1" x14ac:dyDescent="0.2">
      <c r="D186" s="1"/>
      <c r="E186" s="1"/>
      <c r="F186" s="1"/>
      <c r="G186" s="2"/>
      <c r="H186" s="1"/>
      <c r="I186" s="1"/>
      <c r="J186" s="1"/>
      <c r="K186" s="1"/>
      <c r="L186" s="1"/>
      <c r="M186" s="1"/>
      <c r="N186" s="1"/>
    </row>
    <row r="187" spans="4:14" s="10" customFormat="1" x14ac:dyDescent="0.2">
      <c r="D187" s="1"/>
      <c r="E187" s="1"/>
      <c r="F187" s="1"/>
      <c r="G187" s="2"/>
      <c r="H187" s="1"/>
      <c r="I187" s="1"/>
      <c r="J187" s="1"/>
      <c r="K187" s="1"/>
      <c r="L187" s="1"/>
      <c r="M187" s="1"/>
      <c r="N187" s="1"/>
    </row>
    <row r="188" spans="4:14" s="10" customFormat="1" x14ac:dyDescent="0.2">
      <c r="D188" s="1"/>
      <c r="E188" s="1"/>
      <c r="F188" s="1"/>
      <c r="G188" s="2"/>
      <c r="H188" s="1"/>
      <c r="I188" s="1"/>
      <c r="J188" s="1"/>
      <c r="K188" s="1"/>
      <c r="L188" s="1"/>
      <c r="M188" s="1"/>
      <c r="N188" s="1"/>
    </row>
    <row r="189" spans="4:14" s="10" customFormat="1" x14ac:dyDescent="0.2">
      <c r="D189" s="1"/>
      <c r="E189" s="1"/>
      <c r="F189" s="1"/>
      <c r="G189" s="2"/>
      <c r="H189" s="1"/>
      <c r="I189" s="1"/>
      <c r="J189" s="1"/>
      <c r="K189" s="1"/>
      <c r="L189" s="1"/>
      <c r="M189" s="1"/>
      <c r="N189" s="1"/>
    </row>
    <row r="190" spans="4:14" s="10" customFormat="1" x14ac:dyDescent="0.2">
      <c r="D190" s="1"/>
      <c r="E190" s="1"/>
      <c r="F190" s="1"/>
      <c r="G190" s="2"/>
      <c r="H190" s="1"/>
      <c r="I190" s="1"/>
      <c r="J190" s="1"/>
      <c r="K190" s="1"/>
      <c r="L190" s="1"/>
      <c r="M190" s="1"/>
      <c r="N190" s="1"/>
    </row>
    <row r="191" spans="4:14" s="10" customFormat="1" x14ac:dyDescent="0.2">
      <c r="D191" s="1"/>
      <c r="E191" s="1"/>
      <c r="F191" s="1"/>
      <c r="G191" s="2"/>
      <c r="H191" s="1"/>
      <c r="I191" s="1"/>
      <c r="J191" s="1"/>
      <c r="K191" s="1"/>
      <c r="L191" s="1"/>
      <c r="M191" s="1"/>
      <c r="N191" s="1"/>
    </row>
    <row r="192" spans="4:14" s="10" customFormat="1" x14ac:dyDescent="0.2">
      <c r="D192" s="1"/>
      <c r="E192" s="1"/>
      <c r="F192" s="1"/>
      <c r="G192" s="2"/>
      <c r="H192" s="1"/>
      <c r="I192" s="1"/>
      <c r="J192" s="1"/>
      <c r="K192" s="1"/>
      <c r="L192" s="1"/>
      <c r="M192" s="1"/>
      <c r="N192" s="1"/>
    </row>
    <row r="193" spans="4:14" s="10" customFormat="1" x14ac:dyDescent="0.2">
      <c r="D193" s="1"/>
      <c r="E193" s="1"/>
      <c r="F193" s="1"/>
      <c r="G193" s="2"/>
      <c r="H193" s="1"/>
      <c r="I193" s="1"/>
      <c r="J193" s="1"/>
      <c r="K193" s="1"/>
      <c r="L193" s="1"/>
      <c r="M193" s="1"/>
      <c r="N193" s="1"/>
    </row>
    <row r="194" spans="4:14" s="10" customFormat="1" x14ac:dyDescent="0.2">
      <c r="D194" s="1"/>
      <c r="E194" s="1"/>
      <c r="F194" s="1"/>
      <c r="G194" s="2"/>
      <c r="H194" s="1"/>
      <c r="I194" s="1"/>
      <c r="J194" s="1"/>
      <c r="K194" s="1"/>
      <c r="L194" s="1"/>
      <c r="M194" s="1"/>
      <c r="N194" s="1"/>
    </row>
    <row r="195" spans="4:14" s="10" customFormat="1" x14ac:dyDescent="0.2">
      <c r="D195" s="1"/>
      <c r="E195" s="1"/>
      <c r="F195" s="1"/>
      <c r="G195" s="2"/>
      <c r="H195" s="1"/>
      <c r="I195" s="1"/>
      <c r="J195" s="1"/>
      <c r="K195" s="1"/>
      <c r="L195" s="1"/>
      <c r="M195" s="1"/>
      <c r="N195" s="1"/>
    </row>
    <row r="196" spans="4:14" s="10" customFormat="1" x14ac:dyDescent="0.2">
      <c r="D196" s="1"/>
      <c r="E196" s="1"/>
      <c r="F196" s="1"/>
      <c r="G196" s="2"/>
      <c r="H196" s="1"/>
      <c r="I196" s="1"/>
      <c r="J196" s="1"/>
      <c r="K196" s="1"/>
      <c r="L196" s="1"/>
      <c r="M196" s="1"/>
      <c r="N196" s="1"/>
    </row>
    <row r="197" spans="4:14" s="10" customFormat="1" x14ac:dyDescent="0.2">
      <c r="D197" s="1"/>
      <c r="E197" s="1"/>
      <c r="F197" s="1"/>
      <c r="G197" s="2"/>
      <c r="H197" s="1"/>
      <c r="I197" s="1"/>
      <c r="J197" s="1"/>
      <c r="K197" s="1"/>
      <c r="L197" s="1"/>
      <c r="M197" s="1"/>
      <c r="N197" s="1"/>
    </row>
    <row r="198" spans="4:14" s="10" customFormat="1" x14ac:dyDescent="0.2">
      <c r="D198" s="1"/>
      <c r="E198" s="1"/>
      <c r="F198" s="1"/>
      <c r="G198" s="2"/>
      <c r="H198" s="1"/>
      <c r="I198" s="1"/>
      <c r="J198" s="1"/>
      <c r="K198" s="1"/>
      <c r="L198" s="1"/>
      <c r="M198" s="1"/>
      <c r="N198" s="1"/>
    </row>
    <row r="199" spans="4:14" s="10" customFormat="1" x14ac:dyDescent="0.2">
      <c r="D199" s="1"/>
      <c r="E199" s="1"/>
      <c r="F199" s="1"/>
      <c r="G199" s="2"/>
      <c r="H199" s="1"/>
      <c r="I199" s="1"/>
      <c r="J199" s="1"/>
      <c r="K199" s="1"/>
      <c r="L199" s="1"/>
      <c r="M199" s="1"/>
      <c r="N199" s="1"/>
    </row>
    <row r="200" spans="4:14" s="10" customFormat="1" x14ac:dyDescent="0.2">
      <c r="D200" s="1"/>
      <c r="E200" s="1"/>
      <c r="F200" s="1"/>
      <c r="G200" s="2"/>
      <c r="H200" s="1"/>
      <c r="I200" s="1"/>
      <c r="J200" s="1"/>
      <c r="K200" s="1"/>
      <c r="L200" s="1"/>
      <c r="M200" s="1"/>
      <c r="N200" s="1"/>
    </row>
    <row r="201" spans="4:14" s="10" customFormat="1" x14ac:dyDescent="0.2">
      <c r="D201" s="1"/>
      <c r="E201" s="1"/>
      <c r="F201" s="1"/>
      <c r="G201" s="2"/>
      <c r="H201" s="1"/>
      <c r="I201" s="1"/>
      <c r="J201" s="1"/>
      <c r="K201" s="1"/>
      <c r="L201" s="1"/>
      <c r="M201" s="1"/>
      <c r="N201" s="1"/>
    </row>
    <row r="202" spans="4:14" s="10" customFormat="1" x14ac:dyDescent="0.2">
      <c r="D202" s="1"/>
      <c r="E202" s="1"/>
      <c r="F202" s="1"/>
      <c r="G202" s="2"/>
      <c r="H202" s="1"/>
      <c r="I202" s="1"/>
      <c r="J202" s="1"/>
      <c r="K202" s="1"/>
      <c r="L202" s="1"/>
      <c r="M202" s="1"/>
      <c r="N202" s="1"/>
    </row>
    <row r="203" spans="4:14" s="10" customFormat="1" x14ac:dyDescent="0.2">
      <c r="D203" s="1"/>
      <c r="E203" s="1"/>
      <c r="F203" s="1"/>
      <c r="G203" s="2"/>
      <c r="H203" s="1"/>
      <c r="I203" s="1"/>
      <c r="J203" s="1"/>
      <c r="K203" s="1"/>
      <c r="L203" s="1"/>
      <c r="M203" s="1"/>
      <c r="N203" s="1"/>
    </row>
    <row r="204" spans="4:14" s="10" customFormat="1" x14ac:dyDescent="0.2">
      <c r="D204" s="1"/>
      <c r="E204" s="1"/>
      <c r="F204" s="1"/>
      <c r="G204" s="2"/>
      <c r="H204" s="1"/>
      <c r="I204" s="1"/>
      <c r="J204" s="1"/>
      <c r="K204" s="1"/>
      <c r="L204" s="1"/>
      <c r="M204" s="1"/>
      <c r="N204" s="1"/>
    </row>
    <row r="205" spans="4:14" s="10" customFormat="1" x14ac:dyDescent="0.2">
      <c r="D205" s="1"/>
      <c r="E205" s="1"/>
      <c r="F205" s="1"/>
      <c r="G205" s="2"/>
      <c r="H205" s="1"/>
      <c r="I205" s="1"/>
      <c r="J205" s="1"/>
      <c r="K205" s="1"/>
      <c r="L205" s="1"/>
      <c r="M205" s="1"/>
      <c r="N205" s="1"/>
    </row>
    <row r="206" spans="4:14" s="10" customFormat="1" x14ac:dyDescent="0.2">
      <c r="D206" s="1"/>
      <c r="E206" s="1"/>
      <c r="F206" s="1"/>
      <c r="G206" s="2"/>
      <c r="H206" s="1"/>
      <c r="I206" s="1"/>
      <c r="J206" s="1"/>
      <c r="K206" s="1"/>
      <c r="L206" s="1"/>
      <c r="M206" s="1"/>
      <c r="N206" s="1"/>
    </row>
    <row r="207" spans="4:14" s="10" customFormat="1" x14ac:dyDescent="0.2">
      <c r="D207" s="1"/>
      <c r="E207" s="1"/>
      <c r="F207" s="1"/>
      <c r="G207" s="2"/>
      <c r="H207" s="1"/>
      <c r="I207" s="1"/>
      <c r="J207" s="1"/>
      <c r="K207" s="1"/>
      <c r="L207" s="1"/>
      <c r="M207" s="1"/>
      <c r="N207" s="1"/>
    </row>
    <row r="208" spans="4:14" s="10" customFormat="1" x14ac:dyDescent="0.2">
      <c r="D208" s="1"/>
      <c r="E208" s="1"/>
      <c r="F208" s="1"/>
      <c r="G208" s="2"/>
      <c r="H208" s="1"/>
      <c r="I208" s="1"/>
      <c r="J208" s="1"/>
      <c r="K208" s="1"/>
      <c r="L208" s="1"/>
      <c r="M208" s="1"/>
      <c r="N208" s="1"/>
    </row>
    <row r="209" spans="4:14" s="10" customFormat="1" x14ac:dyDescent="0.2">
      <c r="D209" s="1"/>
      <c r="E209" s="1"/>
      <c r="F209" s="1"/>
      <c r="G209" s="2"/>
      <c r="H209" s="1"/>
      <c r="I209" s="1"/>
      <c r="J209" s="1"/>
      <c r="K209" s="1"/>
      <c r="L209" s="1"/>
      <c r="M209" s="1"/>
      <c r="N209" s="1"/>
    </row>
    <row r="210" spans="4:14" s="10" customFormat="1" x14ac:dyDescent="0.2">
      <c r="D210" s="1"/>
      <c r="E210" s="1"/>
      <c r="F210" s="1"/>
      <c r="G210" s="2"/>
      <c r="H210" s="1"/>
      <c r="I210" s="1"/>
      <c r="J210" s="1"/>
      <c r="K210" s="1"/>
      <c r="L210" s="1"/>
      <c r="M210" s="1"/>
      <c r="N210" s="1"/>
    </row>
    <row r="211" spans="4:14" s="10" customFormat="1" x14ac:dyDescent="0.2">
      <c r="D211" s="1"/>
      <c r="E211" s="1"/>
      <c r="F211" s="1"/>
      <c r="G211" s="2"/>
      <c r="H211" s="1"/>
      <c r="I211" s="1"/>
      <c r="J211" s="1"/>
      <c r="K211" s="1"/>
      <c r="L211" s="1"/>
      <c r="M211" s="1"/>
      <c r="N211" s="1"/>
    </row>
    <row r="212" spans="4:14" s="10" customFormat="1" x14ac:dyDescent="0.2">
      <c r="D212" s="1"/>
      <c r="E212" s="1"/>
      <c r="F212" s="1"/>
      <c r="G212" s="2"/>
      <c r="H212" s="1"/>
      <c r="I212" s="1"/>
      <c r="J212" s="1"/>
      <c r="K212" s="1"/>
      <c r="L212" s="1"/>
      <c r="M212" s="1"/>
      <c r="N212" s="1"/>
    </row>
    <row r="213" spans="4:14" s="10" customFormat="1" x14ac:dyDescent="0.2">
      <c r="D213" s="1"/>
      <c r="E213" s="1"/>
      <c r="F213" s="1"/>
      <c r="G213" s="2"/>
      <c r="H213" s="1"/>
      <c r="I213" s="1"/>
      <c r="J213" s="1"/>
      <c r="K213" s="1"/>
      <c r="L213" s="1"/>
      <c r="M213" s="1"/>
      <c r="N213" s="1"/>
    </row>
    <row r="214" spans="4:14" s="10" customFormat="1" x14ac:dyDescent="0.2">
      <c r="D214" s="1"/>
      <c r="E214" s="1"/>
      <c r="F214" s="1"/>
      <c r="G214" s="2"/>
      <c r="H214" s="1"/>
      <c r="I214" s="1"/>
      <c r="J214" s="1"/>
      <c r="K214" s="1"/>
      <c r="L214" s="1"/>
      <c r="M214" s="1"/>
      <c r="N214" s="1"/>
    </row>
    <row r="215" spans="4:14" s="10" customFormat="1" x14ac:dyDescent="0.2">
      <c r="D215" s="1"/>
      <c r="E215" s="1"/>
      <c r="F215" s="1"/>
      <c r="G215" s="2"/>
      <c r="H215" s="1"/>
      <c r="I215" s="1"/>
      <c r="J215" s="1"/>
      <c r="K215" s="1"/>
      <c r="L215" s="1"/>
      <c r="M215" s="1"/>
      <c r="N215" s="1"/>
    </row>
    <row r="216" spans="4:14" s="10" customFormat="1" x14ac:dyDescent="0.2">
      <c r="D216" s="1"/>
      <c r="E216" s="1"/>
      <c r="F216" s="1"/>
      <c r="G216" s="2"/>
      <c r="H216" s="1"/>
      <c r="I216" s="1"/>
      <c r="J216" s="1"/>
      <c r="K216" s="1"/>
      <c r="L216" s="1"/>
      <c r="M216" s="1"/>
      <c r="N216" s="1"/>
    </row>
    <row r="217" spans="4:14" s="10" customFormat="1" x14ac:dyDescent="0.2">
      <c r="D217" s="1"/>
      <c r="E217" s="1"/>
      <c r="F217" s="1"/>
      <c r="G217" s="2"/>
      <c r="H217" s="1"/>
      <c r="I217" s="1"/>
      <c r="J217" s="1"/>
      <c r="K217" s="1"/>
      <c r="L217" s="1"/>
      <c r="M217" s="1"/>
      <c r="N217" s="1"/>
    </row>
    <row r="218" spans="4:14" s="10" customFormat="1" x14ac:dyDescent="0.2">
      <c r="D218" s="1"/>
      <c r="E218" s="1"/>
      <c r="F218" s="1"/>
      <c r="G218" s="2"/>
      <c r="H218" s="1"/>
      <c r="I218" s="1"/>
      <c r="J218" s="1"/>
      <c r="K218" s="1"/>
      <c r="L218" s="1"/>
      <c r="M218" s="1"/>
      <c r="N218" s="1"/>
    </row>
    <row r="219" spans="4:14" s="10" customFormat="1" x14ac:dyDescent="0.2">
      <c r="D219" s="1"/>
      <c r="E219" s="1"/>
      <c r="F219" s="1"/>
      <c r="G219" s="2"/>
      <c r="H219" s="1"/>
      <c r="I219" s="1"/>
      <c r="J219" s="1"/>
      <c r="K219" s="1"/>
      <c r="L219" s="1"/>
      <c r="M219" s="1"/>
      <c r="N219" s="1"/>
    </row>
    <row r="220" spans="4:14" s="10" customFormat="1" x14ac:dyDescent="0.2">
      <c r="D220" s="1"/>
      <c r="E220" s="1"/>
      <c r="F220" s="1"/>
      <c r="G220" s="2"/>
      <c r="H220" s="1"/>
      <c r="I220" s="1"/>
      <c r="J220" s="1"/>
      <c r="K220" s="1"/>
      <c r="L220" s="1"/>
      <c r="M220" s="1"/>
      <c r="N220" s="1"/>
    </row>
    <row r="221" spans="4:14" s="10" customFormat="1" x14ac:dyDescent="0.2">
      <c r="D221" s="1"/>
      <c r="E221" s="1"/>
      <c r="F221" s="1"/>
      <c r="G221" s="2"/>
      <c r="H221" s="1"/>
      <c r="I221" s="1"/>
      <c r="J221" s="1"/>
      <c r="K221" s="1"/>
      <c r="L221" s="1"/>
      <c r="M221" s="1"/>
      <c r="N221" s="1"/>
    </row>
    <row r="222" spans="4:14" s="10" customFormat="1" x14ac:dyDescent="0.2">
      <c r="D222" s="1"/>
      <c r="E222" s="1"/>
      <c r="F222" s="1"/>
      <c r="G222" s="2"/>
      <c r="H222" s="1"/>
      <c r="I222" s="1"/>
      <c r="J222" s="1"/>
      <c r="K222" s="1"/>
      <c r="L222" s="1"/>
      <c r="M222" s="1"/>
      <c r="N222" s="1"/>
    </row>
    <row r="223" spans="4:14" s="10" customFormat="1" x14ac:dyDescent="0.2">
      <c r="D223" s="1"/>
      <c r="E223" s="1"/>
      <c r="F223" s="1"/>
      <c r="G223" s="2"/>
      <c r="H223" s="1"/>
      <c r="I223" s="1"/>
      <c r="J223" s="1"/>
      <c r="K223" s="1"/>
      <c r="L223" s="1"/>
      <c r="M223" s="1"/>
      <c r="N223" s="1"/>
    </row>
    <row r="224" spans="4:14" s="10" customFormat="1" x14ac:dyDescent="0.2">
      <c r="D224" s="1"/>
      <c r="E224" s="1"/>
      <c r="F224" s="1"/>
      <c r="G224" s="2"/>
      <c r="H224" s="1"/>
      <c r="I224" s="1"/>
      <c r="J224" s="1"/>
      <c r="K224" s="1"/>
      <c r="L224" s="1"/>
      <c r="M224" s="1"/>
      <c r="N224" s="1"/>
    </row>
    <row r="225" spans="4:14" s="10" customFormat="1" x14ac:dyDescent="0.2">
      <c r="D225" s="1"/>
      <c r="E225" s="1"/>
      <c r="F225" s="1"/>
      <c r="G225" s="2"/>
      <c r="H225" s="1"/>
      <c r="I225" s="1"/>
      <c r="J225" s="1"/>
      <c r="K225" s="1"/>
      <c r="L225" s="1"/>
      <c r="M225" s="1"/>
      <c r="N225" s="1"/>
    </row>
    <row r="226" spans="4:14" s="10" customFormat="1" x14ac:dyDescent="0.2">
      <c r="D226" s="1"/>
      <c r="E226" s="1"/>
      <c r="F226" s="1"/>
      <c r="G226" s="2"/>
      <c r="H226" s="1"/>
      <c r="I226" s="1"/>
      <c r="J226" s="1"/>
      <c r="K226" s="1"/>
      <c r="L226" s="1"/>
      <c r="M226" s="1"/>
      <c r="N226" s="1"/>
    </row>
    <row r="227" spans="4:14" s="10" customFormat="1" x14ac:dyDescent="0.2">
      <c r="D227" s="1"/>
      <c r="E227" s="1"/>
      <c r="F227" s="1"/>
      <c r="G227" s="2"/>
      <c r="H227" s="1"/>
      <c r="I227" s="1"/>
      <c r="J227" s="1"/>
      <c r="K227" s="1"/>
      <c r="L227" s="1"/>
      <c r="M227" s="1"/>
      <c r="N227" s="1"/>
    </row>
    <row r="228" spans="4:14" s="10" customFormat="1" x14ac:dyDescent="0.2">
      <c r="D228" s="1"/>
      <c r="E228" s="1"/>
      <c r="F228" s="1"/>
      <c r="G228" s="2"/>
      <c r="H228" s="1"/>
      <c r="I228" s="1"/>
      <c r="J228" s="1"/>
      <c r="K228" s="1"/>
      <c r="L228" s="1"/>
      <c r="M228" s="1"/>
      <c r="N228" s="1"/>
    </row>
    <row r="229" spans="4:14" s="10" customFormat="1" x14ac:dyDescent="0.2">
      <c r="D229" s="1"/>
      <c r="E229" s="1"/>
      <c r="F229" s="1"/>
      <c r="G229" s="2"/>
      <c r="H229" s="1"/>
      <c r="I229" s="1"/>
      <c r="J229" s="1"/>
      <c r="K229" s="1"/>
      <c r="L229" s="1"/>
      <c r="M229" s="1"/>
      <c r="N229" s="1"/>
    </row>
    <row r="230" spans="4:14" s="10" customFormat="1" x14ac:dyDescent="0.2">
      <c r="D230" s="1"/>
      <c r="E230" s="1"/>
      <c r="F230" s="1"/>
      <c r="G230" s="2"/>
      <c r="H230" s="1"/>
      <c r="I230" s="1"/>
      <c r="J230" s="1"/>
      <c r="K230" s="1"/>
      <c r="L230" s="1"/>
      <c r="M230" s="1"/>
      <c r="N230" s="1"/>
    </row>
    <row r="231" spans="4:14" s="10" customFormat="1" x14ac:dyDescent="0.2">
      <c r="D231" s="1"/>
      <c r="E231" s="1"/>
      <c r="F231" s="1"/>
      <c r="G231" s="2"/>
      <c r="H231" s="1"/>
      <c r="I231" s="1"/>
      <c r="J231" s="1"/>
      <c r="K231" s="1"/>
      <c r="L231" s="1"/>
      <c r="M231" s="1"/>
      <c r="N231" s="1"/>
    </row>
    <row r="232" spans="4:14" s="10" customFormat="1" x14ac:dyDescent="0.2">
      <c r="D232" s="1"/>
      <c r="E232" s="1"/>
      <c r="F232" s="1"/>
      <c r="G232" s="2"/>
      <c r="H232" s="1"/>
      <c r="I232" s="1"/>
      <c r="J232" s="1"/>
      <c r="K232" s="1"/>
      <c r="L232" s="1"/>
      <c r="M232" s="1"/>
      <c r="N232" s="1"/>
    </row>
    <row r="233" spans="4:14" s="10" customFormat="1" x14ac:dyDescent="0.2">
      <c r="D233" s="1"/>
      <c r="E233" s="1"/>
      <c r="F233" s="1"/>
      <c r="G233" s="2"/>
      <c r="H233" s="1"/>
      <c r="I233" s="1"/>
      <c r="J233" s="1"/>
      <c r="K233" s="1"/>
      <c r="L233" s="1"/>
      <c r="M233" s="1"/>
      <c r="N233" s="1"/>
    </row>
    <row r="234" spans="4:14" s="10" customFormat="1" x14ac:dyDescent="0.2">
      <c r="D234" s="1"/>
      <c r="E234" s="1"/>
      <c r="F234" s="1"/>
      <c r="G234" s="2"/>
      <c r="H234" s="1"/>
      <c r="I234" s="1"/>
      <c r="J234" s="1"/>
      <c r="K234" s="1"/>
      <c r="L234" s="1"/>
      <c r="M234" s="1"/>
      <c r="N234" s="1"/>
    </row>
    <row r="235" spans="4:14" s="10" customFormat="1" x14ac:dyDescent="0.2">
      <c r="D235" s="1"/>
      <c r="E235" s="1"/>
      <c r="F235" s="1"/>
      <c r="G235" s="2"/>
      <c r="H235" s="1"/>
      <c r="I235" s="1"/>
      <c r="J235" s="1"/>
      <c r="K235" s="1"/>
      <c r="L235" s="1"/>
      <c r="M235" s="1"/>
      <c r="N235" s="1"/>
    </row>
    <row r="236" spans="4:14" s="10" customFormat="1" x14ac:dyDescent="0.2">
      <c r="D236" s="1"/>
      <c r="E236" s="1"/>
      <c r="F236" s="1"/>
      <c r="G236" s="2"/>
      <c r="H236" s="1"/>
      <c r="I236" s="1"/>
      <c r="J236" s="1"/>
      <c r="K236" s="1"/>
      <c r="L236" s="1"/>
      <c r="M236" s="1"/>
      <c r="N236" s="1"/>
    </row>
    <row r="237" spans="4:14" s="10" customFormat="1" x14ac:dyDescent="0.2">
      <c r="D237" s="1"/>
      <c r="E237" s="1"/>
      <c r="F237" s="1"/>
      <c r="G237" s="2"/>
      <c r="H237" s="1"/>
      <c r="I237" s="1"/>
      <c r="J237" s="1"/>
      <c r="K237" s="1"/>
      <c r="L237" s="1"/>
      <c r="M237" s="1"/>
      <c r="N237" s="1"/>
    </row>
    <row r="238" spans="4:14" s="10" customFormat="1" x14ac:dyDescent="0.2">
      <c r="D238" s="1"/>
      <c r="E238" s="1"/>
      <c r="F238" s="1"/>
      <c r="G238" s="2"/>
      <c r="H238" s="1"/>
      <c r="I238" s="1"/>
      <c r="J238" s="1"/>
      <c r="K238" s="1"/>
      <c r="L238" s="1"/>
      <c r="M238" s="1"/>
      <c r="N238" s="1"/>
    </row>
    <row r="239" spans="4:14" s="10" customFormat="1" x14ac:dyDescent="0.2">
      <c r="D239" s="1"/>
      <c r="E239" s="1"/>
      <c r="F239" s="1"/>
      <c r="G239" s="2"/>
      <c r="H239" s="1"/>
      <c r="I239" s="1"/>
      <c r="J239" s="1"/>
      <c r="K239" s="1"/>
      <c r="L239" s="1"/>
      <c r="M239" s="1"/>
      <c r="N239" s="1"/>
    </row>
    <row r="240" spans="4:14" s="10" customFormat="1" x14ac:dyDescent="0.2">
      <c r="D240" s="1"/>
      <c r="E240" s="1"/>
      <c r="F240" s="1"/>
      <c r="G240" s="2"/>
      <c r="H240" s="1"/>
      <c r="I240" s="1"/>
      <c r="J240" s="1"/>
      <c r="K240" s="1"/>
      <c r="L240" s="1"/>
      <c r="M240" s="1"/>
      <c r="N240" s="1"/>
    </row>
    <row r="241" spans="4:14" s="10" customFormat="1" x14ac:dyDescent="0.2">
      <c r="D241" s="1"/>
      <c r="E241" s="1"/>
      <c r="F241" s="1"/>
      <c r="G241" s="2"/>
      <c r="H241" s="1"/>
      <c r="I241" s="1"/>
      <c r="J241" s="1"/>
      <c r="K241" s="1"/>
      <c r="L241" s="1"/>
      <c r="M241" s="1"/>
      <c r="N241" s="1"/>
    </row>
    <row r="242" spans="4:14" s="10" customFormat="1" x14ac:dyDescent="0.2">
      <c r="D242" s="1"/>
      <c r="E242" s="1"/>
      <c r="F242" s="1"/>
      <c r="G242" s="2"/>
      <c r="H242" s="1"/>
      <c r="I242" s="1"/>
      <c r="J242" s="1"/>
      <c r="K242" s="1"/>
      <c r="L242" s="1"/>
      <c r="M242" s="1"/>
      <c r="N242" s="1"/>
    </row>
    <row r="243" spans="4:14" s="10" customFormat="1" x14ac:dyDescent="0.2">
      <c r="D243" s="1"/>
      <c r="E243" s="1"/>
      <c r="F243" s="1"/>
      <c r="G243" s="2"/>
      <c r="H243" s="1"/>
      <c r="I243" s="1"/>
      <c r="J243" s="1"/>
      <c r="K243" s="1"/>
      <c r="L243" s="1"/>
      <c r="M243" s="1"/>
      <c r="N243" s="1"/>
    </row>
    <row r="244" spans="4:14" s="10" customFormat="1" x14ac:dyDescent="0.2">
      <c r="D244" s="1"/>
      <c r="E244" s="1"/>
      <c r="F244" s="1"/>
      <c r="G244" s="2"/>
      <c r="H244" s="1"/>
      <c r="I244" s="1"/>
      <c r="J244" s="1"/>
      <c r="K244" s="1"/>
      <c r="L244" s="1"/>
      <c r="M244" s="1"/>
      <c r="N244" s="1"/>
    </row>
    <row r="245" spans="4:14" s="10" customFormat="1" x14ac:dyDescent="0.2">
      <c r="D245" s="1"/>
      <c r="E245" s="1"/>
      <c r="F245" s="1"/>
      <c r="G245" s="2"/>
      <c r="H245" s="1"/>
      <c r="I245" s="1"/>
      <c r="J245" s="1"/>
      <c r="K245" s="1"/>
      <c r="L245" s="1"/>
      <c r="M245" s="1"/>
      <c r="N245" s="1"/>
    </row>
    <row r="246" spans="4:14" s="10" customFormat="1" x14ac:dyDescent="0.2">
      <c r="D246" s="1"/>
      <c r="E246" s="1"/>
      <c r="F246" s="1"/>
      <c r="G246" s="2"/>
      <c r="H246" s="1"/>
      <c r="I246" s="1"/>
      <c r="J246" s="1"/>
      <c r="K246" s="1"/>
      <c r="L246" s="1"/>
      <c r="M246" s="1"/>
      <c r="N246" s="1"/>
    </row>
    <row r="247" spans="4:14" s="10" customFormat="1" x14ac:dyDescent="0.2">
      <c r="D247" s="1"/>
      <c r="E247" s="1"/>
      <c r="F247" s="1"/>
      <c r="G247" s="2"/>
      <c r="H247" s="1"/>
      <c r="I247" s="1"/>
      <c r="J247" s="1"/>
      <c r="K247" s="1"/>
      <c r="L247" s="1"/>
      <c r="M247" s="1"/>
      <c r="N247" s="1"/>
    </row>
    <row r="248" spans="4:14" s="10" customFormat="1" x14ac:dyDescent="0.2">
      <c r="D248" s="1"/>
      <c r="E248" s="1"/>
      <c r="F248" s="1"/>
      <c r="G248" s="2"/>
      <c r="H248" s="1"/>
      <c r="I248" s="1"/>
      <c r="J248" s="1"/>
      <c r="K248" s="1"/>
      <c r="L248" s="1"/>
      <c r="M248" s="1"/>
      <c r="N248" s="1"/>
    </row>
    <row r="249" spans="4:14" s="10" customFormat="1" x14ac:dyDescent="0.2">
      <c r="D249" s="1"/>
      <c r="E249" s="1"/>
      <c r="F249" s="1"/>
      <c r="G249" s="2"/>
      <c r="H249" s="1"/>
      <c r="I249" s="1"/>
      <c r="J249" s="1"/>
      <c r="K249" s="1"/>
      <c r="L249" s="1"/>
      <c r="M249" s="1"/>
      <c r="N249" s="1"/>
    </row>
    <row r="250" spans="4:14" s="10" customFormat="1" x14ac:dyDescent="0.2">
      <c r="D250" s="1"/>
      <c r="E250" s="1"/>
      <c r="F250" s="1"/>
      <c r="G250" s="2"/>
      <c r="H250" s="1"/>
      <c r="I250" s="1"/>
      <c r="J250" s="1"/>
      <c r="K250" s="1"/>
      <c r="L250" s="1"/>
      <c r="M250" s="1"/>
      <c r="N250" s="1"/>
    </row>
  </sheetData>
  <mergeCells count="29">
    <mergeCell ref="E3:L3"/>
    <mergeCell ref="M3:M6"/>
    <mergeCell ref="E4:L4"/>
    <mergeCell ref="E5:E6"/>
    <mergeCell ref="F5:F6"/>
    <mergeCell ref="G5:H5"/>
    <mergeCell ref="I5:J5"/>
    <mergeCell ref="L5:L6"/>
    <mergeCell ref="K14:K15"/>
    <mergeCell ref="C6:D6"/>
    <mergeCell ref="D7:D11"/>
    <mergeCell ref="M7:M11"/>
    <mergeCell ref="C13:D17"/>
    <mergeCell ref="M13:M17"/>
    <mergeCell ref="E14:E15"/>
    <mergeCell ref="F14:F15"/>
    <mergeCell ref="G14:G15"/>
    <mergeCell ref="I14:I15"/>
    <mergeCell ref="J14:J15"/>
    <mergeCell ref="D19:D25"/>
    <mergeCell ref="M19:M25"/>
    <mergeCell ref="E20:E21"/>
    <mergeCell ref="F20:F21"/>
    <mergeCell ref="G20:G21"/>
    <mergeCell ref="H20:H21"/>
    <mergeCell ref="I20:I21"/>
    <mergeCell ref="J20:J21"/>
    <mergeCell ref="K20:K21"/>
    <mergeCell ref="L20:L2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B8483-F828-4A24-9DD8-9B47B54F9038}">
  <sheetPr>
    <pageSetUpPr fitToPage="1"/>
  </sheetPr>
  <dimension ref="A1:AH235"/>
  <sheetViews>
    <sheetView tabSelected="1" topLeftCell="A60" zoomScale="43" zoomScaleNormal="54" workbookViewId="0">
      <selection activeCell="A18" sqref="A18:O84"/>
    </sheetView>
  </sheetViews>
  <sheetFormatPr defaultColWidth="8.7109375" defaultRowHeight="14.25" x14ac:dyDescent="0.2"/>
  <cols>
    <col min="1" max="1" width="4.28515625" style="10" customWidth="1"/>
    <col min="2" max="2" width="1.85546875" style="10" customWidth="1"/>
    <col min="3" max="3" width="0.7109375" style="10" customWidth="1"/>
    <col min="4" max="4" width="23.5703125" style="1" customWidth="1"/>
    <col min="5" max="5" width="25.7109375" style="1" customWidth="1"/>
    <col min="6" max="6" width="47.7109375" style="1" customWidth="1"/>
    <col min="7" max="7" width="15.7109375" style="2" customWidth="1"/>
    <col min="8" max="8" width="24.28515625" style="1" customWidth="1"/>
    <col min="9" max="9" width="22.42578125" style="1" customWidth="1"/>
    <col min="10" max="10" width="31.7109375" style="1" customWidth="1"/>
    <col min="11" max="12" width="24.85546875" style="1" customWidth="1"/>
    <col min="13" max="13" width="12.140625" style="1" customWidth="1"/>
    <col min="14" max="14" width="15.7109375" style="1" customWidth="1"/>
    <col min="15" max="15" width="12.28515625" style="10" customWidth="1"/>
    <col min="16" max="16" width="2.28515625" style="10" customWidth="1"/>
    <col min="17" max="17" width="4.28515625" style="10" customWidth="1"/>
    <col min="18" max="34" width="8.7109375" style="10"/>
    <col min="35" max="16384" width="8.7109375" style="1"/>
  </cols>
  <sheetData>
    <row r="1" spans="3:34" s="10" customFormat="1" x14ac:dyDescent="0.2">
      <c r="G1" s="11"/>
    </row>
    <row r="2" spans="3:34" s="10" customFormat="1" x14ac:dyDescent="0.2">
      <c r="G2" s="11"/>
    </row>
    <row r="3" spans="3:34" ht="78" customHeight="1" x14ac:dyDescent="0.2">
      <c r="D3" s="10"/>
      <c r="E3" s="245" t="s">
        <v>26</v>
      </c>
      <c r="F3" s="246"/>
      <c r="G3" s="246"/>
      <c r="H3" s="246"/>
      <c r="I3" s="246"/>
      <c r="J3" s="246"/>
      <c r="K3" s="246"/>
      <c r="L3" s="247"/>
      <c r="M3" s="245" t="s">
        <v>10</v>
      </c>
      <c r="N3" s="10"/>
      <c r="AG3" s="1"/>
      <c r="AH3" s="1"/>
    </row>
    <row r="4" spans="3:34" ht="30.4" customHeight="1" x14ac:dyDescent="0.2">
      <c r="D4" s="10"/>
      <c r="E4" s="249" t="s">
        <v>27</v>
      </c>
      <c r="F4" s="250"/>
      <c r="G4" s="250"/>
      <c r="H4" s="250"/>
      <c r="I4" s="250"/>
      <c r="J4" s="250"/>
      <c r="K4" s="250"/>
      <c r="L4" s="251"/>
      <c r="M4" s="245"/>
      <c r="N4" s="10"/>
      <c r="AG4" s="1"/>
      <c r="AH4" s="1"/>
    </row>
    <row r="5" spans="3:34" s="10" customFormat="1" ht="60" customHeight="1" x14ac:dyDescent="0.2">
      <c r="C5" s="13"/>
      <c r="D5" s="13"/>
      <c r="E5" s="252" t="s">
        <v>28</v>
      </c>
      <c r="F5" s="252" t="s">
        <v>29</v>
      </c>
      <c r="G5" s="255" t="s">
        <v>30</v>
      </c>
      <c r="H5" s="256"/>
      <c r="I5" s="255" t="s">
        <v>31</v>
      </c>
      <c r="J5" s="256"/>
      <c r="K5" s="98" t="s">
        <v>32</v>
      </c>
      <c r="L5" s="257" t="s">
        <v>10</v>
      </c>
      <c r="M5" s="245"/>
    </row>
    <row r="6" spans="3:34" ht="28.5" customHeight="1" x14ac:dyDescent="0.2">
      <c r="C6" s="229"/>
      <c r="D6" s="229"/>
      <c r="E6" s="253"/>
      <c r="F6" s="254"/>
      <c r="G6" s="25" t="s">
        <v>33</v>
      </c>
      <c r="H6" s="31" t="s">
        <v>34</v>
      </c>
      <c r="I6" s="53" t="s">
        <v>35</v>
      </c>
      <c r="J6" s="54" t="s">
        <v>36</v>
      </c>
      <c r="K6" s="54" t="s">
        <v>37</v>
      </c>
      <c r="L6" s="258"/>
      <c r="M6" s="248"/>
      <c r="N6" s="10"/>
      <c r="AG6" s="1"/>
      <c r="AH6" s="1"/>
    </row>
    <row r="7" spans="3:34" ht="55.9" customHeight="1" x14ac:dyDescent="0.2">
      <c r="C7" s="92"/>
      <c r="D7" s="230" t="s">
        <v>3</v>
      </c>
      <c r="E7" s="93" t="s">
        <v>38</v>
      </c>
      <c r="F7" s="94" t="s">
        <v>39</v>
      </c>
      <c r="G7" s="93" t="s">
        <v>40</v>
      </c>
      <c r="H7" s="93"/>
      <c r="I7" s="94"/>
      <c r="J7" s="93" t="s">
        <v>41</v>
      </c>
      <c r="K7" s="93" t="s">
        <v>42</v>
      </c>
      <c r="L7" s="96">
        <v>0</v>
      </c>
      <c r="M7" s="218">
        <f>SUM(L7:L11)</f>
        <v>0</v>
      </c>
      <c r="N7" s="52"/>
      <c r="AG7" s="1"/>
      <c r="AH7" s="1"/>
    </row>
    <row r="8" spans="3:34" ht="25.15" customHeight="1" x14ac:dyDescent="0.2">
      <c r="C8" s="95"/>
      <c r="D8" s="231"/>
      <c r="E8" s="96" t="s">
        <v>43</v>
      </c>
      <c r="F8" s="97" t="s">
        <v>44</v>
      </c>
      <c r="G8" s="97"/>
      <c r="H8" s="97"/>
      <c r="I8" s="97"/>
      <c r="J8" s="97"/>
      <c r="K8" s="97"/>
      <c r="L8" s="97">
        <v>0</v>
      </c>
      <c r="M8" s="219"/>
      <c r="N8" s="52"/>
      <c r="AG8" s="1"/>
      <c r="AH8" s="1"/>
    </row>
    <row r="9" spans="3:34" ht="64.150000000000006" customHeight="1" x14ac:dyDescent="0.2">
      <c r="C9" s="95"/>
      <c r="D9" s="231"/>
      <c r="E9" s="96" t="s">
        <v>45</v>
      </c>
      <c r="F9" s="97" t="s">
        <v>46</v>
      </c>
      <c r="G9" s="97"/>
      <c r="H9" s="97"/>
      <c r="I9" s="96" t="s">
        <v>47</v>
      </c>
      <c r="J9" s="97"/>
      <c r="K9" s="97"/>
      <c r="L9" s="97">
        <v>0</v>
      </c>
      <c r="M9" s="219"/>
      <c r="N9" s="52"/>
      <c r="AG9" s="1"/>
      <c r="AH9" s="1"/>
    </row>
    <row r="10" spans="3:34" ht="88.15" customHeight="1" x14ac:dyDescent="0.2">
      <c r="C10" s="95"/>
      <c r="D10" s="231"/>
      <c r="E10" s="93" t="s">
        <v>48</v>
      </c>
      <c r="F10" s="94" t="s">
        <v>49</v>
      </c>
      <c r="G10" s="94"/>
      <c r="H10" s="94"/>
      <c r="I10" s="94"/>
      <c r="J10" s="94"/>
      <c r="K10" s="93" t="s">
        <v>464</v>
      </c>
      <c r="L10" s="96">
        <v>0</v>
      </c>
      <c r="M10" s="219"/>
      <c r="N10" s="52"/>
      <c r="AG10" s="1"/>
      <c r="AH10" s="1"/>
    </row>
    <row r="11" spans="3:34" ht="49.5" customHeight="1" x14ac:dyDescent="0.2">
      <c r="C11" s="8"/>
      <c r="D11" s="232"/>
      <c r="E11" s="96" t="s">
        <v>50</v>
      </c>
      <c r="F11" s="97" t="s">
        <v>51</v>
      </c>
      <c r="G11" s="97"/>
      <c r="H11" s="97"/>
      <c r="I11" s="97"/>
      <c r="J11" s="97"/>
      <c r="K11" s="96" t="s">
        <v>52</v>
      </c>
      <c r="L11" s="96">
        <v>0</v>
      </c>
      <c r="M11" s="233"/>
      <c r="N11" s="52"/>
      <c r="AG11" s="1"/>
      <c r="AH11" s="1"/>
    </row>
    <row r="12" spans="3:34" ht="15" customHeight="1" x14ac:dyDescent="0.2">
      <c r="C12" s="5"/>
      <c r="D12" s="132"/>
      <c r="E12" s="104"/>
      <c r="F12" s="105"/>
      <c r="G12" s="105"/>
      <c r="H12" s="105"/>
      <c r="I12" s="105"/>
      <c r="J12" s="105"/>
      <c r="K12" s="104"/>
      <c r="L12" s="104"/>
      <c r="M12" s="106"/>
      <c r="N12" s="52"/>
      <c r="AG12" s="1"/>
      <c r="AH12" s="1"/>
    </row>
    <row r="13" spans="3:34" ht="25.15" customHeight="1" x14ac:dyDescent="0.2">
      <c r="C13" s="234" t="s">
        <v>7</v>
      </c>
      <c r="D13" s="235"/>
      <c r="E13" s="136" t="s">
        <v>53</v>
      </c>
      <c r="F13" s="137" t="s">
        <v>54</v>
      </c>
      <c r="G13" s="136"/>
      <c r="H13" s="137"/>
      <c r="I13" s="137"/>
      <c r="J13" s="137"/>
      <c r="K13" s="146"/>
      <c r="L13" s="90"/>
      <c r="M13" s="240">
        <f>SUM(L13:L17)</f>
        <v>12</v>
      </c>
      <c r="N13" s="52"/>
      <c r="AG13" s="1"/>
      <c r="AH13" s="1"/>
    </row>
    <row r="14" spans="3:34" ht="58.9" customHeight="1" x14ac:dyDescent="0.2">
      <c r="C14" s="236"/>
      <c r="D14" s="237"/>
      <c r="E14" s="222" t="s">
        <v>55</v>
      </c>
      <c r="F14" s="222" t="s">
        <v>56</v>
      </c>
      <c r="G14" s="222" t="s">
        <v>57</v>
      </c>
      <c r="H14" s="206" t="s">
        <v>58</v>
      </c>
      <c r="I14" s="243"/>
      <c r="J14" s="243"/>
      <c r="K14" s="225"/>
      <c r="L14" s="90">
        <v>0</v>
      </c>
      <c r="M14" s="241"/>
      <c r="N14" s="52"/>
      <c r="AG14" s="1"/>
      <c r="AH14" s="1"/>
    </row>
    <row r="15" spans="3:34" ht="64.5" customHeight="1" x14ac:dyDescent="0.2">
      <c r="C15" s="236"/>
      <c r="D15" s="237"/>
      <c r="E15" s="223"/>
      <c r="F15" s="223"/>
      <c r="G15" s="223"/>
      <c r="H15" s="207" t="s">
        <v>59</v>
      </c>
      <c r="I15" s="244"/>
      <c r="J15" s="244"/>
      <c r="K15" s="226"/>
      <c r="L15" s="90">
        <v>0</v>
      </c>
      <c r="M15" s="241"/>
      <c r="N15" s="52"/>
      <c r="AG15" s="1"/>
      <c r="AH15" s="1"/>
    </row>
    <row r="16" spans="3:34" ht="60" customHeight="1" x14ac:dyDescent="0.2">
      <c r="C16" s="236"/>
      <c r="D16" s="237"/>
      <c r="E16" s="115" t="s">
        <v>60</v>
      </c>
      <c r="F16" s="115" t="s">
        <v>61</v>
      </c>
      <c r="G16" s="115" t="s">
        <v>62</v>
      </c>
      <c r="H16" s="117"/>
      <c r="I16" s="117"/>
      <c r="J16" s="117"/>
      <c r="K16" s="147"/>
      <c r="L16" s="90">
        <v>12</v>
      </c>
      <c r="M16" s="241"/>
      <c r="N16" s="52"/>
      <c r="AG16" s="1"/>
      <c r="AH16" s="1"/>
    </row>
    <row r="17" spans="3:34" ht="25.15" customHeight="1" x14ac:dyDescent="0.2">
      <c r="C17" s="238"/>
      <c r="D17" s="239"/>
      <c r="E17" s="115" t="s">
        <v>63</v>
      </c>
      <c r="F17" s="117" t="s">
        <v>64</v>
      </c>
      <c r="G17" s="117"/>
      <c r="H17" s="117"/>
      <c r="I17" s="117"/>
      <c r="J17" s="117"/>
      <c r="K17" s="147"/>
      <c r="L17" s="90">
        <v>0</v>
      </c>
      <c r="M17" s="242"/>
      <c r="N17" s="52"/>
      <c r="AG17" s="1"/>
      <c r="AH17" s="1"/>
    </row>
    <row r="18" spans="3:34" s="10" customFormat="1" ht="29.65" customHeight="1" x14ac:dyDescent="0.2">
      <c r="C18" s="5"/>
      <c r="D18" s="5"/>
      <c r="E18" s="104"/>
      <c r="F18" s="105"/>
      <c r="G18" s="104"/>
      <c r="H18" s="104"/>
      <c r="I18" s="105"/>
      <c r="J18" s="104"/>
      <c r="K18" s="104"/>
      <c r="L18" s="104"/>
      <c r="M18" s="106"/>
      <c r="N18" s="52"/>
    </row>
    <row r="19" spans="3:34" ht="72" customHeight="1" x14ac:dyDescent="0.2">
      <c r="D19" s="5"/>
      <c r="E19" s="391" t="s">
        <v>65</v>
      </c>
      <c r="F19" s="391"/>
      <c r="G19" s="391"/>
      <c r="H19" s="391"/>
      <c r="I19" s="391"/>
      <c r="J19" s="391"/>
      <c r="K19" s="391"/>
      <c r="L19" s="391"/>
      <c r="M19" s="391"/>
      <c r="N19" s="10"/>
      <c r="AG19" s="1"/>
      <c r="AH19" s="1"/>
    </row>
    <row r="20" spans="3:34" s="10" customFormat="1" ht="11.65" customHeight="1" x14ac:dyDescent="0.2">
      <c r="D20" s="5"/>
      <c r="E20" s="163"/>
      <c r="F20" s="163"/>
      <c r="G20" s="163"/>
      <c r="H20" s="163"/>
      <c r="I20" s="163"/>
      <c r="J20" s="163"/>
      <c r="K20" s="163"/>
      <c r="L20" s="163"/>
      <c r="M20" s="164"/>
    </row>
    <row r="21" spans="3:34" ht="40.5" customHeight="1" x14ac:dyDescent="0.2">
      <c r="D21" s="5"/>
      <c r="E21" s="398" t="s">
        <v>66</v>
      </c>
      <c r="F21" s="398"/>
      <c r="G21" s="398"/>
      <c r="H21" s="398"/>
      <c r="I21" s="398"/>
      <c r="J21" s="398"/>
      <c r="K21" s="398"/>
      <c r="L21" s="398"/>
      <c r="M21" s="391" t="s">
        <v>10</v>
      </c>
      <c r="N21" s="10"/>
      <c r="AG21" s="1"/>
      <c r="AH21" s="1"/>
    </row>
    <row r="22" spans="3:34" ht="57.4" customHeight="1" x14ac:dyDescent="0.2">
      <c r="C22" s="13"/>
      <c r="D22" s="5"/>
      <c r="E22" s="399" t="s">
        <v>67</v>
      </c>
      <c r="F22" s="399" t="s">
        <v>68</v>
      </c>
      <c r="G22" s="399" t="s">
        <v>69</v>
      </c>
      <c r="H22" s="399" t="s">
        <v>70</v>
      </c>
      <c r="I22" s="399" t="s">
        <v>71</v>
      </c>
      <c r="J22" s="401" t="s">
        <v>72</v>
      </c>
      <c r="K22" s="402"/>
      <c r="L22" s="148" t="s">
        <v>73</v>
      </c>
      <c r="M22" s="391"/>
      <c r="N22" s="10"/>
      <c r="AH22" s="1"/>
    </row>
    <row r="23" spans="3:34" ht="82.15" customHeight="1" x14ac:dyDescent="0.2">
      <c r="C23" s="36"/>
      <c r="D23" s="230" t="s">
        <v>3</v>
      </c>
      <c r="E23" s="89" t="s">
        <v>74</v>
      </c>
      <c r="F23" s="89" t="s">
        <v>75</v>
      </c>
      <c r="G23" s="111">
        <v>45444</v>
      </c>
      <c r="H23" s="89" t="s">
        <v>76</v>
      </c>
      <c r="I23" s="112" t="s">
        <v>77</v>
      </c>
      <c r="J23" s="261" t="s">
        <v>78</v>
      </c>
      <c r="K23" s="262"/>
      <c r="L23" s="112">
        <v>8</v>
      </c>
      <c r="M23" s="218">
        <f>SUM(L23:L33)</f>
        <v>58</v>
      </c>
      <c r="N23" s="10"/>
      <c r="AH23" s="1"/>
    </row>
    <row r="24" spans="3:34" ht="87" customHeight="1" x14ac:dyDescent="0.2">
      <c r="C24" s="86"/>
      <c r="D24" s="231"/>
      <c r="E24" s="89" t="s">
        <v>79</v>
      </c>
      <c r="F24" s="89" t="s">
        <v>75</v>
      </c>
      <c r="G24" s="111">
        <v>45491</v>
      </c>
      <c r="H24" s="89" t="s">
        <v>80</v>
      </c>
      <c r="I24" s="112" t="s">
        <v>81</v>
      </c>
      <c r="J24" s="261" t="s">
        <v>82</v>
      </c>
      <c r="K24" s="262"/>
      <c r="L24" s="112">
        <v>8</v>
      </c>
      <c r="M24" s="219"/>
      <c r="N24" s="10"/>
      <c r="AH24" s="1"/>
    </row>
    <row r="25" spans="3:34" ht="76.5" customHeight="1" x14ac:dyDescent="0.2">
      <c r="C25" s="86"/>
      <c r="D25" s="231"/>
      <c r="E25" s="89" t="s">
        <v>83</v>
      </c>
      <c r="F25" s="89" t="s">
        <v>75</v>
      </c>
      <c r="G25" s="111">
        <v>45491</v>
      </c>
      <c r="H25" s="89" t="s">
        <v>84</v>
      </c>
      <c r="I25" s="112" t="s">
        <v>85</v>
      </c>
      <c r="J25" s="261" t="s">
        <v>82</v>
      </c>
      <c r="K25" s="262"/>
      <c r="L25" s="112">
        <v>8</v>
      </c>
      <c r="M25" s="219"/>
      <c r="N25" s="10"/>
      <c r="AH25" s="1"/>
    </row>
    <row r="26" spans="3:34" ht="81.400000000000006" customHeight="1" x14ac:dyDescent="0.2">
      <c r="C26" s="86"/>
      <c r="D26" s="231"/>
      <c r="E26" s="89" t="s">
        <v>86</v>
      </c>
      <c r="F26" s="89" t="s">
        <v>75</v>
      </c>
      <c r="G26" s="111">
        <v>45493</v>
      </c>
      <c r="H26" s="89" t="s">
        <v>87</v>
      </c>
      <c r="I26" s="112" t="s">
        <v>88</v>
      </c>
      <c r="J26" s="261" t="s">
        <v>89</v>
      </c>
      <c r="K26" s="262"/>
      <c r="L26" s="112">
        <v>2</v>
      </c>
      <c r="M26" s="219"/>
      <c r="N26" s="10"/>
      <c r="AH26" s="1"/>
    </row>
    <row r="27" spans="3:34" ht="84" customHeight="1" x14ac:dyDescent="0.2">
      <c r="C27" s="86"/>
      <c r="D27" s="231"/>
      <c r="E27" s="89" t="s">
        <v>90</v>
      </c>
      <c r="F27" s="89" t="s">
        <v>75</v>
      </c>
      <c r="G27" s="111">
        <v>45641</v>
      </c>
      <c r="H27" s="89" t="s">
        <v>91</v>
      </c>
      <c r="I27" s="112" t="s">
        <v>92</v>
      </c>
      <c r="J27" s="261" t="s">
        <v>93</v>
      </c>
      <c r="K27" s="262"/>
      <c r="L27" s="112">
        <v>8</v>
      </c>
      <c r="M27" s="219"/>
      <c r="N27" s="10"/>
      <c r="AH27" s="1"/>
    </row>
    <row r="28" spans="3:34" ht="88.9" customHeight="1" x14ac:dyDescent="0.2">
      <c r="C28" s="86"/>
      <c r="D28" s="231"/>
      <c r="E28" s="89" t="s">
        <v>94</v>
      </c>
      <c r="F28" s="89" t="s">
        <v>75</v>
      </c>
      <c r="G28" s="111">
        <v>45641</v>
      </c>
      <c r="H28" s="89" t="s">
        <v>95</v>
      </c>
      <c r="I28" s="112" t="s">
        <v>96</v>
      </c>
      <c r="J28" s="261" t="s">
        <v>89</v>
      </c>
      <c r="K28" s="262"/>
      <c r="L28" s="112">
        <v>2</v>
      </c>
      <c r="M28" s="219"/>
      <c r="N28" s="10"/>
      <c r="AH28" s="1"/>
    </row>
    <row r="29" spans="3:34" ht="43.9" customHeight="1" x14ac:dyDescent="0.2">
      <c r="C29" s="86"/>
      <c r="D29" s="231"/>
      <c r="E29" s="227" t="s">
        <v>97</v>
      </c>
      <c r="F29" s="227" t="s">
        <v>75</v>
      </c>
      <c r="G29" s="310">
        <v>45595</v>
      </c>
      <c r="H29" s="227" t="s">
        <v>98</v>
      </c>
      <c r="I29" s="107" t="s">
        <v>99</v>
      </c>
      <c r="J29" s="291" t="s">
        <v>89</v>
      </c>
      <c r="K29" s="292"/>
      <c r="L29" s="112">
        <v>8</v>
      </c>
      <c r="M29" s="219"/>
      <c r="N29" s="10"/>
      <c r="AH29" s="1"/>
    </row>
    <row r="30" spans="3:34" ht="42" customHeight="1" x14ac:dyDescent="0.2">
      <c r="C30" s="86"/>
      <c r="D30" s="231"/>
      <c r="E30" s="285"/>
      <c r="F30" s="285"/>
      <c r="G30" s="311"/>
      <c r="H30" s="285"/>
      <c r="I30" s="109" t="s">
        <v>100</v>
      </c>
      <c r="J30" s="293"/>
      <c r="K30" s="289"/>
      <c r="L30" s="112">
        <v>0</v>
      </c>
      <c r="M30" s="219"/>
      <c r="N30" s="10"/>
      <c r="AH30" s="1"/>
    </row>
    <row r="31" spans="3:34" ht="79.900000000000006" customHeight="1" x14ac:dyDescent="0.2">
      <c r="C31" s="86"/>
      <c r="D31" s="231"/>
      <c r="E31" s="89" t="s">
        <v>101</v>
      </c>
      <c r="F31" s="89" t="s">
        <v>75</v>
      </c>
      <c r="G31" s="111">
        <v>45580</v>
      </c>
      <c r="H31" s="89" t="s">
        <v>102</v>
      </c>
      <c r="I31" s="112" t="s">
        <v>88</v>
      </c>
      <c r="J31" s="261" t="s">
        <v>89</v>
      </c>
      <c r="K31" s="262"/>
      <c r="L31" s="112">
        <v>2</v>
      </c>
      <c r="M31" s="219"/>
      <c r="N31" s="10"/>
      <c r="AH31" s="1"/>
    </row>
    <row r="32" spans="3:34" ht="86.65" customHeight="1" x14ac:dyDescent="0.2">
      <c r="C32" s="86"/>
      <c r="D32" s="231"/>
      <c r="E32" s="89" t="s">
        <v>103</v>
      </c>
      <c r="F32" s="89" t="s">
        <v>75</v>
      </c>
      <c r="G32" s="111">
        <v>45840</v>
      </c>
      <c r="H32" s="89" t="s">
        <v>104</v>
      </c>
      <c r="I32" s="112" t="s">
        <v>105</v>
      </c>
      <c r="J32" s="261" t="s">
        <v>89</v>
      </c>
      <c r="K32" s="262"/>
      <c r="L32" s="112">
        <v>4</v>
      </c>
      <c r="M32" s="219"/>
      <c r="N32" s="10"/>
      <c r="AH32" s="1"/>
    </row>
    <row r="33" spans="3:34" ht="151.15" customHeight="1" x14ac:dyDescent="0.2">
      <c r="C33" s="91"/>
      <c r="D33" s="232"/>
      <c r="E33" s="89" t="s">
        <v>106</v>
      </c>
      <c r="F33" s="89" t="s">
        <v>107</v>
      </c>
      <c r="G33" s="111">
        <v>45863</v>
      </c>
      <c r="H33" s="89" t="s">
        <v>108</v>
      </c>
      <c r="I33" s="112" t="s">
        <v>109</v>
      </c>
      <c r="J33" s="261" t="s">
        <v>110</v>
      </c>
      <c r="K33" s="262"/>
      <c r="L33" s="112">
        <v>8</v>
      </c>
      <c r="M33" s="233"/>
      <c r="N33" s="10"/>
    </row>
    <row r="34" spans="3:34" s="10" customFormat="1" ht="15" customHeight="1" x14ac:dyDescent="0.2">
      <c r="C34" s="5"/>
      <c r="D34" s="132"/>
      <c r="E34" s="104"/>
      <c r="F34" s="104"/>
      <c r="G34" s="144"/>
      <c r="H34" s="104"/>
      <c r="I34" s="139"/>
      <c r="J34" s="139"/>
      <c r="K34" s="139"/>
      <c r="L34" s="139"/>
      <c r="M34" s="106"/>
    </row>
    <row r="35" spans="3:34" ht="59.45" customHeight="1" x14ac:dyDescent="0.2">
      <c r="C35" s="302" t="s">
        <v>7</v>
      </c>
      <c r="D35" s="302"/>
      <c r="E35" s="103"/>
      <c r="F35" s="140" t="s">
        <v>111</v>
      </c>
      <c r="G35" s="142">
        <v>2026</v>
      </c>
      <c r="H35" s="140" t="s">
        <v>112</v>
      </c>
      <c r="I35" s="143" t="s">
        <v>113</v>
      </c>
      <c r="J35" s="271" t="s">
        <v>114</v>
      </c>
      <c r="K35" s="272"/>
      <c r="L35" s="110">
        <v>0</v>
      </c>
      <c r="M35" s="218">
        <f>SUM(L35:L38)</f>
        <v>0</v>
      </c>
    </row>
    <row r="36" spans="3:34" ht="69.599999999999994" customHeight="1" x14ac:dyDescent="0.2">
      <c r="C36" s="302"/>
      <c r="D36" s="302"/>
      <c r="E36" s="103"/>
      <c r="F36" s="150" t="s">
        <v>115</v>
      </c>
      <c r="G36" s="123">
        <v>2026</v>
      </c>
      <c r="H36" s="113" t="s">
        <v>116</v>
      </c>
      <c r="I36" s="128" t="s">
        <v>113</v>
      </c>
      <c r="J36" s="265" t="s">
        <v>117</v>
      </c>
      <c r="K36" s="266"/>
      <c r="L36" s="110">
        <v>0</v>
      </c>
      <c r="M36" s="219"/>
    </row>
    <row r="37" spans="3:34" ht="71.45" customHeight="1" x14ac:dyDescent="0.2">
      <c r="C37" s="302"/>
      <c r="D37" s="302"/>
      <c r="E37" s="103"/>
      <c r="F37" s="141" t="s">
        <v>118</v>
      </c>
      <c r="G37" s="123">
        <v>2025</v>
      </c>
      <c r="H37" s="151" t="s">
        <v>119</v>
      </c>
      <c r="I37" s="128" t="s">
        <v>113</v>
      </c>
      <c r="J37" s="265" t="s">
        <v>117</v>
      </c>
      <c r="K37" s="266"/>
      <c r="L37" s="110">
        <v>0</v>
      </c>
      <c r="M37" s="219"/>
    </row>
    <row r="38" spans="3:34" s="10" customFormat="1" ht="18.600000000000001" customHeight="1" x14ac:dyDescent="0.2">
      <c r="C38" s="302"/>
      <c r="D38" s="302"/>
      <c r="E38" s="133"/>
      <c r="F38" s="209" t="s">
        <v>120</v>
      </c>
      <c r="G38" s="129">
        <v>2024</v>
      </c>
      <c r="H38" s="130" t="s">
        <v>121</v>
      </c>
      <c r="I38" s="131" t="s">
        <v>113</v>
      </c>
      <c r="J38" s="267" t="s">
        <v>122</v>
      </c>
      <c r="K38" s="268"/>
      <c r="L38" s="110">
        <v>0</v>
      </c>
      <c r="M38" s="233"/>
    </row>
    <row r="39" spans="3:34" s="10" customFormat="1" x14ac:dyDescent="0.2">
      <c r="G39" s="11"/>
    </row>
    <row r="40" spans="3:34" s="10" customFormat="1" x14ac:dyDescent="0.2">
      <c r="G40" s="11"/>
    </row>
    <row r="41" spans="3:34" ht="36.4" customHeight="1" x14ac:dyDescent="0.2">
      <c r="E41" s="398" t="s">
        <v>123</v>
      </c>
      <c r="F41" s="398"/>
      <c r="G41" s="398"/>
      <c r="H41" s="398"/>
      <c r="I41" s="398"/>
      <c r="J41" s="398"/>
      <c r="K41" s="398"/>
      <c r="L41" s="398"/>
      <c r="M41" s="277" t="s">
        <v>10</v>
      </c>
      <c r="N41" s="10"/>
      <c r="AG41" s="1"/>
      <c r="AH41" s="1"/>
    </row>
    <row r="42" spans="3:34" ht="57.4" customHeight="1" x14ac:dyDescent="0.2">
      <c r="C42" s="13"/>
      <c r="D42" s="13"/>
      <c r="E42" s="399" t="s">
        <v>67</v>
      </c>
      <c r="F42" s="400" t="s">
        <v>68</v>
      </c>
      <c r="G42" s="399" t="s">
        <v>69</v>
      </c>
      <c r="H42" s="399" t="s">
        <v>70</v>
      </c>
      <c r="I42" s="399" t="s">
        <v>71</v>
      </c>
      <c r="J42" s="401" t="s">
        <v>124</v>
      </c>
      <c r="K42" s="402"/>
      <c r="L42" s="148" t="s">
        <v>73</v>
      </c>
      <c r="M42" s="277"/>
      <c r="N42" s="10"/>
      <c r="AH42" s="1"/>
    </row>
    <row r="43" spans="3:34" ht="92.45" customHeight="1" x14ac:dyDescent="0.2">
      <c r="C43" s="234" t="s">
        <v>3</v>
      </c>
      <c r="D43" s="230"/>
      <c r="E43" s="227" t="s">
        <v>125</v>
      </c>
      <c r="F43" s="87" t="s">
        <v>126</v>
      </c>
      <c r="G43" s="306">
        <v>46001</v>
      </c>
      <c r="H43" s="227" t="s">
        <v>127</v>
      </c>
      <c r="I43" s="308" t="s">
        <v>128</v>
      </c>
      <c r="J43" s="273" t="s">
        <v>129</v>
      </c>
      <c r="K43" s="274"/>
      <c r="L43" s="298">
        <v>4</v>
      </c>
      <c r="M43" s="218">
        <f>SUM(L43:L46)</f>
        <v>12</v>
      </c>
      <c r="N43" s="10"/>
      <c r="AH43" s="1"/>
    </row>
    <row r="44" spans="3:34" ht="73.900000000000006" customHeight="1" x14ac:dyDescent="0.2">
      <c r="C44" s="236"/>
      <c r="D44" s="231"/>
      <c r="E44" s="285"/>
      <c r="F44" s="88" t="s">
        <v>130</v>
      </c>
      <c r="G44" s="307"/>
      <c r="H44" s="285"/>
      <c r="I44" s="309"/>
      <c r="J44" s="275"/>
      <c r="K44" s="276"/>
      <c r="L44" s="217"/>
      <c r="M44" s="219"/>
      <c r="N44" s="10"/>
      <c r="AH44" s="1"/>
    </row>
    <row r="45" spans="3:34" ht="88.9" customHeight="1" x14ac:dyDescent="0.2">
      <c r="C45" s="236"/>
      <c r="D45" s="231"/>
      <c r="E45" s="89" t="s">
        <v>131</v>
      </c>
      <c r="F45" s="89" t="s">
        <v>75</v>
      </c>
      <c r="G45" s="101">
        <v>45945</v>
      </c>
      <c r="H45" s="89" t="s">
        <v>132</v>
      </c>
      <c r="I45" s="112" t="s">
        <v>133</v>
      </c>
      <c r="J45" s="261" t="s">
        <v>134</v>
      </c>
      <c r="K45" s="262"/>
      <c r="L45" s="112">
        <v>4</v>
      </c>
      <c r="M45" s="219"/>
      <c r="N45" s="10"/>
      <c r="AH45" s="1"/>
    </row>
    <row r="46" spans="3:34" ht="92.45" customHeight="1" x14ac:dyDescent="0.2">
      <c r="C46" s="238"/>
      <c r="D46" s="232"/>
      <c r="E46" s="89" t="s">
        <v>135</v>
      </c>
      <c r="F46" s="89" t="s">
        <v>75</v>
      </c>
      <c r="G46" s="101">
        <v>45916</v>
      </c>
      <c r="H46" s="89" t="s">
        <v>136</v>
      </c>
      <c r="I46" s="112" t="s">
        <v>137</v>
      </c>
      <c r="J46" s="261" t="s">
        <v>138</v>
      </c>
      <c r="K46" s="262"/>
      <c r="L46" s="112">
        <v>4</v>
      </c>
      <c r="M46" s="233"/>
      <c r="N46" s="10"/>
      <c r="AH46" s="1"/>
    </row>
    <row r="47" spans="3:34" s="10" customFormat="1" ht="10.5" customHeight="1" x14ac:dyDescent="0.2">
      <c r="C47" s="132"/>
      <c r="D47" s="132"/>
      <c r="E47" s="104"/>
      <c r="F47" s="104"/>
      <c r="G47" s="138"/>
      <c r="H47" s="104"/>
      <c r="I47" s="139"/>
      <c r="J47" s="139"/>
      <c r="K47" s="139"/>
      <c r="L47" s="139"/>
      <c r="M47" s="106"/>
    </row>
    <row r="48" spans="3:34" ht="33.6" customHeight="1" x14ac:dyDescent="0.2">
      <c r="C48" s="234" t="s">
        <v>7</v>
      </c>
      <c r="D48" s="230"/>
      <c r="E48" s="93"/>
      <c r="F48" s="153" t="s">
        <v>139</v>
      </c>
      <c r="G48" s="142">
        <v>2025</v>
      </c>
      <c r="H48" s="153" t="s">
        <v>140</v>
      </c>
      <c r="I48" s="154" t="s">
        <v>113</v>
      </c>
      <c r="J48" s="269" t="s">
        <v>141</v>
      </c>
      <c r="K48" s="270"/>
      <c r="L48" s="210">
        <v>0</v>
      </c>
      <c r="M48" s="218">
        <f>SUM(L48:L49)</f>
        <v>0</v>
      </c>
      <c r="N48" s="10"/>
    </row>
    <row r="49" spans="3:34" ht="58.15" customHeight="1" x14ac:dyDescent="0.2">
      <c r="C49" s="238"/>
      <c r="D49" s="232"/>
      <c r="E49" s="96"/>
      <c r="F49" s="155" t="s">
        <v>142</v>
      </c>
      <c r="G49" s="156">
        <v>2025</v>
      </c>
      <c r="H49" s="155" t="s">
        <v>143</v>
      </c>
      <c r="I49" s="157" t="s">
        <v>113</v>
      </c>
      <c r="J49" s="263" t="s">
        <v>141</v>
      </c>
      <c r="K49" s="264"/>
      <c r="L49" s="210">
        <v>0</v>
      </c>
      <c r="M49" s="233"/>
      <c r="N49" s="10"/>
    </row>
    <row r="50" spans="3:34" s="10" customFormat="1" x14ac:dyDescent="0.2">
      <c r="G50" s="11"/>
      <c r="I50" s="120"/>
    </row>
    <row r="51" spans="3:34" s="10" customFormat="1" x14ac:dyDescent="0.2">
      <c r="G51" s="11"/>
      <c r="I51" s="120"/>
    </row>
    <row r="52" spans="3:34" s="10" customFormat="1" x14ac:dyDescent="0.2">
      <c r="G52" s="11"/>
    </row>
    <row r="53" spans="3:34" s="10" customFormat="1" x14ac:dyDescent="0.2">
      <c r="G53" s="11"/>
    </row>
    <row r="54" spans="3:34" ht="36.4" customHeight="1" x14ac:dyDescent="0.2">
      <c r="D54" s="10"/>
      <c r="E54" s="398" t="s">
        <v>144</v>
      </c>
      <c r="F54" s="398"/>
      <c r="G54" s="398"/>
      <c r="H54" s="398"/>
      <c r="I54" s="398"/>
      <c r="J54" s="398"/>
      <c r="K54" s="398"/>
      <c r="L54" s="398"/>
      <c r="M54" s="391" t="s">
        <v>10</v>
      </c>
      <c r="N54" s="10"/>
      <c r="AG54" s="1"/>
      <c r="AH54" s="1"/>
    </row>
    <row r="55" spans="3:34" ht="57.4" customHeight="1" x14ac:dyDescent="0.2">
      <c r="C55" s="13"/>
      <c r="D55" s="13"/>
      <c r="E55" s="399" t="s">
        <v>67</v>
      </c>
      <c r="F55" s="400" t="s">
        <v>68</v>
      </c>
      <c r="G55" s="399" t="s">
        <v>69</v>
      </c>
      <c r="H55" s="399" t="s">
        <v>70</v>
      </c>
      <c r="I55" s="399" t="s">
        <v>71</v>
      </c>
      <c r="J55" s="401" t="s">
        <v>145</v>
      </c>
      <c r="K55" s="402"/>
      <c r="L55" s="148" t="s">
        <v>73</v>
      </c>
      <c r="M55" s="391"/>
      <c r="N55" s="10"/>
      <c r="AH55" s="1"/>
    </row>
    <row r="56" spans="3:34" ht="43.15" customHeight="1" x14ac:dyDescent="0.2">
      <c r="C56" s="36"/>
      <c r="D56" s="230" t="s">
        <v>3</v>
      </c>
      <c r="E56" s="89" t="s">
        <v>146</v>
      </c>
      <c r="F56" s="89" t="s">
        <v>147</v>
      </c>
      <c r="G56" s="101">
        <v>45241</v>
      </c>
      <c r="H56" s="89" t="s">
        <v>148</v>
      </c>
      <c r="I56" s="112" t="s">
        <v>149</v>
      </c>
      <c r="J56" s="261" t="s">
        <v>150</v>
      </c>
      <c r="K56" s="262"/>
      <c r="L56" s="112">
        <v>0</v>
      </c>
      <c r="M56" s="218">
        <f>SUM(L56:L67)</f>
        <v>14</v>
      </c>
      <c r="N56" s="10"/>
      <c r="AH56" s="1"/>
    </row>
    <row r="57" spans="3:34" ht="42" customHeight="1" x14ac:dyDescent="0.2">
      <c r="C57" s="86"/>
      <c r="D57" s="231"/>
      <c r="E57" s="87" t="s">
        <v>151</v>
      </c>
      <c r="F57" s="89" t="s">
        <v>147</v>
      </c>
      <c r="G57" s="102">
        <v>45242</v>
      </c>
      <c r="H57" s="87" t="s">
        <v>152</v>
      </c>
      <c r="I57" s="108" t="s">
        <v>153</v>
      </c>
      <c r="J57" s="313" t="s">
        <v>89</v>
      </c>
      <c r="K57" s="314"/>
      <c r="L57" s="112">
        <v>1</v>
      </c>
      <c r="M57" s="219"/>
      <c r="N57" s="10"/>
      <c r="AH57" s="1"/>
    </row>
    <row r="58" spans="3:34" ht="42" customHeight="1" x14ac:dyDescent="0.2">
      <c r="C58" s="86"/>
      <c r="D58" s="231"/>
      <c r="E58" s="113" t="s">
        <v>154</v>
      </c>
      <c r="F58" s="89" t="s">
        <v>147</v>
      </c>
      <c r="G58" s="114">
        <v>45640</v>
      </c>
      <c r="H58" s="113" t="s">
        <v>155</v>
      </c>
      <c r="I58" s="121" t="s">
        <v>156</v>
      </c>
      <c r="J58" s="296" t="s">
        <v>89</v>
      </c>
      <c r="K58" s="297"/>
      <c r="L58" s="112">
        <v>1</v>
      </c>
      <c r="M58" s="219"/>
      <c r="N58" s="10"/>
      <c r="AH58" s="1"/>
    </row>
    <row r="59" spans="3:34" ht="42" customHeight="1" x14ac:dyDescent="0.2">
      <c r="C59" s="86"/>
      <c r="D59" s="231"/>
      <c r="E59" s="113" t="s">
        <v>157</v>
      </c>
      <c r="F59" s="89" t="s">
        <v>158</v>
      </c>
      <c r="G59" s="114">
        <v>46203</v>
      </c>
      <c r="H59" s="113" t="s">
        <v>159</v>
      </c>
      <c r="I59" s="121" t="s">
        <v>160</v>
      </c>
      <c r="J59" s="296" t="s">
        <v>89</v>
      </c>
      <c r="K59" s="297"/>
      <c r="L59" s="112">
        <v>4</v>
      </c>
      <c r="M59" s="219"/>
      <c r="N59" s="10"/>
      <c r="AH59" s="1"/>
    </row>
    <row r="60" spans="3:34" ht="42" customHeight="1" x14ac:dyDescent="0.2">
      <c r="C60" s="86"/>
      <c r="D60" s="231"/>
      <c r="E60" s="113" t="s">
        <v>161</v>
      </c>
      <c r="F60" s="89" t="s">
        <v>158</v>
      </c>
      <c r="G60" s="114">
        <v>46203</v>
      </c>
      <c r="H60" s="113" t="s">
        <v>162</v>
      </c>
      <c r="I60" s="121" t="s">
        <v>163</v>
      </c>
      <c r="J60" s="296" t="s">
        <v>78</v>
      </c>
      <c r="K60" s="297"/>
      <c r="L60" s="112">
        <v>4</v>
      </c>
      <c r="M60" s="219"/>
      <c r="N60" s="10"/>
      <c r="AH60" s="1"/>
    </row>
    <row r="61" spans="3:34" ht="42" customHeight="1" x14ac:dyDescent="0.2">
      <c r="C61" s="86"/>
      <c r="D61" s="231"/>
      <c r="E61" s="115" t="s">
        <v>164</v>
      </c>
      <c r="F61" s="89" t="s">
        <v>158</v>
      </c>
      <c r="G61" s="116">
        <v>46202</v>
      </c>
      <c r="H61" s="115" t="s">
        <v>165</v>
      </c>
      <c r="I61" s="122" t="s">
        <v>166</v>
      </c>
      <c r="J61" s="296" t="s">
        <v>89</v>
      </c>
      <c r="K61" s="297"/>
      <c r="L61" s="112">
        <v>4</v>
      </c>
      <c r="M61" s="219"/>
      <c r="N61" s="10"/>
      <c r="AH61" s="1"/>
    </row>
    <row r="62" spans="3:34" ht="63" customHeight="1" x14ac:dyDescent="0.2">
      <c r="C62" s="86"/>
      <c r="D62" s="231"/>
      <c r="E62" s="284" t="s">
        <v>167</v>
      </c>
      <c r="F62" s="87" t="s">
        <v>168</v>
      </c>
      <c r="G62" s="278">
        <v>45075</v>
      </c>
      <c r="H62" s="222" t="s">
        <v>169</v>
      </c>
      <c r="I62" s="123" t="s">
        <v>170</v>
      </c>
      <c r="J62" s="280" t="s">
        <v>171</v>
      </c>
      <c r="K62" s="281"/>
      <c r="L62" s="112">
        <v>0</v>
      </c>
      <c r="M62" s="219"/>
      <c r="N62" s="10"/>
      <c r="AH62" s="1"/>
    </row>
    <row r="63" spans="3:34" ht="42" customHeight="1" x14ac:dyDescent="0.2">
      <c r="C63" s="86"/>
      <c r="D63" s="231"/>
      <c r="E63" s="290"/>
      <c r="F63" s="88"/>
      <c r="G63" s="279"/>
      <c r="H63" s="223"/>
      <c r="I63" s="124" t="s">
        <v>172</v>
      </c>
      <c r="J63" s="282"/>
      <c r="K63" s="283"/>
      <c r="L63" s="112"/>
      <c r="M63" s="219"/>
      <c r="N63" s="10"/>
      <c r="AH63" s="1"/>
    </row>
    <row r="64" spans="3:34" ht="84" customHeight="1" x14ac:dyDescent="0.2">
      <c r="C64" s="86"/>
      <c r="D64" s="231"/>
      <c r="E64" s="284" t="s">
        <v>173</v>
      </c>
      <c r="F64" s="87" t="s">
        <v>174</v>
      </c>
      <c r="G64" s="278">
        <v>45075</v>
      </c>
      <c r="H64" s="222" t="s">
        <v>175</v>
      </c>
      <c r="I64" s="123" t="s">
        <v>176</v>
      </c>
      <c r="J64" s="280" t="s">
        <v>171</v>
      </c>
      <c r="K64" s="281"/>
      <c r="L64" s="210">
        <v>0</v>
      </c>
      <c r="M64" s="219"/>
      <c r="N64" s="10"/>
      <c r="AH64" s="1"/>
    </row>
    <row r="65" spans="3:34" ht="42" customHeight="1" x14ac:dyDescent="0.2">
      <c r="C65" s="86"/>
      <c r="D65" s="231"/>
      <c r="E65" s="285"/>
      <c r="F65" s="88"/>
      <c r="G65" s="286"/>
      <c r="H65" s="287"/>
      <c r="I65" s="124" t="s">
        <v>177</v>
      </c>
      <c r="J65" s="288"/>
      <c r="K65" s="289"/>
      <c r="L65" s="112"/>
      <c r="M65" s="219"/>
      <c r="N65" s="10"/>
      <c r="AH65" s="1"/>
    </row>
    <row r="66" spans="3:34" ht="50.45" customHeight="1" x14ac:dyDescent="0.2">
      <c r="C66" s="86"/>
      <c r="D66" s="231"/>
      <c r="E66" s="87" t="s">
        <v>178</v>
      </c>
      <c r="F66" s="89" t="s">
        <v>147</v>
      </c>
      <c r="G66" s="101">
        <v>45638</v>
      </c>
      <c r="H66" s="89" t="s">
        <v>179</v>
      </c>
      <c r="I66" s="112" t="s">
        <v>180</v>
      </c>
      <c r="J66" s="261" t="s">
        <v>181</v>
      </c>
      <c r="K66" s="262"/>
      <c r="L66" s="112">
        <v>0</v>
      </c>
      <c r="M66" s="219"/>
      <c r="N66" s="10"/>
      <c r="AH66" s="1"/>
    </row>
    <row r="67" spans="3:34" ht="43.15" customHeight="1" x14ac:dyDescent="0.2">
      <c r="C67" s="91"/>
      <c r="D67" s="232"/>
      <c r="E67" s="151" t="s">
        <v>182</v>
      </c>
      <c r="F67" s="119" t="s">
        <v>158</v>
      </c>
      <c r="G67" s="101">
        <v>46218</v>
      </c>
      <c r="H67" s="89" t="s">
        <v>183</v>
      </c>
      <c r="I67" s="112" t="s">
        <v>184</v>
      </c>
      <c r="J67" s="261" t="s">
        <v>134</v>
      </c>
      <c r="K67" s="262"/>
      <c r="L67" s="112">
        <v>0</v>
      </c>
      <c r="M67" s="233"/>
      <c r="N67" s="10"/>
      <c r="AH67" s="1"/>
    </row>
    <row r="68" spans="3:34" s="10" customFormat="1" ht="18.600000000000001" customHeight="1" x14ac:dyDescent="0.2">
      <c r="C68" s="5"/>
      <c r="D68" s="132"/>
      <c r="E68" s="104"/>
      <c r="F68" s="104"/>
      <c r="G68" s="138"/>
      <c r="H68" s="104"/>
      <c r="I68" s="139"/>
      <c r="J68" s="139"/>
      <c r="K68" s="139"/>
      <c r="L68" s="139"/>
      <c r="M68" s="106"/>
    </row>
    <row r="69" spans="3:34" ht="39" customHeight="1" x14ac:dyDescent="0.2">
      <c r="C69" s="152"/>
      <c r="D69" s="158" t="s">
        <v>7</v>
      </c>
      <c r="E69" s="96"/>
      <c r="F69" s="97"/>
      <c r="G69" s="96"/>
      <c r="H69" s="96"/>
      <c r="I69" s="134"/>
      <c r="J69" s="294"/>
      <c r="K69" s="295"/>
      <c r="L69" s="145"/>
      <c r="M69" s="211"/>
    </row>
    <row r="70" spans="3:34" s="10" customFormat="1" x14ac:dyDescent="0.2">
      <c r="G70" s="11"/>
      <c r="I70" s="120"/>
      <c r="M70" s="403"/>
      <c r="N70" s="403"/>
    </row>
    <row r="71" spans="3:34" s="10" customFormat="1" x14ac:dyDescent="0.2">
      <c r="G71" s="11"/>
      <c r="M71" s="403"/>
      <c r="N71" s="403"/>
    </row>
    <row r="72" spans="3:34" ht="31.15" customHeight="1" x14ac:dyDescent="0.2">
      <c r="E72" s="398" t="s">
        <v>185</v>
      </c>
      <c r="F72" s="398"/>
      <c r="G72" s="398"/>
      <c r="H72" s="398"/>
      <c r="I72" s="398"/>
      <c r="J72" s="398"/>
      <c r="K72" s="398"/>
      <c r="L72" s="398"/>
      <c r="M72" s="391" t="s">
        <v>10</v>
      </c>
      <c r="N72" s="10"/>
      <c r="AG72" s="1"/>
      <c r="AH72" s="1"/>
    </row>
    <row r="73" spans="3:34" ht="57.4" customHeight="1" x14ac:dyDescent="0.2">
      <c r="C73" s="13"/>
      <c r="D73" s="13"/>
      <c r="E73" s="392" t="s">
        <v>67</v>
      </c>
      <c r="F73" s="393" t="s">
        <v>68</v>
      </c>
      <c r="G73" s="394"/>
      <c r="H73" s="395"/>
      <c r="I73" s="135" t="s">
        <v>186</v>
      </c>
      <c r="J73" s="396" t="s">
        <v>187</v>
      </c>
      <c r="K73" s="397" t="s">
        <v>188</v>
      </c>
      <c r="L73" s="148" t="s">
        <v>73</v>
      </c>
      <c r="M73" s="391"/>
      <c r="N73" s="10"/>
      <c r="AH73" s="1"/>
    </row>
    <row r="74" spans="3:34" s="10" customFormat="1" ht="60" customHeight="1" x14ac:dyDescent="0.2">
      <c r="C74" s="126"/>
      <c r="D74" s="125" t="s">
        <v>3</v>
      </c>
      <c r="E74" s="89"/>
      <c r="F74" s="299"/>
      <c r="G74" s="300"/>
      <c r="H74" s="301"/>
      <c r="I74" s="111"/>
      <c r="J74" s="110"/>
      <c r="K74" s="112"/>
      <c r="L74" s="112"/>
      <c r="M74" s="127"/>
    </row>
    <row r="75" spans="3:34" s="10" customFormat="1" ht="7.9" customHeight="1" x14ac:dyDescent="0.2">
      <c r="C75" s="5"/>
      <c r="D75" s="5"/>
      <c r="E75" s="104"/>
      <c r="F75" s="159"/>
      <c r="G75" s="159"/>
      <c r="H75" s="159"/>
      <c r="I75" s="144"/>
      <c r="J75" s="159"/>
      <c r="K75" s="139"/>
      <c r="L75" s="139"/>
      <c r="M75" s="106"/>
    </row>
    <row r="76" spans="3:34" s="10" customFormat="1" ht="90.6" customHeight="1" x14ac:dyDescent="0.2">
      <c r="C76" s="126"/>
      <c r="D76" s="125" t="s">
        <v>7</v>
      </c>
      <c r="E76" s="136" t="s">
        <v>189</v>
      </c>
      <c r="F76" s="303" t="s">
        <v>190</v>
      </c>
      <c r="G76" s="304"/>
      <c r="H76" s="305"/>
      <c r="I76" s="160" t="s">
        <v>191</v>
      </c>
      <c r="J76" s="161" t="s">
        <v>192</v>
      </c>
      <c r="K76" s="162">
        <v>143260</v>
      </c>
      <c r="L76" s="149">
        <v>0</v>
      </c>
      <c r="M76" s="127">
        <v>0</v>
      </c>
    </row>
    <row r="77" spans="3:34" s="10" customFormat="1" x14ac:dyDescent="0.2">
      <c r="G77" s="11"/>
    </row>
    <row r="78" spans="3:34" s="10" customFormat="1" x14ac:dyDescent="0.2">
      <c r="G78" s="11"/>
    </row>
    <row r="79" spans="3:34" s="10" customFormat="1" x14ac:dyDescent="0.2">
      <c r="G79" s="11"/>
    </row>
    <row r="80" spans="3:34" s="10" customFormat="1" x14ac:dyDescent="0.2">
      <c r="G80" s="11"/>
    </row>
    <row r="81" spans="4:14" s="10" customFormat="1" ht="47.45" customHeight="1" x14ac:dyDescent="0.2">
      <c r="D81" s="166" t="s">
        <v>3</v>
      </c>
      <c r="E81" s="89"/>
      <c r="F81" s="299"/>
      <c r="G81" s="300"/>
      <c r="H81" s="301"/>
      <c r="I81" s="111"/>
      <c r="J81" s="110"/>
      <c r="K81" s="112"/>
      <c r="L81" s="167">
        <f>M23+M43+M56</f>
        <v>84</v>
      </c>
      <c r="M81" s="127">
        <v>35</v>
      </c>
      <c r="N81" s="391" t="s">
        <v>10</v>
      </c>
    </row>
    <row r="82" spans="4:14" s="10" customFormat="1" ht="49.9" customHeight="1" x14ac:dyDescent="0.2">
      <c r="D82" s="166" t="s">
        <v>7</v>
      </c>
      <c r="E82" s="89"/>
      <c r="F82" s="299"/>
      <c r="G82" s="300"/>
      <c r="H82" s="301"/>
      <c r="I82" s="111"/>
      <c r="J82" s="110"/>
      <c r="K82" s="112"/>
      <c r="L82" s="167">
        <f>M35+M48+M76</f>
        <v>0</v>
      </c>
      <c r="M82" s="127">
        <f>L82</f>
        <v>0</v>
      </c>
      <c r="N82" s="391"/>
    </row>
    <row r="83" spans="4:14" s="10" customFormat="1" x14ac:dyDescent="0.2">
      <c r="G83" s="11"/>
    </row>
    <row r="84" spans="4:14" s="10" customFormat="1" x14ac:dyDescent="0.2">
      <c r="G84" s="11"/>
    </row>
    <row r="85" spans="4:14" s="10" customFormat="1" x14ac:dyDescent="0.2">
      <c r="G85" s="11"/>
    </row>
    <row r="86" spans="4:14" s="10" customFormat="1" x14ac:dyDescent="0.2">
      <c r="G86" s="11"/>
    </row>
    <row r="87" spans="4:14" s="10" customFormat="1" x14ac:dyDescent="0.2">
      <c r="G87" s="11"/>
    </row>
    <row r="88" spans="4:14" s="10" customFormat="1" x14ac:dyDescent="0.2">
      <c r="G88" s="11"/>
    </row>
    <row r="89" spans="4:14" s="10" customFormat="1" x14ac:dyDescent="0.2">
      <c r="G89" s="11"/>
    </row>
    <row r="90" spans="4:14" s="10" customFormat="1" x14ac:dyDescent="0.2">
      <c r="G90" s="11"/>
    </row>
    <row r="91" spans="4:14" s="10" customFormat="1" x14ac:dyDescent="0.2">
      <c r="G91" s="11"/>
    </row>
    <row r="92" spans="4:14" s="10" customFormat="1" x14ac:dyDescent="0.2">
      <c r="G92" s="11"/>
    </row>
    <row r="93" spans="4:14" s="10" customFormat="1" x14ac:dyDescent="0.2">
      <c r="G93" s="11"/>
    </row>
    <row r="94" spans="4:14" s="10" customFormat="1" x14ac:dyDescent="0.2">
      <c r="G94" s="11"/>
    </row>
    <row r="95" spans="4:14" s="10" customFormat="1" x14ac:dyDescent="0.2">
      <c r="G95" s="11"/>
    </row>
    <row r="96" spans="4:14" s="10" customFormat="1" x14ac:dyDescent="0.2">
      <c r="G96" s="11"/>
    </row>
    <row r="97" spans="7:7" s="10" customFormat="1" x14ac:dyDescent="0.2">
      <c r="G97" s="11"/>
    </row>
    <row r="98" spans="7:7" s="10" customFormat="1" x14ac:dyDescent="0.2">
      <c r="G98" s="11"/>
    </row>
    <row r="99" spans="7:7" s="10" customFormat="1" x14ac:dyDescent="0.2">
      <c r="G99" s="11"/>
    </row>
    <row r="100" spans="7:7" s="10" customFormat="1" x14ac:dyDescent="0.2">
      <c r="G100" s="11"/>
    </row>
    <row r="101" spans="7:7" s="10" customFormat="1" x14ac:dyDescent="0.2">
      <c r="G101" s="11"/>
    </row>
    <row r="102" spans="7:7" s="10" customFormat="1" x14ac:dyDescent="0.2">
      <c r="G102" s="11"/>
    </row>
    <row r="103" spans="7:7" s="10" customFormat="1" x14ac:dyDescent="0.2">
      <c r="G103" s="11"/>
    </row>
    <row r="104" spans="7:7" s="10" customFormat="1" x14ac:dyDescent="0.2">
      <c r="G104" s="11"/>
    </row>
    <row r="105" spans="7:7" s="10" customFormat="1" x14ac:dyDescent="0.2">
      <c r="G105" s="11"/>
    </row>
    <row r="106" spans="7:7" s="10" customFormat="1" x14ac:dyDescent="0.2">
      <c r="G106" s="11"/>
    </row>
    <row r="107" spans="7:7" s="10" customFormat="1" x14ac:dyDescent="0.2">
      <c r="G107" s="11"/>
    </row>
    <row r="108" spans="7:7" s="10" customFormat="1" x14ac:dyDescent="0.2">
      <c r="G108" s="11"/>
    </row>
    <row r="109" spans="7:7" s="10" customFormat="1" x14ac:dyDescent="0.2">
      <c r="G109" s="11"/>
    </row>
    <row r="110" spans="7:7" s="10" customFormat="1" x14ac:dyDescent="0.2">
      <c r="G110" s="11"/>
    </row>
    <row r="111" spans="7:7" s="10" customFormat="1" x14ac:dyDescent="0.2">
      <c r="G111" s="11"/>
    </row>
    <row r="112" spans="7:7" s="10" customFormat="1" x14ac:dyDescent="0.2">
      <c r="G112" s="11"/>
    </row>
    <row r="113" spans="7:7" s="10" customFormat="1" x14ac:dyDescent="0.2">
      <c r="G113" s="11"/>
    </row>
    <row r="114" spans="7:7" s="10" customFormat="1" x14ac:dyDescent="0.2">
      <c r="G114" s="11"/>
    </row>
    <row r="115" spans="7:7" s="10" customFormat="1" x14ac:dyDescent="0.2">
      <c r="G115" s="11"/>
    </row>
    <row r="116" spans="7:7" s="10" customFormat="1" x14ac:dyDescent="0.2">
      <c r="G116" s="11"/>
    </row>
    <row r="117" spans="7:7" s="10" customFormat="1" x14ac:dyDescent="0.2">
      <c r="G117" s="11"/>
    </row>
    <row r="118" spans="7:7" s="10" customFormat="1" x14ac:dyDescent="0.2">
      <c r="G118" s="11"/>
    </row>
    <row r="119" spans="7:7" s="10" customFormat="1" x14ac:dyDescent="0.2">
      <c r="G119" s="11"/>
    </row>
    <row r="120" spans="7:7" s="10" customFormat="1" x14ac:dyDescent="0.2">
      <c r="G120" s="11"/>
    </row>
    <row r="121" spans="7:7" s="10" customFormat="1" x14ac:dyDescent="0.2">
      <c r="G121" s="11"/>
    </row>
    <row r="122" spans="7:7" s="10" customFormat="1" x14ac:dyDescent="0.2">
      <c r="G122" s="11"/>
    </row>
    <row r="123" spans="7:7" s="10" customFormat="1" x14ac:dyDescent="0.2">
      <c r="G123" s="11"/>
    </row>
    <row r="124" spans="7:7" s="10" customFormat="1" x14ac:dyDescent="0.2">
      <c r="G124" s="11"/>
    </row>
    <row r="125" spans="7:7" s="10" customFormat="1" x14ac:dyDescent="0.2">
      <c r="G125" s="11"/>
    </row>
    <row r="126" spans="7:7" s="10" customFormat="1" x14ac:dyDescent="0.2">
      <c r="G126" s="11"/>
    </row>
    <row r="127" spans="7:7" s="10" customFormat="1" x14ac:dyDescent="0.2">
      <c r="G127" s="11"/>
    </row>
    <row r="128" spans="7:7" s="10" customFormat="1" x14ac:dyDescent="0.2">
      <c r="G128" s="11"/>
    </row>
    <row r="129" spans="7:7" s="10" customFormat="1" x14ac:dyDescent="0.2">
      <c r="G129" s="11"/>
    </row>
    <row r="130" spans="7:7" s="10" customFormat="1" x14ac:dyDescent="0.2">
      <c r="G130" s="11"/>
    </row>
    <row r="131" spans="7:7" s="10" customFormat="1" x14ac:dyDescent="0.2">
      <c r="G131" s="11"/>
    </row>
    <row r="132" spans="7:7" s="10" customFormat="1" x14ac:dyDescent="0.2">
      <c r="G132" s="11"/>
    </row>
    <row r="133" spans="7:7" s="10" customFormat="1" x14ac:dyDescent="0.2">
      <c r="G133" s="11"/>
    </row>
    <row r="134" spans="7:7" s="10" customFormat="1" x14ac:dyDescent="0.2">
      <c r="G134" s="11"/>
    </row>
    <row r="135" spans="7:7" s="10" customFormat="1" x14ac:dyDescent="0.2">
      <c r="G135" s="11"/>
    </row>
    <row r="136" spans="7:7" s="10" customFormat="1" x14ac:dyDescent="0.2">
      <c r="G136" s="11"/>
    </row>
    <row r="137" spans="7:7" s="10" customFormat="1" x14ac:dyDescent="0.2">
      <c r="G137" s="11"/>
    </row>
    <row r="138" spans="7:7" s="10" customFormat="1" x14ac:dyDescent="0.2">
      <c r="G138" s="11"/>
    </row>
    <row r="139" spans="7:7" s="10" customFormat="1" x14ac:dyDescent="0.2">
      <c r="G139" s="11"/>
    </row>
    <row r="140" spans="7:7" s="10" customFormat="1" x14ac:dyDescent="0.2">
      <c r="G140" s="11"/>
    </row>
    <row r="141" spans="7:7" s="10" customFormat="1" x14ac:dyDescent="0.2">
      <c r="G141" s="11"/>
    </row>
    <row r="142" spans="7:7" s="10" customFormat="1" x14ac:dyDescent="0.2">
      <c r="G142" s="11"/>
    </row>
    <row r="143" spans="7:7" s="10" customFormat="1" x14ac:dyDescent="0.2">
      <c r="G143" s="11"/>
    </row>
    <row r="144" spans="7:7" s="10" customFormat="1" x14ac:dyDescent="0.2">
      <c r="G144" s="11"/>
    </row>
    <row r="145" spans="7:7" s="10" customFormat="1" x14ac:dyDescent="0.2">
      <c r="G145" s="11"/>
    </row>
    <row r="146" spans="7:7" s="10" customFormat="1" x14ac:dyDescent="0.2">
      <c r="G146" s="11"/>
    </row>
    <row r="147" spans="7:7" s="10" customFormat="1" x14ac:dyDescent="0.2">
      <c r="G147" s="11"/>
    </row>
    <row r="148" spans="7:7" s="10" customFormat="1" x14ac:dyDescent="0.2">
      <c r="G148" s="11"/>
    </row>
    <row r="149" spans="7:7" s="10" customFormat="1" x14ac:dyDescent="0.2">
      <c r="G149" s="11"/>
    </row>
    <row r="150" spans="7:7" s="10" customFormat="1" x14ac:dyDescent="0.2">
      <c r="G150" s="11"/>
    </row>
    <row r="151" spans="7:7" s="10" customFormat="1" x14ac:dyDescent="0.2">
      <c r="G151" s="11"/>
    </row>
    <row r="152" spans="7:7" s="10" customFormat="1" x14ac:dyDescent="0.2">
      <c r="G152" s="11"/>
    </row>
    <row r="153" spans="7:7" s="10" customFormat="1" x14ac:dyDescent="0.2">
      <c r="G153" s="11"/>
    </row>
    <row r="154" spans="7:7" s="10" customFormat="1" x14ac:dyDescent="0.2">
      <c r="G154" s="11"/>
    </row>
    <row r="155" spans="7:7" s="10" customFormat="1" x14ac:dyDescent="0.2">
      <c r="G155" s="11"/>
    </row>
    <row r="156" spans="7:7" s="10" customFormat="1" x14ac:dyDescent="0.2">
      <c r="G156" s="11"/>
    </row>
    <row r="157" spans="7:7" s="10" customFormat="1" x14ac:dyDescent="0.2">
      <c r="G157" s="11"/>
    </row>
    <row r="158" spans="7:7" s="10" customFormat="1" x14ac:dyDescent="0.2">
      <c r="G158" s="11"/>
    </row>
    <row r="159" spans="7:7" s="10" customFormat="1" x14ac:dyDescent="0.2">
      <c r="G159" s="11"/>
    </row>
    <row r="160" spans="7:7" s="10" customFormat="1" x14ac:dyDescent="0.2">
      <c r="G160" s="11"/>
    </row>
    <row r="161" spans="7:7" s="10" customFormat="1" x14ac:dyDescent="0.2">
      <c r="G161" s="11"/>
    </row>
    <row r="162" spans="7:7" s="10" customFormat="1" x14ac:dyDescent="0.2">
      <c r="G162" s="11"/>
    </row>
    <row r="163" spans="7:7" s="10" customFormat="1" x14ac:dyDescent="0.2">
      <c r="G163" s="11"/>
    </row>
    <row r="164" spans="7:7" s="10" customFormat="1" x14ac:dyDescent="0.2">
      <c r="G164" s="11"/>
    </row>
    <row r="165" spans="7:7" s="10" customFormat="1" x14ac:dyDescent="0.2">
      <c r="G165" s="11"/>
    </row>
    <row r="166" spans="7:7" s="10" customFormat="1" x14ac:dyDescent="0.2">
      <c r="G166" s="11"/>
    </row>
    <row r="167" spans="7:7" s="10" customFormat="1" x14ac:dyDescent="0.2">
      <c r="G167" s="11"/>
    </row>
    <row r="168" spans="7:7" s="10" customFormat="1" x14ac:dyDescent="0.2">
      <c r="G168" s="11"/>
    </row>
    <row r="169" spans="7:7" s="10" customFormat="1" x14ac:dyDescent="0.2">
      <c r="G169" s="11"/>
    </row>
    <row r="170" spans="7:7" s="10" customFormat="1" x14ac:dyDescent="0.2">
      <c r="G170" s="11"/>
    </row>
    <row r="171" spans="7:7" s="10" customFormat="1" x14ac:dyDescent="0.2">
      <c r="G171" s="11"/>
    </row>
    <row r="172" spans="7:7" s="10" customFormat="1" x14ac:dyDescent="0.2">
      <c r="G172" s="11"/>
    </row>
    <row r="173" spans="7:7" s="10" customFormat="1" x14ac:dyDescent="0.2">
      <c r="G173" s="11"/>
    </row>
    <row r="174" spans="7:7" s="10" customFormat="1" x14ac:dyDescent="0.2">
      <c r="G174" s="11"/>
    </row>
    <row r="175" spans="7:7" s="10" customFormat="1" x14ac:dyDescent="0.2">
      <c r="G175" s="11"/>
    </row>
    <row r="176" spans="7:7" s="10" customFormat="1" x14ac:dyDescent="0.2">
      <c r="G176" s="11"/>
    </row>
    <row r="177" spans="7:7" s="10" customFormat="1" x14ac:dyDescent="0.2">
      <c r="G177" s="11"/>
    </row>
    <row r="178" spans="7:7" s="10" customFormat="1" x14ac:dyDescent="0.2">
      <c r="G178" s="11"/>
    </row>
    <row r="179" spans="7:7" s="10" customFormat="1" x14ac:dyDescent="0.2">
      <c r="G179" s="11"/>
    </row>
    <row r="180" spans="7:7" s="10" customFormat="1" x14ac:dyDescent="0.2">
      <c r="G180" s="11"/>
    </row>
    <row r="181" spans="7:7" s="10" customFormat="1" x14ac:dyDescent="0.2">
      <c r="G181" s="11"/>
    </row>
    <row r="182" spans="7:7" s="10" customFormat="1" x14ac:dyDescent="0.2">
      <c r="G182" s="11"/>
    </row>
    <row r="183" spans="7:7" s="10" customFormat="1" x14ac:dyDescent="0.2">
      <c r="G183" s="11"/>
    </row>
    <row r="184" spans="7:7" s="10" customFormat="1" x14ac:dyDescent="0.2">
      <c r="G184" s="11"/>
    </row>
    <row r="185" spans="7:7" s="10" customFormat="1" x14ac:dyDescent="0.2">
      <c r="G185" s="11"/>
    </row>
    <row r="186" spans="7:7" s="10" customFormat="1" x14ac:dyDescent="0.2">
      <c r="G186" s="11"/>
    </row>
    <row r="187" spans="7:7" s="10" customFormat="1" x14ac:dyDescent="0.2">
      <c r="G187" s="11"/>
    </row>
    <row r="188" spans="7:7" s="10" customFormat="1" x14ac:dyDescent="0.2">
      <c r="G188" s="11"/>
    </row>
    <row r="189" spans="7:7" s="10" customFormat="1" x14ac:dyDescent="0.2">
      <c r="G189" s="11"/>
    </row>
    <row r="190" spans="7:7" s="10" customFormat="1" x14ac:dyDescent="0.2">
      <c r="G190" s="11"/>
    </row>
    <row r="191" spans="7:7" s="10" customFormat="1" x14ac:dyDescent="0.2">
      <c r="G191" s="11"/>
    </row>
    <row r="192" spans="7:7" s="10" customFormat="1" x14ac:dyDescent="0.2">
      <c r="G192" s="11"/>
    </row>
    <row r="193" spans="7:7" s="10" customFormat="1" x14ac:dyDescent="0.2">
      <c r="G193" s="11"/>
    </row>
    <row r="194" spans="7:7" s="10" customFormat="1" x14ac:dyDescent="0.2">
      <c r="G194" s="11"/>
    </row>
    <row r="195" spans="7:7" s="10" customFormat="1" x14ac:dyDescent="0.2">
      <c r="G195" s="11"/>
    </row>
    <row r="196" spans="7:7" s="10" customFormat="1" x14ac:dyDescent="0.2">
      <c r="G196" s="11"/>
    </row>
    <row r="197" spans="7:7" s="10" customFormat="1" x14ac:dyDescent="0.2">
      <c r="G197" s="11"/>
    </row>
    <row r="198" spans="7:7" s="10" customFormat="1" x14ac:dyDescent="0.2">
      <c r="G198" s="11"/>
    </row>
    <row r="199" spans="7:7" s="10" customFormat="1" x14ac:dyDescent="0.2">
      <c r="G199" s="11"/>
    </row>
    <row r="200" spans="7:7" s="10" customFormat="1" x14ac:dyDescent="0.2">
      <c r="G200" s="11"/>
    </row>
    <row r="201" spans="7:7" s="10" customFormat="1" x14ac:dyDescent="0.2">
      <c r="G201" s="11"/>
    </row>
    <row r="202" spans="7:7" s="10" customFormat="1" x14ac:dyDescent="0.2">
      <c r="G202" s="11"/>
    </row>
    <row r="203" spans="7:7" s="10" customFormat="1" x14ac:dyDescent="0.2">
      <c r="G203" s="11"/>
    </row>
    <row r="204" spans="7:7" s="10" customFormat="1" x14ac:dyDescent="0.2">
      <c r="G204" s="11"/>
    </row>
    <row r="205" spans="7:7" s="10" customFormat="1" x14ac:dyDescent="0.2">
      <c r="G205" s="11"/>
    </row>
    <row r="206" spans="7:7" s="10" customFormat="1" x14ac:dyDescent="0.2">
      <c r="G206" s="11"/>
    </row>
    <row r="207" spans="7:7" s="10" customFormat="1" x14ac:dyDescent="0.2">
      <c r="G207" s="11"/>
    </row>
    <row r="208" spans="7:7" s="10" customFormat="1" x14ac:dyDescent="0.2">
      <c r="G208" s="11"/>
    </row>
    <row r="209" spans="7:7" s="10" customFormat="1" x14ac:dyDescent="0.2">
      <c r="G209" s="11"/>
    </row>
    <row r="210" spans="7:7" s="10" customFormat="1" x14ac:dyDescent="0.2">
      <c r="G210" s="11"/>
    </row>
    <row r="211" spans="7:7" s="10" customFormat="1" x14ac:dyDescent="0.2">
      <c r="G211" s="11"/>
    </row>
    <row r="212" spans="7:7" s="10" customFormat="1" x14ac:dyDescent="0.2">
      <c r="G212" s="11"/>
    </row>
    <row r="213" spans="7:7" s="10" customFormat="1" x14ac:dyDescent="0.2">
      <c r="G213" s="11"/>
    </row>
    <row r="214" spans="7:7" s="10" customFormat="1" x14ac:dyDescent="0.2">
      <c r="G214" s="11"/>
    </row>
    <row r="215" spans="7:7" s="10" customFormat="1" x14ac:dyDescent="0.2">
      <c r="G215" s="11"/>
    </row>
    <row r="216" spans="7:7" s="10" customFormat="1" x14ac:dyDescent="0.2">
      <c r="G216" s="11"/>
    </row>
    <row r="217" spans="7:7" s="10" customFormat="1" x14ac:dyDescent="0.2">
      <c r="G217" s="11"/>
    </row>
    <row r="218" spans="7:7" s="10" customFormat="1" x14ac:dyDescent="0.2">
      <c r="G218" s="11"/>
    </row>
    <row r="219" spans="7:7" s="10" customFormat="1" x14ac:dyDescent="0.2">
      <c r="G219" s="11"/>
    </row>
    <row r="220" spans="7:7" s="10" customFormat="1" x14ac:dyDescent="0.2">
      <c r="G220" s="11"/>
    </row>
    <row r="221" spans="7:7" s="10" customFormat="1" x14ac:dyDescent="0.2">
      <c r="G221" s="11"/>
    </row>
    <row r="222" spans="7:7" s="10" customFormat="1" x14ac:dyDescent="0.2">
      <c r="G222" s="11"/>
    </row>
    <row r="223" spans="7:7" s="10" customFormat="1" x14ac:dyDescent="0.2">
      <c r="G223" s="11"/>
    </row>
    <row r="224" spans="7:7" s="10" customFormat="1" x14ac:dyDescent="0.2">
      <c r="G224" s="11"/>
    </row>
    <row r="225" spans="7:7" s="10" customFormat="1" x14ac:dyDescent="0.2">
      <c r="G225" s="11"/>
    </row>
    <row r="226" spans="7:7" s="10" customFormat="1" x14ac:dyDescent="0.2">
      <c r="G226" s="11"/>
    </row>
    <row r="227" spans="7:7" s="10" customFormat="1" x14ac:dyDescent="0.2">
      <c r="G227" s="11"/>
    </row>
    <row r="228" spans="7:7" s="10" customFormat="1" x14ac:dyDescent="0.2">
      <c r="G228" s="11"/>
    </row>
    <row r="229" spans="7:7" s="10" customFormat="1" x14ac:dyDescent="0.2">
      <c r="G229" s="11"/>
    </row>
    <row r="230" spans="7:7" s="10" customFormat="1" x14ac:dyDescent="0.2">
      <c r="G230" s="11"/>
    </row>
    <row r="231" spans="7:7" s="10" customFormat="1" x14ac:dyDescent="0.2">
      <c r="G231" s="11"/>
    </row>
    <row r="232" spans="7:7" s="10" customFormat="1" x14ac:dyDescent="0.2">
      <c r="G232" s="11"/>
    </row>
    <row r="233" spans="7:7" s="10" customFormat="1" x14ac:dyDescent="0.2">
      <c r="G233" s="11"/>
    </row>
    <row r="234" spans="7:7" s="10" customFormat="1" x14ac:dyDescent="0.2">
      <c r="G234" s="11"/>
    </row>
    <row r="235" spans="7:7" s="10" customFormat="1" x14ac:dyDescent="0.2">
      <c r="G235" s="11"/>
    </row>
  </sheetData>
  <mergeCells count="92">
    <mergeCell ref="N81:N82"/>
    <mergeCell ref="F82:H82"/>
    <mergeCell ref="M21:M22"/>
    <mergeCell ref="E19:M19"/>
    <mergeCell ref="M35:M38"/>
    <mergeCell ref="M48:M49"/>
    <mergeCell ref="M43:M46"/>
    <mergeCell ref="E54:L54"/>
    <mergeCell ref="J66:K66"/>
    <mergeCell ref="J67:K67"/>
    <mergeCell ref="J56:K56"/>
    <mergeCell ref="J57:K57"/>
    <mergeCell ref="J58:K58"/>
    <mergeCell ref="J59:K59"/>
    <mergeCell ref="J60:K60"/>
    <mergeCell ref="J26:K26"/>
    <mergeCell ref="F81:H81"/>
    <mergeCell ref="C35:D38"/>
    <mergeCell ref="D23:D33"/>
    <mergeCell ref="F74:H74"/>
    <mergeCell ref="F76:H76"/>
    <mergeCell ref="E72:L72"/>
    <mergeCell ref="D56:D67"/>
    <mergeCell ref="E43:E44"/>
    <mergeCell ref="G43:G44"/>
    <mergeCell ref="H43:H44"/>
    <mergeCell ref="I43:I44"/>
    <mergeCell ref="C48:D49"/>
    <mergeCell ref="C43:D46"/>
    <mergeCell ref="E29:E30"/>
    <mergeCell ref="F29:F30"/>
    <mergeCell ref="G29:G30"/>
    <mergeCell ref="H29:H30"/>
    <mergeCell ref="J27:K27"/>
    <mergeCell ref="J28:K28"/>
    <mergeCell ref="J29:K30"/>
    <mergeCell ref="M72:M73"/>
    <mergeCell ref="J69:K69"/>
    <mergeCell ref="F73:H73"/>
    <mergeCell ref="M56:M67"/>
    <mergeCell ref="J61:K61"/>
    <mergeCell ref="M54:M55"/>
    <mergeCell ref="J55:K55"/>
    <mergeCell ref="J42:K42"/>
    <mergeCell ref="J45:K45"/>
    <mergeCell ref="E41:L41"/>
    <mergeCell ref="L43:L44"/>
    <mergeCell ref="G62:G63"/>
    <mergeCell ref="H62:H63"/>
    <mergeCell ref="J62:K63"/>
    <mergeCell ref="E64:E65"/>
    <mergeCell ref="G64:G65"/>
    <mergeCell ref="H64:H65"/>
    <mergeCell ref="J64:K65"/>
    <mergeCell ref="E62:E63"/>
    <mergeCell ref="M13:M17"/>
    <mergeCell ref="M23:M33"/>
    <mergeCell ref="J49:K49"/>
    <mergeCell ref="J37:K37"/>
    <mergeCell ref="J38:K38"/>
    <mergeCell ref="J48:K48"/>
    <mergeCell ref="J35:K35"/>
    <mergeCell ref="J36:K36"/>
    <mergeCell ref="J14:J15"/>
    <mergeCell ref="K14:K15"/>
    <mergeCell ref="J43:K44"/>
    <mergeCell ref="M41:M42"/>
    <mergeCell ref="J31:K31"/>
    <mergeCell ref="J32:K32"/>
    <mergeCell ref="J33:K33"/>
    <mergeCell ref="J46:K46"/>
    <mergeCell ref="J22:K22"/>
    <mergeCell ref="J23:K23"/>
    <mergeCell ref="J24:K24"/>
    <mergeCell ref="J25:K25"/>
    <mergeCell ref="C6:D6"/>
    <mergeCell ref="D7:D11"/>
    <mergeCell ref="C13:D17"/>
    <mergeCell ref="E21:L21"/>
    <mergeCell ref="E14:E15"/>
    <mergeCell ref="F14:F15"/>
    <mergeCell ref="G14:G15"/>
    <mergeCell ref="I14:I15"/>
    <mergeCell ref="M7:M11"/>
    <mergeCell ref="M3:M6"/>
    <mergeCell ref="E5:E6"/>
    <mergeCell ref="F5:F6"/>
    <mergeCell ref="G5:H5"/>
    <mergeCell ref="I5:J5"/>
    <mergeCell ref="E4:L4"/>
    <mergeCell ref="E3:L3"/>
    <mergeCell ref="L5:L6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B1CF-581F-44BC-9FC8-2E004239B88D}">
  <dimension ref="A1:AG94"/>
  <sheetViews>
    <sheetView topLeftCell="A8" zoomScale="70" zoomScaleNormal="70" workbookViewId="0">
      <selection activeCell="F25" sqref="F25"/>
    </sheetView>
  </sheetViews>
  <sheetFormatPr defaultColWidth="8.7109375" defaultRowHeight="14.25" x14ac:dyDescent="0.2"/>
  <cols>
    <col min="1" max="1" width="4.28515625" style="10" customWidth="1"/>
    <col min="2" max="2" width="1.85546875" style="10" customWidth="1"/>
    <col min="3" max="3" width="0.7109375" style="10" customWidth="1"/>
    <col min="4" max="4" width="30.28515625" style="1" customWidth="1"/>
    <col min="5" max="5" width="20.7109375" style="1" customWidth="1"/>
    <col min="6" max="6" width="17.42578125" style="1" customWidth="1"/>
    <col min="7" max="7" width="18.140625" style="2" customWidth="1"/>
    <col min="8" max="8" width="17.28515625" style="1" customWidth="1"/>
    <col min="9" max="9" width="22.42578125" style="1" customWidth="1"/>
    <col min="10" max="10" width="24.42578125" style="1" customWidth="1"/>
    <col min="11" max="11" width="20.85546875" style="1" customWidth="1"/>
    <col min="12" max="12" width="9.42578125" style="1" customWidth="1"/>
    <col min="13" max="13" width="15.7109375" style="1" customWidth="1"/>
    <col min="14" max="14" width="12.28515625" style="10" customWidth="1"/>
    <col min="15" max="15" width="10.42578125" style="10" customWidth="1"/>
    <col min="16" max="16" width="4.28515625" style="10" customWidth="1"/>
    <col min="17" max="33" width="8.7109375" style="10"/>
    <col min="34" max="16384" width="8.7109375" style="1"/>
  </cols>
  <sheetData>
    <row r="1" spans="3:33" s="10" customFormat="1" x14ac:dyDescent="0.2">
      <c r="G1" s="11"/>
    </row>
    <row r="2" spans="3:33" s="10" customFormat="1" x14ac:dyDescent="0.2">
      <c r="G2" s="11"/>
    </row>
    <row r="3" spans="3:33" ht="30.4" customHeight="1" x14ac:dyDescent="0.2">
      <c r="E3" s="315" t="s">
        <v>9</v>
      </c>
      <c r="F3" s="316"/>
      <c r="G3" s="316"/>
      <c r="H3" s="316"/>
      <c r="I3" s="316"/>
      <c r="J3" s="316"/>
      <c r="K3" s="316"/>
      <c r="L3" s="316"/>
      <c r="M3" s="317"/>
      <c r="N3" s="318" t="s">
        <v>10</v>
      </c>
    </row>
    <row r="4" spans="3:33" s="10" customFormat="1" ht="28.9" customHeight="1" x14ac:dyDescent="0.2">
      <c r="C4" s="13"/>
      <c r="D4" s="13"/>
      <c r="E4" s="320" t="s">
        <v>11</v>
      </c>
      <c r="F4" s="321"/>
      <c r="G4" s="321"/>
      <c r="H4" s="321"/>
      <c r="I4" s="322" t="s">
        <v>12</v>
      </c>
      <c r="J4" s="323"/>
      <c r="K4" s="323"/>
      <c r="L4" s="323"/>
      <c r="M4" s="324"/>
      <c r="N4" s="318"/>
    </row>
    <row r="5" spans="3:33" ht="32.65" customHeight="1" x14ac:dyDescent="0.2">
      <c r="C5" s="229"/>
      <c r="D5" s="229"/>
      <c r="E5" s="28" t="s">
        <v>13</v>
      </c>
      <c r="F5" s="48">
        <f>115116.01</f>
        <v>115116.01</v>
      </c>
      <c r="G5" s="29" t="s">
        <v>14</v>
      </c>
      <c r="H5" s="49">
        <f>($F$5-F8)/$F$5</f>
        <v>0.10000502970872595</v>
      </c>
      <c r="I5" s="325" t="s">
        <v>15</v>
      </c>
      <c r="J5" s="326"/>
      <c r="K5" s="326"/>
      <c r="L5" s="326"/>
      <c r="M5" s="327"/>
      <c r="N5" s="318"/>
    </row>
    <row r="6" spans="3:33" ht="57.4" customHeight="1" x14ac:dyDescent="0.2">
      <c r="C6" s="17"/>
      <c r="D6" s="15"/>
      <c r="E6" s="24" t="s">
        <v>16</v>
      </c>
      <c r="F6" s="25" t="s">
        <v>17</v>
      </c>
      <c r="G6" s="25" t="s">
        <v>18</v>
      </c>
      <c r="H6" s="31" t="s">
        <v>19</v>
      </c>
      <c r="I6" s="53" t="s">
        <v>20</v>
      </c>
      <c r="J6" s="54" t="s">
        <v>21</v>
      </c>
      <c r="K6" s="53" t="s">
        <v>22</v>
      </c>
      <c r="L6" s="54" t="s">
        <v>21</v>
      </c>
      <c r="M6" s="55" t="s">
        <v>23</v>
      </c>
      <c r="N6" s="319"/>
      <c r="O6" s="30"/>
      <c r="P6" s="30"/>
      <c r="Q6" s="23"/>
    </row>
    <row r="7" spans="3:33" ht="29.65" customHeight="1" x14ac:dyDescent="0.2">
      <c r="C7" s="36"/>
      <c r="D7" s="37" t="s">
        <v>3</v>
      </c>
      <c r="E7" s="38">
        <v>87056.91</v>
      </c>
      <c r="F7" s="39">
        <f>E7*1.21</f>
        <v>105338.86109999999</v>
      </c>
      <c r="G7" s="40">
        <f>($F$5-F7)/$F$5</f>
        <v>8.4933007146442974E-2</v>
      </c>
      <c r="H7" s="43">
        <f>0.3*(100-100*($H$5-G7))</f>
        <v>29.547839323131509</v>
      </c>
      <c r="I7" s="41">
        <v>0</v>
      </c>
      <c r="J7" s="42">
        <v>0</v>
      </c>
      <c r="K7" s="41">
        <v>0</v>
      </c>
      <c r="L7" s="65">
        <v>0</v>
      </c>
      <c r="M7" s="45">
        <f>J7+L7</f>
        <v>0</v>
      </c>
      <c r="N7" s="50">
        <f>H7+M7</f>
        <v>29.547839323131509</v>
      </c>
      <c r="O7" s="52"/>
    </row>
    <row r="8" spans="3:33" s="10" customFormat="1" ht="29.65" customHeight="1" x14ac:dyDescent="0.2">
      <c r="C8" s="8"/>
      <c r="D8" s="16" t="s">
        <v>7</v>
      </c>
      <c r="E8" s="27">
        <v>85623</v>
      </c>
      <c r="F8" s="19">
        <v>103603.83</v>
      </c>
      <c r="G8" s="9">
        <f>($F$5-F8)/$F$5</f>
        <v>0.10000502970872595</v>
      </c>
      <c r="H8" s="44">
        <f>0.3*(100-100*($H$5-G8))</f>
        <v>30</v>
      </c>
      <c r="I8" s="35">
        <v>2</v>
      </c>
      <c r="J8" s="33">
        <v>5</v>
      </c>
      <c r="K8" s="35">
        <v>2</v>
      </c>
      <c r="L8" s="68">
        <v>5</v>
      </c>
      <c r="M8" s="47">
        <v>10</v>
      </c>
      <c r="N8" s="69">
        <f>H8+M8</f>
        <v>40</v>
      </c>
      <c r="O8" s="52"/>
    </row>
    <row r="9" spans="3:33" ht="29.65" customHeight="1" x14ac:dyDescent="0.2">
      <c r="D9" s="5"/>
      <c r="E9" s="3"/>
      <c r="F9" s="20"/>
      <c r="G9" s="3"/>
      <c r="H9" s="6"/>
      <c r="I9" s="4"/>
      <c r="J9" s="4"/>
      <c r="K9" s="4"/>
      <c r="L9" s="4"/>
      <c r="M9" s="4"/>
    </row>
    <row r="10" spans="3:33" ht="16.149999999999999" customHeight="1" x14ac:dyDescent="0.25">
      <c r="D10" s="10"/>
      <c r="E10" s="14" t="s">
        <v>24</v>
      </c>
      <c r="F10" s="21">
        <f>AVERAGE(F7:F8)</f>
        <v>104471.34555</v>
      </c>
      <c r="G10" s="11"/>
      <c r="H10" s="10"/>
      <c r="I10" s="10"/>
      <c r="J10" s="10"/>
      <c r="K10" s="10"/>
      <c r="L10" s="10"/>
      <c r="M10" s="10"/>
    </row>
    <row r="11" spans="3:33" ht="16.899999999999999" customHeight="1" x14ac:dyDescent="0.25">
      <c r="D11" s="10"/>
      <c r="E11" s="7" t="s">
        <v>25</v>
      </c>
      <c r="F11" s="22">
        <f>F10*80%</f>
        <v>83577.076440000004</v>
      </c>
      <c r="G11" s="11"/>
      <c r="H11" s="10"/>
      <c r="I11" s="10"/>
      <c r="J11" s="10"/>
      <c r="K11" s="10"/>
      <c r="L11" s="10"/>
      <c r="M11" s="10"/>
    </row>
    <row r="12" spans="3:33" x14ac:dyDescent="0.2">
      <c r="D12" s="10"/>
      <c r="E12" s="10"/>
      <c r="F12" s="10"/>
      <c r="G12" s="11"/>
      <c r="H12" s="10"/>
      <c r="I12" s="10"/>
      <c r="J12" s="10"/>
      <c r="K12" s="10"/>
      <c r="L12" s="10"/>
      <c r="M12" s="10"/>
    </row>
    <row r="13" spans="3:33" x14ac:dyDescent="0.2">
      <c r="D13" s="10"/>
      <c r="E13" s="10"/>
      <c r="F13" s="10"/>
      <c r="G13" s="11"/>
      <c r="H13" s="11"/>
      <c r="I13" s="11"/>
      <c r="J13" s="11"/>
      <c r="K13" s="11"/>
      <c r="L13" s="10"/>
      <c r="M13" s="10"/>
      <c r="AF13" s="1"/>
      <c r="AG13" s="1"/>
    </row>
    <row r="14" spans="3:33" s="10" customFormat="1" ht="12" customHeight="1" x14ac:dyDescent="0.2">
      <c r="G14" s="11"/>
      <c r="H14" s="11"/>
      <c r="I14" s="11"/>
      <c r="J14" s="11"/>
      <c r="K14" s="11"/>
    </row>
    <row r="15" spans="3:33" s="10" customFormat="1" ht="34.15" customHeight="1" x14ac:dyDescent="0.2">
      <c r="E15" s="1"/>
      <c r="F15" s="328" t="s">
        <v>193</v>
      </c>
      <c r="G15" s="329"/>
      <c r="H15" s="329"/>
      <c r="I15" s="329"/>
      <c r="J15" s="329"/>
      <c r="K15" s="329"/>
      <c r="L15" s="329"/>
      <c r="M15" s="329"/>
      <c r="N15" s="330"/>
      <c r="O15" s="318" t="s">
        <v>10</v>
      </c>
    </row>
    <row r="16" spans="3:33" s="10" customFormat="1" ht="29.45" customHeight="1" x14ac:dyDescent="0.2">
      <c r="D16" s="13"/>
      <c r="E16" s="13"/>
      <c r="F16" s="331" t="s">
        <v>194</v>
      </c>
      <c r="G16" s="332"/>
      <c r="H16" s="332"/>
      <c r="I16" s="332"/>
      <c r="J16" s="333" t="s">
        <v>195</v>
      </c>
      <c r="K16" s="334"/>
      <c r="L16" s="334"/>
      <c r="M16" s="334"/>
      <c r="N16" s="335"/>
      <c r="O16" s="318"/>
    </row>
    <row r="17" spans="4:15" s="10" customFormat="1" ht="21" customHeight="1" x14ac:dyDescent="0.2">
      <c r="D17" s="229"/>
      <c r="E17" s="229"/>
      <c r="F17" s="336" t="s">
        <v>196</v>
      </c>
      <c r="G17" s="337"/>
      <c r="H17" s="337"/>
      <c r="I17" s="338"/>
      <c r="J17" s="325"/>
      <c r="K17" s="326"/>
      <c r="L17" s="326"/>
      <c r="M17" s="326"/>
      <c r="N17" s="165"/>
      <c r="O17" s="318"/>
    </row>
    <row r="18" spans="4:15" s="10" customFormat="1" ht="37.5" x14ac:dyDescent="0.2">
      <c r="D18" s="17"/>
      <c r="E18" s="15"/>
      <c r="F18" s="24"/>
      <c r="G18" s="25"/>
      <c r="H18" s="31" t="s">
        <v>197</v>
      </c>
      <c r="I18" s="31" t="s">
        <v>198</v>
      </c>
      <c r="J18" s="53"/>
      <c r="K18" s="54"/>
      <c r="L18" s="53"/>
      <c r="M18" s="31" t="s">
        <v>197</v>
      </c>
      <c r="N18" s="31" t="s">
        <v>198</v>
      </c>
      <c r="O18" s="319"/>
    </row>
    <row r="19" spans="4:15" s="10" customFormat="1" ht="25.5" x14ac:dyDescent="0.2">
      <c r="D19" s="36"/>
      <c r="E19" s="37" t="s">
        <v>3</v>
      </c>
      <c r="F19" s="38"/>
      <c r="G19" s="39"/>
      <c r="H19" s="40">
        <v>0</v>
      </c>
      <c r="I19" s="43">
        <v>0</v>
      </c>
      <c r="J19" s="41"/>
      <c r="K19" s="42"/>
      <c r="L19" s="41"/>
      <c r="M19" s="65">
        <v>84</v>
      </c>
      <c r="N19" s="45">
        <v>35</v>
      </c>
      <c r="O19" s="50">
        <f>I19+N19</f>
        <v>35</v>
      </c>
    </row>
    <row r="20" spans="4:15" s="10" customFormat="1" ht="21.6" customHeight="1" x14ac:dyDescent="0.2">
      <c r="D20" s="8"/>
      <c r="E20" s="16" t="s">
        <v>7</v>
      </c>
      <c r="F20" s="27"/>
      <c r="G20" s="19"/>
      <c r="H20" s="9">
        <v>12</v>
      </c>
      <c r="I20" s="44">
        <v>12</v>
      </c>
      <c r="J20" s="35"/>
      <c r="K20" s="33"/>
      <c r="L20" s="35"/>
      <c r="M20" s="68">
        <v>0</v>
      </c>
      <c r="N20" s="47">
        <v>0</v>
      </c>
      <c r="O20" s="168">
        <f>I20+N20</f>
        <v>12</v>
      </c>
    </row>
    <row r="21" spans="4:15" s="10" customFormat="1" x14ac:dyDescent="0.2">
      <c r="G21" s="11"/>
    </row>
    <row r="22" spans="4:15" s="10" customFormat="1" x14ac:dyDescent="0.2">
      <c r="G22" s="11"/>
    </row>
    <row r="23" spans="4:15" s="10" customFormat="1" x14ac:dyDescent="0.2">
      <c r="G23" s="11"/>
    </row>
    <row r="24" spans="4:15" s="10" customFormat="1" x14ac:dyDescent="0.2">
      <c r="D24" s="173" t="s">
        <v>199</v>
      </c>
      <c r="E24" s="172"/>
      <c r="F24" s="172"/>
      <c r="G24" s="11"/>
    </row>
    <row r="25" spans="4:15" s="10" customFormat="1" ht="27" customHeight="1" x14ac:dyDescent="0.25">
      <c r="D25" s="36"/>
      <c r="E25" s="169" t="s">
        <v>3</v>
      </c>
      <c r="F25" s="174">
        <f>N7+O19</f>
        <v>64.547839323131512</v>
      </c>
      <c r="G25" s="11"/>
    </row>
    <row r="26" spans="4:15" s="10" customFormat="1" ht="21.6" customHeight="1" x14ac:dyDescent="0.2">
      <c r="D26" s="8"/>
      <c r="E26" s="170" t="s">
        <v>7</v>
      </c>
      <c r="F26" s="171">
        <f>N8+O20</f>
        <v>52</v>
      </c>
      <c r="G26" s="11"/>
    </row>
    <row r="27" spans="4:15" s="10" customFormat="1" x14ac:dyDescent="0.2">
      <c r="G27" s="11"/>
    </row>
    <row r="28" spans="4:15" s="10" customFormat="1" x14ac:dyDescent="0.2">
      <c r="G28" s="11"/>
    </row>
    <row r="29" spans="4:15" s="10" customFormat="1" x14ac:dyDescent="0.2">
      <c r="G29" s="11"/>
    </row>
    <row r="30" spans="4:15" s="10" customFormat="1" x14ac:dyDescent="0.2">
      <c r="G30" s="11"/>
    </row>
    <row r="31" spans="4:15" s="10" customFormat="1" x14ac:dyDescent="0.2">
      <c r="G31" s="11"/>
    </row>
    <row r="32" spans="4:15" s="10" customFormat="1" x14ac:dyDescent="0.2">
      <c r="G32" s="11"/>
    </row>
    <row r="33" spans="7:7" s="10" customFormat="1" x14ac:dyDescent="0.2">
      <c r="G33" s="11"/>
    </row>
    <row r="34" spans="7:7" s="10" customFormat="1" x14ac:dyDescent="0.2">
      <c r="G34" s="11"/>
    </row>
    <row r="35" spans="7:7" s="10" customFormat="1" x14ac:dyDescent="0.2">
      <c r="G35" s="11"/>
    </row>
    <row r="36" spans="7:7" s="10" customFormat="1" x14ac:dyDescent="0.2">
      <c r="G36" s="11"/>
    </row>
    <row r="37" spans="7:7" s="10" customFormat="1" x14ac:dyDescent="0.2">
      <c r="G37" s="11"/>
    </row>
    <row r="38" spans="7:7" s="10" customFormat="1" x14ac:dyDescent="0.2">
      <c r="G38" s="11"/>
    </row>
    <row r="39" spans="7:7" s="10" customFormat="1" x14ac:dyDescent="0.2">
      <c r="G39" s="11"/>
    </row>
    <row r="40" spans="7:7" s="10" customFormat="1" x14ac:dyDescent="0.2">
      <c r="G40" s="11"/>
    </row>
    <row r="41" spans="7:7" s="10" customFormat="1" x14ac:dyDescent="0.2">
      <c r="G41" s="11"/>
    </row>
    <row r="42" spans="7:7" s="10" customFormat="1" x14ac:dyDescent="0.2">
      <c r="G42" s="11"/>
    </row>
    <row r="43" spans="7:7" s="10" customFormat="1" x14ac:dyDescent="0.2">
      <c r="G43" s="11"/>
    </row>
    <row r="44" spans="7:7" s="10" customFormat="1" x14ac:dyDescent="0.2">
      <c r="G44" s="11"/>
    </row>
    <row r="45" spans="7:7" s="10" customFormat="1" x14ac:dyDescent="0.2">
      <c r="G45" s="11"/>
    </row>
    <row r="46" spans="7:7" s="10" customFormat="1" x14ac:dyDescent="0.2">
      <c r="G46" s="11"/>
    </row>
    <row r="47" spans="7:7" s="10" customFormat="1" x14ac:dyDescent="0.2">
      <c r="G47" s="11"/>
    </row>
    <row r="48" spans="7:7" s="10" customFormat="1" x14ac:dyDescent="0.2">
      <c r="G48" s="11"/>
    </row>
    <row r="49" spans="7:7" s="10" customFormat="1" x14ac:dyDescent="0.2">
      <c r="G49" s="11"/>
    </row>
    <row r="50" spans="7:7" s="10" customFormat="1" x14ac:dyDescent="0.2">
      <c r="G50" s="11"/>
    </row>
    <row r="51" spans="7:7" s="10" customFormat="1" x14ac:dyDescent="0.2">
      <c r="G51" s="11"/>
    </row>
    <row r="52" spans="7:7" s="10" customFormat="1" x14ac:dyDescent="0.2">
      <c r="G52" s="11"/>
    </row>
    <row r="53" spans="7:7" s="10" customFormat="1" x14ac:dyDescent="0.2">
      <c r="G53" s="11"/>
    </row>
    <row r="54" spans="7:7" s="10" customFormat="1" x14ac:dyDescent="0.2">
      <c r="G54" s="11"/>
    </row>
    <row r="55" spans="7:7" s="10" customFormat="1" x14ac:dyDescent="0.2">
      <c r="G55" s="11"/>
    </row>
    <row r="56" spans="7:7" s="10" customFormat="1" x14ac:dyDescent="0.2">
      <c r="G56" s="11"/>
    </row>
    <row r="57" spans="7:7" s="10" customFormat="1" x14ac:dyDescent="0.2">
      <c r="G57" s="11"/>
    </row>
    <row r="58" spans="7:7" s="10" customFormat="1" x14ac:dyDescent="0.2">
      <c r="G58" s="11"/>
    </row>
    <row r="59" spans="7:7" s="10" customFormat="1" x14ac:dyDescent="0.2">
      <c r="G59" s="11"/>
    </row>
    <row r="60" spans="7:7" s="10" customFormat="1" x14ac:dyDescent="0.2">
      <c r="G60" s="11"/>
    </row>
    <row r="61" spans="7:7" s="10" customFormat="1" x14ac:dyDescent="0.2">
      <c r="G61" s="11"/>
    </row>
    <row r="62" spans="7:7" s="10" customFormat="1" x14ac:dyDescent="0.2">
      <c r="G62" s="11"/>
    </row>
    <row r="63" spans="7:7" s="10" customFormat="1" x14ac:dyDescent="0.2">
      <c r="G63" s="11"/>
    </row>
    <row r="64" spans="7:7" s="10" customFormat="1" x14ac:dyDescent="0.2">
      <c r="G64" s="11"/>
    </row>
    <row r="65" spans="7:7" s="10" customFormat="1" x14ac:dyDescent="0.2">
      <c r="G65" s="11"/>
    </row>
    <row r="66" spans="7:7" s="10" customFormat="1" ht="3" customHeight="1" x14ac:dyDescent="0.2">
      <c r="G66" s="11"/>
    </row>
    <row r="67" spans="7:7" hidden="1" x14ac:dyDescent="0.2"/>
    <row r="68" spans="7:7" hidden="1" x14ac:dyDescent="0.2"/>
    <row r="69" spans="7:7" hidden="1" x14ac:dyDescent="0.2"/>
    <row r="70" spans="7:7" hidden="1" x14ac:dyDescent="0.2"/>
    <row r="71" spans="7:7" hidden="1" x14ac:dyDescent="0.2"/>
    <row r="72" spans="7:7" hidden="1" x14ac:dyDescent="0.2"/>
    <row r="73" spans="7:7" hidden="1" x14ac:dyDescent="0.2"/>
    <row r="74" spans="7:7" hidden="1" x14ac:dyDescent="0.2"/>
    <row r="75" spans="7:7" hidden="1" x14ac:dyDescent="0.2"/>
    <row r="76" spans="7:7" hidden="1" x14ac:dyDescent="0.2"/>
    <row r="77" spans="7:7" hidden="1" x14ac:dyDescent="0.2"/>
    <row r="78" spans="7:7" hidden="1" x14ac:dyDescent="0.2"/>
    <row r="79" spans="7:7" hidden="1" x14ac:dyDescent="0.2"/>
    <row r="80" spans="7:7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</sheetData>
  <mergeCells count="13">
    <mergeCell ref="O15:O18"/>
    <mergeCell ref="F15:N15"/>
    <mergeCell ref="F16:I16"/>
    <mergeCell ref="J16:N16"/>
    <mergeCell ref="D17:E17"/>
    <mergeCell ref="F17:I17"/>
    <mergeCell ref="J17:M17"/>
    <mergeCell ref="E3:M3"/>
    <mergeCell ref="N3:N6"/>
    <mergeCell ref="E4:H4"/>
    <mergeCell ref="I4:M4"/>
    <mergeCell ref="C5:D5"/>
    <mergeCell ref="I5:M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5F5E8-27FC-4649-8617-36969DD852DD}">
  <dimension ref="A1:AG31"/>
  <sheetViews>
    <sheetView zoomScale="81" zoomScaleNormal="81" workbookViewId="0">
      <selection activeCell="M10" sqref="M10"/>
    </sheetView>
  </sheetViews>
  <sheetFormatPr defaultColWidth="8.7109375" defaultRowHeight="14.25" x14ac:dyDescent="0.2"/>
  <cols>
    <col min="1" max="1" width="4.28515625" style="10" customWidth="1"/>
    <col min="2" max="2" width="1.85546875" style="10" customWidth="1"/>
    <col min="3" max="3" width="0.7109375" style="10" customWidth="1"/>
    <col min="4" max="4" width="30.28515625" style="1" customWidth="1"/>
    <col min="5" max="5" width="13.7109375" style="1" customWidth="1"/>
    <col min="6" max="6" width="16.42578125" style="1" customWidth="1"/>
    <col min="7" max="7" width="11.85546875" style="2" customWidth="1"/>
    <col min="8" max="8" width="11.28515625" style="1" customWidth="1"/>
    <col min="9" max="9" width="13.7109375" style="1" customWidth="1"/>
    <col min="10" max="11" width="14.28515625" style="1" customWidth="1"/>
    <col min="12" max="12" width="13.85546875" style="1" customWidth="1"/>
    <col min="13" max="13" width="18.42578125" style="1" customWidth="1"/>
    <col min="14" max="15" width="12.28515625" style="10" customWidth="1"/>
    <col min="16" max="16" width="10.28515625" style="10" customWidth="1"/>
    <col min="17" max="33" width="8.7109375" style="10"/>
    <col min="34" max="16384" width="8.7109375" style="1"/>
  </cols>
  <sheetData>
    <row r="1" spans="3:17" s="10" customFormat="1" x14ac:dyDescent="0.2">
      <c r="G1" s="11"/>
    </row>
    <row r="2" spans="3:17" s="10" customFormat="1" x14ac:dyDescent="0.2">
      <c r="G2" s="11"/>
    </row>
    <row r="3" spans="3:17" ht="30.4" customHeight="1" x14ac:dyDescent="0.2">
      <c r="E3" s="315" t="s">
        <v>9</v>
      </c>
      <c r="F3" s="316"/>
      <c r="G3" s="316"/>
      <c r="H3" s="316"/>
      <c r="I3" s="316"/>
      <c r="J3" s="316"/>
      <c r="K3" s="316"/>
      <c r="L3" s="316"/>
      <c r="M3" s="317"/>
      <c r="N3" s="318" t="s">
        <v>10</v>
      </c>
    </row>
    <row r="4" spans="3:17" s="10" customFormat="1" ht="28.9" customHeight="1" x14ac:dyDescent="0.2">
      <c r="C4" s="13"/>
      <c r="D4" s="13"/>
      <c r="E4" s="320" t="s">
        <v>11</v>
      </c>
      <c r="F4" s="321"/>
      <c r="G4" s="321"/>
      <c r="H4" s="321"/>
      <c r="I4" s="322" t="s">
        <v>12</v>
      </c>
      <c r="J4" s="323"/>
      <c r="K4" s="323"/>
      <c r="L4" s="323"/>
      <c r="M4" s="324"/>
      <c r="N4" s="318"/>
    </row>
    <row r="5" spans="3:17" ht="32.65" customHeight="1" x14ac:dyDescent="0.2">
      <c r="C5" s="229"/>
      <c r="D5" s="229"/>
      <c r="E5" s="28" t="s">
        <v>13</v>
      </c>
      <c r="F5" s="48">
        <f>55472.57</f>
        <v>55472.57</v>
      </c>
      <c r="G5" s="29" t="s">
        <v>14</v>
      </c>
      <c r="H5" s="49">
        <f>($F$5-F9)/$F$5</f>
        <v>0.15299997818741759</v>
      </c>
      <c r="I5" s="325" t="s">
        <v>463</v>
      </c>
      <c r="J5" s="326"/>
      <c r="K5" s="326"/>
      <c r="L5" s="326"/>
      <c r="M5" s="327"/>
      <c r="N5" s="318"/>
    </row>
    <row r="6" spans="3:17" ht="57.4" customHeight="1" x14ac:dyDescent="0.2">
      <c r="C6" s="17"/>
      <c r="D6" s="15"/>
      <c r="E6" s="24" t="s">
        <v>16</v>
      </c>
      <c r="F6" s="25" t="s">
        <v>17</v>
      </c>
      <c r="G6" s="25" t="s">
        <v>18</v>
      </c>
      <c r="H6" s="31" t="s">
        <v>19</v>
      </c>
      <c r="I6" s="53" t="s">
        <v>20</v>
      </c>
      <c r="J6" s="54" t="s">
        <v>21</v>
      </c>
      <c r="K6" s="53" t="s">
        <v>22</v>
      </c>
      <c r="L6" s="54" t="s">
        <v>21</v>
      </c>
      <c r="M6" s="55" t="s">
        <v>23</v>
      </c>
      <c r="N6" s="319"/>
      <c r="O6" s="30"/>
      <c r="P6" s="30"/>
      <c r="Q6" s="23"/>
    </row>
    <row r="7" spans="3:17" ht="29.65" customHeight="1" x14ac:dyDescent="0.2">
      <c r="C7" s="36"/>
      <c r="D7" s="37" t="s">
        <v>3</v>
      </c>
      <c r="E7" s="38">
        <v>44458.87</v>
      </c>
      <c r="F7" s="39">
        <f>E7*1.21</f>
        <v>53795.2327</v>
      </c>
      <c r="G7" s="40">
        <f>($F$5-F7)/$F$5</f>
        <v>3.0237237971848054E-2</v>
      </c>
      <c r="H7" s="43">
        <f>0.3*(100-100*($H$5-G7))</f>
        <v>26.317117793532912</v>
      </c>
      <c r="I7" s="41">
        <v>3</v>
      </c>
      <c r="J7" s="42">
        <v>7.5</v>
      </c>
      <c r="K7" s="41">
        <v>0</v>
      </c>
      <c r="L7" s="65">
        <v>0</v>
      </c>
      <c r="M7" s="45">
        <f>J7+L7</f>
        <v>7.5</v>
      </c>
      <c r="N7" s="50">
        <f>H7+M7</f>
        <v>33.817117793532915</v>
      </c>
      <c r="O7" s="52"/>
    </row>
    <row r="8" spans="3:17" ht="29.65" customHeight="1" x14ac:dyDescent="0.2">
      <c r="C8" s="12"/>
      <c r="D8" s="5" t="s">
        <v>7</v>
      </c>
      <c r="E8" s="26">
        <v>41260</v>
      </c>
      <c r="F8" s="18">
        <f>E8*1.21</f>
        <v>49924.6</v>
      </c>
      <c r="G8" s="3">
        <f>($F$5-F8)/$F$5</f>
        <v>0.100012853199338</v>
      </c>
      <c r="H8" s="4">
        <f>0.3*(100-100*($H$5-G8))</f>
        <v>28.410386250357611</v>
      </c>
      <c r="I8" s="34">
        <v>2</v>
      </c>
      <c r="J8" s="32">
        <v>5</v>
      </c>
      <c r="K8" s="34">
        <v>2</v>
      </c>
      <c r="L8" s="66">
        <v>5</v>
      </c>
      <c r="M8" s="46">
        <f t="shared" ref="M8" si="0">J8+L8</f>
        <v>10</v>
      </c>
      <c r="N8" s="51">
        <f>H8+M8</f>
        <v>38.410386250357611</v>
      </c>
      <c r="O8" s="52"/>
    </row>
    <row r="9" spans="3:17" ht="29.65" customHeight="1" x14ac:dyDescent="0.2">
      <c r="C9" s="8"/>
      <c r="D9" s="57" t="s">
        <v>8</v>
      </c>
      <c r="E9" s="58">
        <v>38830.800000000003</v>
      </c>
      <c r="F9" s="59">
        <f>E9*1.21</f>
        <v>46985.268000000004</v>
      </c>
      <c r="G9" s="60">
        <f>($F$5-F9)/$F$5</f>
        <v>0.15299997818741759</v>
      </c>
      <c r="H9" s="61">
        <f>0.3*(100-100*($H$5-G9))</f>
        <v>30</v>
      </c>
      <c r="I9" s="62">
        <v>3</v>
      </c>
      <c r="J9" s="63">
        <v>7.5</v>
      </c>
      <c r="K9" s="62">
        <v>2</v>
      </c>
      <c r="L9" s="67">
        <v>5</v>
      </c>
      <c r="M9" s="56">
        <v>10</v>
      </c>
      <c r="N9" s="64">
        <f>H9+M9</f>
        <v>40</v>
      </c>
      <c r="O9" s="52"/>
    </row>
    <row r="10" spans="3:17" ht="29.65" customHeight="1" x14ac:dyDescent="0.2">
      <c r="D10" s="5"/>
      <c r="E10" s="3"/>
      <c r="F10" s="20"/>
      <c r="G10" s="3"/>
      <c r="H10" s="6"/>
      <c r="I10" s="4"/>
      <c r="J10" s="4"/>
      <c r="K10" s="4"/>
      <c r="L10" s="4"/>
      <c r="M10" s="4"/>
    </row>
    <row r="11" spans="3:17" ht="16.149999999999999" customHeight="1" x14ac:dyDescent="0.25">
      <c r="D11" s="10"/>
      <c r="E11" s="14" t="s">
        <v>24</v>
      </c>
      <c r="F11" s="21">
        <f>AVERAGE(F7:F9)</f>
        <v>50235.033566666672</v>
      </c>
      <c r="G11" s="11"/>
      <c r="H11" s="10"/>
      <c r="I11" s="10"/>
      <c r="J11" s="10"/>
      <c r="K11" s="10"/>
      <c r="L11" s="10"/>
      <c r="M11" s="10"/>
    </row>
    <row r="12" spans="3:17" ht="16.899999999999999" customHeight="1" x14ac:dyDescent="0.25">
      <c r="D12" s="10"/>
      <c r="E12" s="7" t="s">
        <v>25</v>
      </c>
      <c r="F12" s="22">
        <f>F11*80%</f>
        <v>40188.026853333344</v>
      </c>
      <c r="G12" s="11"/>
      <c r="H12" s="10"/>
      <c r="I12" s="10"/>
      <c r="J12" s="10"/>
      <c r="K12" s="10"/>
      <c r="L12" s="10"/>
      <c r="M12" s="10"/>
    </row>
    <row r="13" spans="3:17" x14ac:dyDescent="0.2">
      <c r="D13" s="10"/>
      <c r="E13" s="10"/>
      <c r="F13" s="10"/>
      <c r="G13" s="11"/>
      <c r="H13" s="10"/>
      <c r="I13" s="10"/>
      <c r="J13" s="10"/>
      <c r="K13" s="10"/>
      <c r="L13" s="10"/>
      <c r="M13" s="10"/>
    </row>
    <row r="14" spans="3:17" x14ac:dyDescent="0.2">
      <c r="D14" s="10"/>
      <c r="E14" s="10"/>
      <c r="F14" s="10"/>
      <c r="G14" s="11"/>
      <c r="H14" s="11"/>
      <c r="I14" s="11"/>
      <c r="J14" s="11"/>
      <c r="K14" s="11"/>
      <c r="L14" s="11"/>
      <c r="M14" s="11"/>
    </row>
    <row r="15" spans="3:17" x14ac:dyDescent="0.2">
      <c r="D15" s="10"/>
      <c r="E15" s="10"/>
      <c r="F15" s="10"/>
      <c r="G15" s="11"/>
      <c r="H15" s="11"/>
      <c r="I15" s="11"/>
      <c r="J15" s="11"/>
      <c r="K15" s="11"/>
      <c r="L15" s="11"/>
      <c r="M15" s="11"/>
    </row>
    <row r="16" spans="3:17" ht="15" x14ac:dyDescent="0.2">
      <c r="D16" s="10"/>
      <c r="E16" s="10"/>
      <c r="G16" s="328" t="s">
        <v>193</v>
      </c>
      <c r="H16" s="329"/>
      <c r="I16" s="329"/>
      <c r="J16" s="329"/>
      <c r="K16" s="329"/>
      <c r="L16" s="329"/>
      <c r="M16" s="329"/>
      <c r="N16" s="329"/>
      <c r="O16" s="330"/>
      <c r="P16" s="318" t="s">
        <v>10</v>
      </c>
    </row>
    <row r="17" spans="4:16" ht="20.25" x14ac:dyDescent="0.2">
      <c r="D17" s="10"/>
      <c r="E17" s="13"/>
      <c r="F17" s="13"/>
      <c r="G17" s="331" t="s">
        <v>194</v>
      </c>
      <c r="H17" s="332"/>
      <c r="I17" s="332"/>
      <c r="J17" s="332"/>
      <c r="K17" s="333" t="s">
        <v>195</v>
      </c>
      <c r="L17" s="334"/>
      <c r="M17" s="334"/>
      <c r="N17" s="334"/>
      <c r="O17" s="335"/>
      <c r="P17" s="318"/>
    </row>
    <row r="18" spans="4:16" ht="20.25" x14ac:dyDescent="0.2">
      <c r="D18" s="10"/>
      <c r="E18" s="229"/>
      <c r="F18" s="229"/>
      <c r="G18" s="336" t="s">
        <v>196</v>
      </c>
      <c r="H18" s="337"/>
      <c r="I18" s="337"/>
      <c r="J18" s="338"/>
      <c r="K18" s="325"/>
      <c r="L18" s="326"/>
      <c r="M18" s="326"/>
      <c r="N18" s="326"/>
      <c r="O18" s="165"/>
      <c r="P18" s="318"/>
    </row>
    <row r="19" spans="4:16" ht="35.450000000000003" customHeight="1" x14ac:dyDescent="0.2">
      <c r="D19" s="10"/>
      <c r="E19" s="17"/>
      <c r="F19" s="15"/>
      <c r="G19" s="24"/>
      <c r="H19" s="25"/>
      <c r="I19" s="31" t="s">
        <v>197</v>
      </c>
      <c r="J19" s="31" t="s">
        <v>198</v>
      </c>
      <c r="K19" s="53"/>
      <c r="L19" s="54"/>
      <c r="M19" s="53"/>
      <c r="N19" s="31" t="s">
        <v>197</v>
      </c>
      <c r="O19" s="31" t="s">
        <v>198</v>
      </c>
      <c r="P19" s="319"/>
    </row>
    <row r="20" spans="4:16" ht="25.5" x14ac:dyDescent="0.2">
      <c r="D20" s="10"/>
      <c r="E20" s="36"/>
      <c r="F20" s="37" t="s">
        <v>3</v>
      </c>
      <c r="G20" s="38"/>
      <c r="H20" s="39"/>
      <c r="I20" s="40">
        <v>0</v>
      </c>
      <c r="J20" s="43">
        <v>0</v>
      </c>
      <c r="K20" s="41"/>
      <c r="L20" s="42"/>
      <c r="M20" s="41"/>
      <c r="N20" s="65">
        <v>38</v>
      </c>
      <c r="O20" s="45">
        <v>35</v>
      </c>
      <c r="P20" s="50">
        <f>J20+O20</f>
        <v>35</v>
      </c>
    </row>
    <row r="21" spans="4:16" ht="15" x14ac:dyDescent="0.2">
      <c r="D21" s="10"/>
      <c r="E21" s="8"/>
      <c r="F21" s="16" t="s">
        <v>7</v>
      </c>
      <c r="G21" s="27"/>
      <c r="H21" s="19"/>
      <c r="I21" s="9">
        <v>12</v>
      </c>
      <c r="J21" s="44">
        <v>12</v>
      </c>
      <c r="K21" s="35"/>
      <c r="L21" s="33"/>
      <c r="M21" s="35"/>
      <c r="N21" s="68">
        <v>0</v>
      </c>
      <c r="O21" s="47">
        <v>0</v>
      </c>
      <c r="P21" s="168">
        <f>J21+O21</f>
        <v>12</v>
      </c>
    </row>
    <row r="22" spans="4:16" ht="25.5" x14ac:dyDescent="0.2">
      <c r="D22" s="10"/>
      <c r="E22" s="8"/>
      <c r="F22" s="57" t="s">
        <v>8</v>
      </c>
      <c r="G22" s="27"/>
      <c r="H22" s="19"/>
      <c r="I22" s="9">
        <v>5</v>
      </c>
      <c r="J22" s="44">
        <v>5</v>
      </c>
      <c r="K22" s="35"/>
      <c r="L22" s="33"/>
      <c r="M22" s="35"/>
      <c r="N22" s="68">
        <v>6</v>
      </c>
      <c r="O22" s="47">
        <v>6</v>
      </c>
      <c r="P22" s="168">
        <f>J22+O22</f>
        <v>11</v>
      </c>
    </row>
    <row r="23" spans="4:16" x14ac:dyDescent="0.2">
      <c r="D23" s="10"/>
      <c r="E23" s="10"/>
      <c r="F23" s="10"/>
      <c r="G23" s="10"/>
      <c r="H23" s="11"/>
      <c r="I23" s="10"/>
      <c r="J23" s="10"/>
      <c r="K23" s="10"/>
      <c r="L23" s="10"/>
      <c r="M23" s="10"/>
    </row>
    <row r="24" spans="4:16" x14ac:dyDescent="0.2">
      <c r="D24" s="10"/>
      <c r="E24" s="10"/>
      <c r="F24" s="10"/>
      <c r="G24" s="10"/>
      <c r="H24" s="11"/>
      <c r="I24" s="10"/>
      <c r="J24" s="10"/>
      <c r="K24" s="10"/>
      <c r="L24" s="10"/>
      <c r="M24" s="10"/>
    </row>
    <row r="25" spans="4:16" x14ac:dyDescent="0.2">
      <c r="D25" s="10"/>
      <c r="E25" s="173" t="s">
        <v>200</v>
      </c>
      <c r="F25" s="172"/>
      <c r="G25" s="172"/>
      <c r="H25" s="11"/>
      <c r="I25" s="10"/>
      <c r="J25" s="10"/>
      <c r="K25" s="10"/>
      <c r="L25" s="10"/>
      <c r="M25" s="10"/>
    </row>
    <row r="26" spans="4:16" ht="25.5" x14ac:dyDescent="0.25">
      <c r="D26" s="10"/>
      <c r="E26" s="36"/>
      <c r="F26" s="169" t="s">
        <v>3</v>
      </c>
      <c r="G26" s="174">
        <f>N7+P20</f>
        <v>68.817117793532915</v>
      </c>
      <c r="H26" s="11"/>
      <c r="I26" s="10"/>
      <c r="J26" s="10"/>
      <c r="K26" s="10"/>
      <c r="L26" s="10"/>
      <c r="M26" s="10"/>
    </row>
    <row r="27" spans="4:16" x14ac:dyDescent="0.2">
      <c r="D27" s="10"/>
      <c r="E27" s="8"/>
      <c r="F27" s="170" t="s">
        <v>7</v>
      </c>
      <c r="G27" s="171">
        <f>N8+P21</f>
        <v>50.410386250357611</v>
      </c>
      <c r="H27" s="11"/>
      <c r="I27" s="10"/>
      <c r="J27" s="10"/>
      <c r="K27" s="10"/>
      <c r="L27" s="10"/>
      <c r="M27" s="10"/>
    </row>
    <row r="28" spans="4:16" ht="25.5" x14ac:dyDescent="0.2">
      <c r="D28" s="10"/>
      <c r="E28" s="8"/>
      <c r="F28" s="57" t="s">
        <v>8</v>
      </c>
      <c r="G28" s="171">
        <f>N9+P22</f>
        <v>51</v>
      </c>
      <c r="H28" s="10"/>
      <c r="I28" s="10"/>
      <c r="J28" s="10"/>
      <c r="K28" s="10"/>
      <c r="L28" s="10"/>
      <c r="M28" s="10"/>
    </row>
    <row r="29" spans="4:16" x14ac:dyDescent="0.2">
      <c r="D29" s="10"/>
      <c r="E29" s="10"/>
      <c r="F29" s="10"/>
      <c r="G29" s="11"/>
      <c r="H29" s="10"/>
      <c r="I29" s="10"/>
      <c r="J29" s="10"/>
      <c r="K29" s="10"/>
      <c r="L29" s="10"/>
      <c r="M29" s="10"/>
    </row>
    <row r="30" spans="4:16" x14ac:dyDescent="0.2">
      <c r="D30" s="10"/>
      <c r="E30" s="10"/>
      <c r="F30" s="10"/>
      <c r="G30" s="11"/>
      <c r="H30" s="10"/>
      <c r="I30" s="10"/>
      <c r="J30" s="10"/>
      <c r="K30" s="10"/>
      <c r="L30" s="10"/>
      <c r="M30" s="10"/>
    </row>
    <row r="31" spans="4:16" x14ac:dyDescent="0.2">
      <c r="D31" s="10"/>
      <c r="E31" s="10"/>
      <c r="F31" s="10"/>
      <c r="G31" s="11"/>
      <c r="H31" s="10"/>
      <c r="I31" s="10"/>
      <c r="J31" s="10"/>
      <c r="K31" s="10"/>
      <c r="L31" s="10"/>
      <c r="M31" s="10"/>
    </row>
  </sheetData>
  <mergeCells count="13">
    <mergeCell ref="G16:O16"/>
    <mergeCell ref="P16:P19"/>
    <mergeCell ref="G17:J17"/>
    <mergeCell ref="K17:O17"/>
    <mergeCell ref="E18:F18"/>
    <mergeCell ref="G18:J18"/>
    <mergeCell ref="K18:N18"/>
    <mergeCell ref="C5:D5"/>
    <mergeCell ref="I5:M5"/>
    <mergeCell ref="E3:M3"/>
    <mergeCell ref="N3:N6"/>
    <mergeCell ref="E4:H4"/>
    <mergeCell ref="I4:M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79A24-2228-4787-9CD5-AA4837095DA8}">
  <sheetPr>
    <pageSetUpPr fitToPage="1"/>
  </sheetPr>
  <dimension ref="A1:AH261"/>
  <sheetViews>
    <sheetView topLeftCell="A158" zoomScale="46" zoomScaleNormal="60" workbookViewId="0">
      <selection activeCell="A26" sqref="A26:O210"/>
    </sheetView>
  </sheetViews>
  <sheetFormatPr defaultColWidth="8.7109375" defaultRowHeight="14.25" x14ac:dyDescent="0.2"/>
  <cols>
    <col min="1" max="1" width="4.28515625" style="10" customWidth="1"/>
    <col min="2" max="2" width="1.85546875" style="10" customWidth="1"/>
    <col min="3" max="3" width="1.42578125" style="10" customWidth="1"/>
    <col min="4" max="4" width="17.42578125" style="1" customWidth="1"/>
    <col min="5" max="5" width="25.7109375" style="1" customWidth="1"/>
    <col min="6" max="6" width="47.7109375" style="1" customWidth="1"/>
    <col min="7" max="7" width="24.140625" style="2" customWidth="1"/>
    <col min="8" max="8" width="24.28515625" style="1" customWidth="1"/>
    <col min="9" max="9" width="22.42578125" style="1" customWidth="1"/>
    <col min="10" max="10" width="31.7109375" style="1" customWidth="1"/>
    <col min="11" max="12" width="24.85546875" style="1" customWidth="1"/>
    <col min="13" max="13" width="13.42578125" style="1" customWidth="1"/>
    <col min="14" max="14" width="15.7109375" style="1" customWidth="1"/>
    <col min="15" max="15" width="12.28515625" style="10" customWidth="1"/>
    <col min="16" max="16" width="2.28515625" style="10" customWidth="1"/>
    <col min="17" max="17" width="4.28515625" style="10" customWidth="1"/>
    <col min="18" max="34" width="8.7109375" style="10"/>
    <col min="35" max="16384" width="8.7109375" style="1"/>
  </cols>
  <sheetData>
    <row r="1" spans="3:34" s="10" customFormat="1" x14ac:dyDescent="0.2">
      <c r="G1" s="11"/>
    </row>
    <row r="2" spans="3:34" s="10" customFormat="1" x14ac:dyDescent="0.2">
      <c r="G2" s="11"/>
    </row>
    <row r="3" spans="3:34" ht="78" customHeight="1" x14ac:dyDescent="0.2">
      <c r="D3" s="10"/>
      <c r="E3" s="245" t="s">
        <v>26</v>
      </c>
      <c r="F3" s="246"/>
      <c r="G3" s="246"/>
      <c r="H3" s="246"/>
      <c r="I3" s="246"/>
      <c r="J3" s="246"/>
      <c r="K3" s="246"/>
      <c r="L3" s="247"/>
      <c r="M3" s="245" t="s">
        <v>10</v>
      </c>
      <c r="N3" s="10"/>
      <c r="AG3" s="1"/>
      <c r="AH3" s="1"/>
    </row>
    <row r="4" spans="3:34" ht="30.4" customHeight="1" x14ac:dyDescent="0.2">
      <c r="D4" s="10"/>
      <c r="E4" s="249" t="s">
        <v>27</v>
      </c>
      <c r="F4" s="250"/>
      <c r="G4" s="250"/>
      <c r="H4" s="250"/>
      <c r="I4" s="250"/>
      <c r="J4" s="250"/>
      <c r="K4" s="250"/>
      <c r="L4" s="251"/>
      <c r="M4" s="245"/>
      <c r="N4" s="10"/>
      <c r="AG4" s="1"/>
      <c r="AH4" s="1"/>
    </row>
    <row r="5" spans="3:34" s="10" customFormat="1" ht="60" customHeight="1" x14ac:dyDescent="0.2">
      <c r="C5" s="13"/>
      <c r="D5" s="13"/>
      <c r="E5" s="252" t="s">
        <v>28</v>
      </c>
      <c r="F5" s="252" t="s">
        <v>29</v>
      </c>
      <c r="G5" s="255" t="s">
        <v>30</v>
      </c>
      <c r="H5" s="256"/>
      <c r="I5" s="255" t="s">
        <v>31</v>
      </c>
      <c r="J5" s="256"/>
      <c r="K5" s="98" t="s">
        <v>32</v>
      </c>
      <c r="L5" s="257" t="s">
        <v>10</v>
      </c>
      <c r="M5" s="245"/>
    </row>
    <row r="6" spans="3:34" ht="36.6" customHeight="1" x14ac:dyDescent="0.2">
      <c r="C6" s="229"/>
      <c r="D6" s="229"/>
      <c r="E6" s="253"/>
      <c r="F6" s="254"/>
      <c r="G6" s="25" t="s">
        <v>33</v>
      </c>
      <c r="H6" s="31" t="s">
        <v>34</v>
      </c>
      <c r="I6" s="53" t="s">
        <v>35</v>
      </c>
      <c r="J6" s="54" t="s">
        <v>36</v>
      </c>
      <c r="K6" s="54" t="s">
        <v>37</v>
      </c>
      <c r="L6" s="258"/>
      <c r="M6" s="248"/>
      <c r="N6" s="10"/>
      <c r="AG6" s="1"/>
      <c r="AH6" s="1"/>
    </row>
    <row r="7" spans="3:34" ht="55.9" customHeight="1" x14ac:dyDescent="0.2">
      <c r="C7" s="92"/>
      <c r="D7" s="230" t="s">
        <v>3</v>
      </c>
      <c r="E7" s="93" t="s">
        <v>38</v>
      </c>
      <c r="F7" s="94" t="s">
        <v>39</v>
      </c>
      <c r="G7" s="93" t="s">
        <v>40</v>
      </c>
      <c r="H7" s="93"/>
      <c r="I7" s="94"/>
      <c r="J7" s="93" t="s">
        <v>41</v>
      </c>
      <c r="K7" s="93" t="s">
        <v>42</v>
      </c>
      <c r="L7" s="96">
        <v>0</v>
      </c>
      <c r="M7" s="218">
        <f>SUM(L7:L11)</f>
        <v>0</v>
      </c>
      <c r="N7" s="52"/>
      <c r="AG7" s="1"/>
      <c r="AH7" s="1"/>
    </row>
    <row r="8" spans="3:34" ht="25.15" customHeight="1" x14ac:dyDescent="0.2">
      <c r="C8" s="95"/>
      <c r="D8" s="231"/>
      <c r="E8" s="96" t="s">
        <v>43</v>
      </c>
      <c r="F8" s="97" t="s">
        <v>44</v>
      </c>
      <c r="G8" s="97"/>
      <c r="H8" s="97"/>
      <c r="I8" s="97"/>
      <c r="J8" s="97"/>
      <c r="K8" s="97"/>
      <c r="L8" s="97"/>
      <c r="M8" s="219"/>
      <c r="N8" s="52"/>
      <c r="AG8" s="1"/>
      <c r="AH8" s="1"/>
    </row>
    <row r="9" spans="3:34" ht="54.4" customHeight="1" x14ac:dyDescent="0.2">
      <c r="C9" s="95"/>
      <c r="D9" s="231"/>
      <c r="E9" s="96" t="s">
        <v>45</v>
      </c>
      <c r="F9" s="97" t="s">
        <v>46</v>
      </c>
      <c r="G9" s="97"/>
      <c r="H9" s="97"/>
      <c r="I9" s="96" t="s">
        <v>47</v>
      </c>
      <c r="J9" s="97"/>
      <c r="K9" s="97"/>
      <c r="L9" s="97">
        <v>0</v>
      </c>
      <c r="M9" s="219"/>
      <c r="N9" s="52"/>
      <c r="AG9" s="1"/>
      <c r="AH9" s="1"/>
    </row>
    <row r="10" spans="3:34" ht="60.4" customHeight="1" x14ac:dyDescent="0.2">
      <c r="C10" s="95"/>
      <c r="D10" s="231"/>
      <c r="E10" s="93" t="s">
        <v>48</v>
      </c>
      <c r="F10" s="94" t="s">
        <v>49</v>
      </c>
      <c r="G10" s="94"/>
      <c r="H10" s="94"/>
      <c r="I10" s="94"/>
      <c r="J10" s="94"/>
      <c r="K10" s="93" t="s">
        <v>464</v>
      </c>
      <c r="L10" s="96">
        <v>0</v>
      </c>
      <c r="M10" s="219"/>
      <c r="N10" s="52"/>
      <c r="AG10" s="1"/>
      <c r="AH10" s="1"/>
    </row>
    <row r="11" spans="3:34" ht="49.5" customHeight="1" x14ac:dyDescent="0.2">
      <c r="C11" s="8"/>
      <c r="D11" s="232"/>
      <c r="E11" s="96" t="s">
        <v>50</v>
      </c>
      <c r="F11" s="97" t="s">
        <v>51</v>
      </c>
      <c r="G11" s="97"/>
      <c r="H11" s="97"/>
      <c r="I11" s="97"/>
      <c r="J11" s="97"/>
      <c r="K11" s="96" t="s">
        <v>52</v>
      </c>
      <c r="L11" s="96">
        <v>0</v>
      </c>
      <c r="M11" s="233"/>
      <c r="N11" s="52"/>
      <c r="AG11" s="1"/>
      <c r="AH11" s="1"/>
    </row>
    <row r="12" spans="3:34" ht="15" customHeight="1" x14ac:dyDescent="0.2">
      <c r="C12" s="5"/>
      <c r="D12" s="132"/>
      <c r="E12" s="104"/>
      <c r="F12" s="105"/>
      <c r="G12" s="105"/>
      <c r="H12" s="105"/>
      <c r="I12" s="105"/>
      <c r="J12" s="105"/>
      <c r="K12" s="104"/>
      <c r="L12" s="104"/>
      <c r="M12" s="106"/>
      <c r="N12" s="52"/>
      <c r="AG12" s="1"/>
      <c r="AH12" s="1"/>
    </row>
    <row r="13" spans="3:34" ht="25.15" customHeight="1" x14ac:dyDescent="0.2">
      <c r="C13" s="234" t="s">
        <v>7</v>
      </c>
      <c r="D13" s="235"/>
      <c r="E13" s="136" t="s">
        <v>53</v>
      </c>
      <c r="F13" s="137" t="s">
        <v>54</v>
      </c>
      <c r="G13" s="136"/>
      <c r="H13" s="137"/>
      <c r="I13" s="137"/>
      <c r="J13" s="137"/>
      <c r="K13" s="146"/>
      <c r="L13" s="90"/>
      <c r="M13" s="240">
        <f>SUM(L13:L17)</f>
        <v>12</v>
      </c>
      <c r="N13" s="52"/>
      <c r="AG13" s="1"/>
      <c r="AH13" s="1"/>
    </row>
    <row r="14" spans="3:34" ht="58.9" customHeight="1" x14ac:dyDescent="0.2">
      <c r="C14" s="236"/>
      <c r="D14" s="237"/>
      <c r="E14" s="222" t="s">
        <v>55</v>
      </c>
      <c r="F14" s="222" t="s">
        <v>56</v>
      </c>
      <c r="G14" s="222" t="s">
        <v>57</v>
      </c>
      <c r="H14" s="206" t="s">
        <v>58</v>
      </c>
      <c r="I14" s="243"/>
      <c r="J14" s="243"/>
      <c r="K14" s="225"/>
      <c r="L14" s="90">
        <v>0</v>
      </c>
      <c r="M14" s="241"/>
      <c r="N14" s="52"/>
      <c r="AG14" s="1"/>
      <c r="AH14" s="1"/>
    </row>
    <row r="15" spans="3:34" ht="78" customHeight="1" x14ac:dyDescent="0.2">
      <c r="C15" s="236"/>
      <c r="D15" s="237"/>
      <c r="E15" s="223"/>
      <c r="F15" s="223"/>
      <c r="G15" s="223"/>
      <c r="H15" s="207" t="s">
        <v>59</v>
      </c>
      <c r="I15" s="244"/>
      <c r="J15" s="244"/>
      <c r="K15" s="226"/>
      <c r="L15" s="90">
        <v>0</v>
      </c>
      <c r="M15" s="241"/>
      <c r="N15" s="52"/>
      <c r="AG15" s="1"/>
      <c r="AH15" s="1"/>
    </row>
    <row r="16" spans="3:34" ht="60" customHeight="1" x14ac:dyDescent="0.2">
      <c r="C16" s="236"/>
      <c r="D16" s="237"/>
      <c r="E16" s="115" t="s">
        <v>60</v>
      </c>
      <c r="F16" s="115" t="s">
        <v>61</v>
      </c>
      <c r="G16" s="115" t="s">
        <v>62</v>
      </c>
      <c r="H16" s="117"/>
      <c r="I16" s="117"/>
      <c r="J16" s="117"/>
      <c r="K16" s="147"/>
      <c r="L16" s="90">
        <v>12</v>
      </c>
      <c r="M16" s="241"/>
      <c r="N16" s="52"/>
      <c r="AG16" s="1"/>
      <c r="AH16" s="1"/>
    </row>
    <row r="17" spans="3:34" ht="24.6" customHeight="1" x14ac:dyDescent="0.2">
      <c r="C17" s="238"/>
      <c r="D17" s="239"/>
      <c r="E17" s="115" t="s">
        <v>63</v>
      </c>
      <c r="F17" s="117" t="s">
        <v>64</v>
      </c>
      <c r="G17" s="117"/>
      <c r="H17" s="117"/>
      <c r="I17" s="117"/>
      <c r="J17" s="117"/>
      <c r="K17" s="147"/>
      <c r="L17" s="90"/>
      <c r="M17" s="242"/>
      <c r="N17" s="52"/>
      <c r="AG17" s="1"/>
      <c r="AH17" s="1"/>
    </row>
    <row r="18" spans="3:34" ht="24.6" customHeight="1" x14ac:dyDescent="0.2">
      <c r="C18" s="5"/>
      <c r="D18" s="5"/>
      <c r="E18" s="104"/>
      <c r="F18" s="105"/>
      <c r="G18" s="104"/>
      <c r="H18" s="104"/>
      <c r="I18" s="105"/>
      <c r="J18" s="104"/>
      <c r="K18" s="104"/>
      <c r="L18" s="104"/>
      <c r="M18" s="106"/>
      <c r="N18" s="52"/>
      <c r="AG18" s="1"/>
      <c r="AH18" s="1"/>
    </row>
    <row r="19" spans="3:34" ht="35.450000000000003" customHeight="1" x14ac:dyDescent="0.2">
      <c r="C19" s="5"/>
      <c r="D19" s="215" t="s">
        <v>8</v>
      </c>
      <c r="E19" s="208" t="s">
        <v>201</v>
      </c>
      <c r="F19" s="137" t="s">
        <v>202</v>
      </c>
      <c r="G19" s="136"/>
      <c r="H19" s="136" t="s">
        <v>465</v>
      </c>
      <c r="I19" s="137"/>
      <c r="J19" s="137"/>
      <c r="K19" s="146"/>
      <c r="L19" s="90">
        <v>0</v>
      </c>
      <c r="M19" s="218">
        <f>SUM(L19:L25)</f>
        <v>5</v>
      </c>
      <c r="N19" s="52"/>
      <c r="AG19" s="1"/>
      <c r="AH19" s="1"/>
    </row>
    <row r="20" spans="3:34" ht="24.6" customHeight="1" x14ac:dyDescent="0.2">
      <c r="C20" s="5"/>
      <c r="D20" s="216"/>
      <c r="E20" s="220" t="s">
        <v>203</v>
      </c>
      <c r="F20" s="222" t="s">
        <v>468</v>
      </c>
      <c r="G20" s="222"/>
      <c r="H20" s="222"/>
      <c r="I20" s="222" t="s">
        <v>466</v>
      </c>
      <c r="J20" s="222" t="s">
        <v>467</v>
      </c>
      <c r="K20" s="225"/>
      <c r="L20" s="227">
        <v>5</v>
      </c>
      <c r="M20" s="219"/>
      <c r="N20" s="52"/>
      <c r="AG20" s="1"/>
      <c r="AH20" s="1"/>
    </row>
    <row r="21" spans="3:34" ht="40.15" customHeight="1" x14ac:dyDescent="0.2">
      <c r="C21" s="5"/>
      <c r="D21" s="216"/>
      <c r="E21" s="221"/>
      <c r="F21" s="223"/>
      <c r="G21" s="223"/>
      <c r="H21" s="224"/>
      <c r="I21" s="224"/>
      <c r="J21" s="223"/>
      <c r="K21" s="226"/>
      <c r="L21" s="228"/>
      <c r="M21" s="219"/>
      <c r="N21" s="52"/>
      <c r="AG21" s="1"/>
      <c r="AH21" s="1"/>
    </row>
    <row r="22" spans="3:34" ht="47.45" customHeight="1" x14ac:dyDescent="0.2">
      <c r="C22" s="5"/>
      <c r="D22" s="216"/>
      <c r="E22" s="179" t="s">
        <v>204</v>
      </c>
      <c r="F22" s="115" t="s">
        <v>469</v>
      </c>
      <c r="G22" s="115"/>
      <c r="H22" s="117"/>
      <c r="I22" s="117"/>
      <c r="J22" s="117"/>
      <c r="K22" s="147"/>
      <c r="L22" s="90"/>
      <c r="M22" s="219"/>
      <c r="N22" s="52"/>
      <c r="AG22" s="1"/>
      <c r="AH22" s="1"/>
    </row>
    <row r="23" spans="3:34" ht="49.9" customHeight="1" x14ac:dyDescent="0.2">
      <c r="C23" s="5"/>
      <c r="D23" s="216"/>
      <c r="E23" s="179" t="s">
        <v>205</v>
      </c>
      <c r="F23" s="115" t="s">
        <v>470</v>
      </c>
      <c r="G23" s="117"/>
      <c r="H23" s="117"/>
      <c r="I23" s="117"/>
      <c r="J23" s="117"/>
      <c r="K23" s="180" t="s">
        <v>474</v>
      </c>
      <c r="L23" s="90">
        <v>0</v>
      </c>
      <c r="M23" s="219"/>
      <c r="N23" s="52"/>
      <c r="AG23" s="1"/>
      <c r="AH23" s="1"/>
    </row>
    <row r="24" spans="3:34" ht="44.45" customHeight="1" x14ac:dyDescent="0.2">
      <c r="C24" s="5"/>
      <c r="D24" s="216"/>
      <c r="E24" s="179" t="s">
        <v>206</v>
      </c>
      <c r="F24" s="115" t="s">
        <v>471</v>
      </c>
      <c r="G24" s="115" t="s">
        <v>473</v>
      </c>
      <c r="H24" s="117"/>
      <c r="I24" s="117"/>
      <c r="J24" s="117"/>
      <c r="K24" s="147"/>
      <c r="L24" s="90">
        <v>0</v>
      </c>
      <c r="M24" s="216"/>
      <c r="N24" s="52"/>
      <c r="AG24" s="1"/>
      <c r="AH24" s="1"/>
    </row>
    <row r="25" spans="3:34" ht="43.9" customHeight="1" x14ac:dyDescent="0.2">
      <c r="C25" s="5"/>
      <c r="D25" s="217"/>
      <c r="E25" s="179" t="s">
        <v>207</v>
      </c>
      <c r="F25" s="117" t="s">
        <v>472</v>
      </c>
      <c r="G25" s="115" t="s">
        <v>473</v>
      </c>
      <c r="H25" s="117"/>
      <c r="I25" s="117"/>
      <c r="J25" s="117"/>
      <c r="K25" s="147"/>
      <c r="L25" s="90">
        <v>0</v>
      </c>
      <c r="M25" s="217"/>
      <c r="N25" s="52"/>
      <c r="AG25" s="1"/>
      <c r="AH25" s="1"/>
    </row>
    <row r="26" spans="3:34" ht="24.6" customHeight="1" x14ac:dyDescent="0.2">
      <c r="C26" s="132"/>
      <c r="D26" s="132"/>
      <c r="E26" s="176"/>
      <c r="F26" s="177"/>
      <c r="G26" s="177"/>
      <c r="H26" s="177"/>
      <c r="I26" s="177"/>
      <c r="J26" s="177"/>
      <c r="K26" s="177"/>
      <c r="L26" s="177"/>
      <c r="M26" s="106"/>
      <c r="N26" s="52"/>
      <c r="AG26" s="1"/>
      <c r="AH26" s="1"/>
    </row>
    <row r="27" spans="3:34" ht="67.900000000000006" customHeight="1" x14ac:dyDescent="0.2">
      <c r="C27" s="132"/>
      <c r="D27" s="132"/>
      <c r="E27" s="391" t="s">
        <v>65</v>
      </c>
      <c r="F27" s="391"/>
      <c r="G27" s="391"/>
      <c r="H27" s="391"/>
      <c r="I27" s="391"/>
      <c r="J27" s="391"/>
      <c r="K27" s="391"/>
      <c r="L27" s="391"/>
      <c r="M27" s="391"/>
      <c r="N27" s="52"/>
      <c r="AG27" s="1"/>
      <c r="AH27" s="1"/>
    </row>
    <row r="28" spans="3:34" ht="24.6" customHeight="1" x14ac:dyDescent="0.2">
      <c r="C28" s="132"/>
      <c r="D28" s="132"/>
      <c r="E28" s="176"/>
      <c r="F28" s="177"/>
      <c r="G28" s="177"/>
      <c r="H28" s="177"/>
      <c r="I28" s="177"/>
      <c r="J28" s="177"/>
      <c r="K28" s="177"/>
      <c r="L28" s="177"/>
      <c r="M28" s="106"/>
      <c r="N28" s="52"/>
      <c r="AG28" s="1"/>
      <c r="AH28" s="1"/>
    </row>
    <row r="29" spans="3:34" ht="24.6" customHeight="1" x14ac:dyDescent="0.2">
      <c r="C29" s="132"/>
      <c r="D29" s="132"/>
      <c r="E29" s="176"/>
      <c r="F29" s="177"/>
      <c r="G29" s="177"/>
      <c r="H29" s="177"/>
      <c r="I29" s="177"/>
      <c r="J29" s="177"/>
      <c r="K29" s="177"/>
      <c r="L29" s="177"/>
      <c r="M29" s="106"/>
      <c r="N29" s="52"/>
      <c r="AG29" s="1"/>
      <c r="AH29" s="1"/>
    </row>
    <row r="30" spans="3:34" s="10" customFormat="1" ht="29.65" customHeight="1" x14ac:dyDescent="0.2">
      <c r="C30" s="5"/>
      <c r="D30" s="1"/>
      <c r="E30" s="398" t="s">
        <v>208</v>
      </c>
      <c r="F30" s="398"/>
      <c r="G30" s="398"/>
      <c r="H30" s="398"/>
      <c r="I30" s="398"/>
      <c r="J30" s="398"/>
      <c r="K30" s="398"/>
      <c r="L30" s="398"/>
      <c r="M30" s="391" t="s">
        <v>10</v>
      </c>
      <c r="N30" s="52"/>
    </row>
    <row r="31" spans="3:34" ht="63" customHeight="1" x14ac:dyDescent="0.2">
      <c r="C31" s="132"/>
      <c r="D31" s="5"/>
      <c r="E31" s="399" t="s">
        <v>67</v>
      </c>
      <c r="F31" s="399" t="s">
        <v>68</v>
      </c>
      <c r="G31" s="399" t="s">
        <v>69</v>
      </c>
      <c r="H31" s="399" t="s">
        <v>70</v>
      </c>
      <c r="I31" s="399" t="s">
        <v>71</v>
      </c>
      <c r="J31" s="401" t="s">
        <v>209</v>
      </c>
      <c r="K31" s="402"/>
      <c r="L31" s="148" t="s">
        <v>73</v>
      </c>
      <c r="M31" s="391"/>
      <c r="N31" s="52"/>
      <c r="AG31" s="1"/>
      <c r="AH31" s="1"/>
    </row>
    <row r="32" spans="3:34" s="10" customFormat="1" ht="49.15" customHeight="1" x14ac:dyDescent="0.2">
      <c r="C32" s="5"/>
      <c r="D32" s="166" t="s">
        <v>3</v>
      </c>
      <c r="E32" s="89"/>
      <c r="F32" s="299"/>
      <c r="G32" s="300"/>
      <c r="H32" s="301"/>
      <c r="I32" s="111"/>
      <c r="J32" s="299"/>
      <c r="K32" s="357"/>
      <c r="L32" s="112"/>
      <c r="M32" s="127"/>
      <c r="N32" s="52"/>
    </row>
    <row r="33" spans="3:34" ht="24.6" customHeight="1" x14ac:dyDescent="0.2">
      <c r="C33" s="132"/>
      <c r="D33" s="132"/>
      <c r="E33" s="176"/>
      <c r="F33" s="177"/>
      <c r="G33" s="177"/>
      <c r="H33" s="177"/>
      <c r="I33" s="177"/>
      <c r="J33" s="177"/>
      <c r="K33" s="177"/>
      <c r="L33" s="177"/>
      <c r="M33" s="106"/>
      <c r="N33" s="52"/>
      <c r="AG33" s="1"/>
      <c r="AH33" s="1"/>
    </row>
    <row r="34" spans="3:34" s="10" customFormat="1" ht="51.6" customHeight="1" x14ac:dyDescent="0.2">
      <c r="C34" s="302" t="s">
        <v>7</v>
      </c>
      <c r="D34" s="302"/>
      <c r="E34" s="103"/>
      <c r="F34" s="140" t="s">
        <v>111</v>
      </c>
      <c r="G34" s="142">
        <v>2026</v>
      </c>
      <c r="H34" s="140" t="s">
        <v>112</v>
      </c>
      <c r="I34" s="143" t="s">
        <v>113</v>
      </c>
      <c r="J34" s="271" t="s">
        <v>114</v>
      </c>
      <c r="K34" s="272"/>
      <c r="L34" s="110">
        <v>0</v>
      </c>
      <c r="M34" s="218">
        <f>SUM(L34:L37)</f>
        <v>0</v>
      </c>
      <c r="N34" s="52"/>
    </row>
    <row r="35" spans="3:34" ht="63" customHeight="1" x14ac:dyDescent="0.2">
      <c r="C35" s="302"/>
      <c r="D35" s="302"/>
      <c r="E35" s="103"/>
      <c r="F35" s="150" t="s">
        <v>115</v>
      </c>
      <c r="G35" s="123">
        <v>2026</v>
      </c>
      <c r="H35" s="113" t="s">
        <v>116</v>
      </c>
      <c r="I35" s="128" t="s">
        <v>113</v>
      </c>
      <c r="J35" s="265" t="s">
        <v>117</v>
      </c>
      <c r="K35" s="266"/>
      <c r="L35" s="110">
        <v>0</v>
      </c>
      <c r="M35" s="219"/>
      <c r="N35" s="52"/>
      <c r="AG35" s="1"/>
      <c r="AH35" s="1"/>
    </row>
    <row r="36" spans="3:34" s="10" customFormat="1" ht="72.599999999999994" customHeight="1" x14ac:dyDescent="0.2">
      <c r="C36" s="302"/>
      <c r="D36" s="302"/>
      <c r="E36" s="103"/>
      <c r="F36" s="141" t="s">
        <v>118</v>
      </c>
      <c r="G36" s="123">
        <v>2025</v>
      </c>
      <c r="H36" s="151" t="s">
        <v>119</v>
      </c>
      <c r="I36" s="128" t="s">
        <v>113</v>
      </c>
      <c r="J36" s="265" t="s">
        <v>117</v>
      </c>
      <c r="K36" s="266"/>
      <c r="L36" s="110">
        <v>0</v>
      </c>
      <c r="M36" s="219"/>
      <c r="N36" s="52"/>
    </row>
    <row r="37" spans="3:34" s="10" customFormat="1" ht="39.6" customHeight="1" x14ac:dyDescent="0.2">
      <c r="C37" s="302"/>
      <c r="D37" s="302"/>
      <c r="E37" s="133"/>
      <c r="F37" s="209" t="s">
        <v>120</v>
      </c>
      <c r="G37" s="129">
        <v>2024</v>
      </c>
      <c r="H37" s="130" t="s">
        <v>121</v>
      </c>
      <c r="I37" s="131" t="s">
        <v>113</v>
      </c>
      <c r="J37" s="267" t="s">
        <v>122</v>
      </c>
      <c r="K37" s="268"/>
      <c r="L37" s="110">
        <v>0</v>
      </c>
      <c r="M37" s="233"/>
    </row>
    <row r="38" spans="3:34" ht="24.6" customHeight="1" x14ac:dyDescent="0.2">
      <c r="C38" s="132"/>
      <c r="D38" s="132"/>
      <c r="E38" s="176"/>
      <c r="F38" s="177"/>
      <c r="G38" s="177"/>
      <c r="H38" s="177"/>
      <c r="I38" s="177"/>
      <c r="J38" s="177"/>
      <c r="K38" s="177"/>
      <c r="L38" s="177"/>
      <c r="M38" s="106"/>
      <c r="N38" s="52"/>
      <c r="AG38" s="1"/>
      <c r="AH38" s="1"/>
    </row>
    <row r="39" spans="3:34" ht="37.9" customHeight="1" x14ac:dyDescent="0.25">
      <c r="C39" s="302" t="s">
        <v>8</v>
      </c>
      <c r="D39" s="302"/>
      <c r="E39" s="186"/>
      <c r="F39" s="187"/>
      <c r="G39" s="188"/>
      <c r="H39" s="187"/>
      <c r="I39" s="189"/>
      <c r="J39" s="339"/>
      <c r="K39" s="340"/>
      <c r="L39" s="110"/>
      <c r="M39" s="344">
        <f>SUM(L39:L40)</f>
        <v>0</v>
      </c>
    </row>
    <row r="40" spans="3:34" ht="71.45" customHeight="1" x14ac:dyDescent="0.25">
      <c r="C40" s="302"/>
      <c r="D40" s="302"/>
      <c r="E40" s="186"/>
      <c r="F40" s="187"/>
      <c r="G40" s="188"/>
      <c r="H40" s="187"/>
      <c r="I40" s="189"/>
      <c r="J40" s="339"/>
      <c r="K40" s="340"/>
      <c r="L40" s="110"/>
      <c r="M40" s="344"/>
    </row>
    <row r="41" spans="3:34" s="10" customFormat="1" ht="29.65" customHeight="1" x14ac:dyDescent="0.2">
      <c r="C41" s="5"/>
      <c r="D41" s="5"/>
      <c r="E41" s="104"/>
      <c r="F41" s="105"/>
      <c r="G41" s="104"/>
      <c r="H41" s="104"/>
      <c r="I41" s="105"/>
      <c r="J41" s="104"/>
      <c r="K41" s="104"/>
      <c r="L41" s="104"/>
      <c r="M41" s="106"/>
      <c r="N41" s="52"/>
    </row>
    <row r="42" spans="3:34" s="10" customFormat="1" ht="11.65" customHeight="1" x14ac:dyDescent="0.2">
      <c r="D42" s="5"/>
      <c r="E42" s="163"/>
      <c r="F42" s="163"/>
      <c r="G42" s="163"/>
      <c r="H42" s="163"/>
      <c r="I42" s="163"/>
      <c r="J42" s="163"/>
      <c r="K42" s="163"/>
      <c r="L42" s="163"/>
      <c r="M42" s="164"/>
    </row>
    <row r="43" spans="3:34" ht="55.15" customHeight="1" x14ac:dyDescent="0.2">
      <c r="D43" s="5"/>
      <c r="E43" s="398" t="s">
        <v>210</v>
      </c>
      <c r="F43" s="398"/>
      <c r="G43" s="398"/>
      <c r="H43" s="398"/>
      <c r="I43" s="398"/>
      <c r="J43" s="398"/>
      <c r="K43" s="398"/>
      <c r="L43" s="398"/>
      <c r="M43" s="391" t="s">
        <v>10</v>
      </c>
      <c r="N43" s="10"/>
      <c r="AG43" s="1"/>
      <c r="AH43" s="1"/>
    </row>
    <row r="44" spans="3:34" ht="57.4" customHeight="1" x14ac:dyDescent="0.2">
      <c r="C44" s="13"/>
      <c r="D44" s="5"/>
      <c r="E44" s="399" t="s">
        <v>67</v>
      </c>
      <c r="F44" s="399" t="s">
        <v>68</v>
      </c>
      <c r="G44" s="399" t="s">
        <v>69</v>
      </c>
      <c r="H44" s="399" t="s">
        <v>70</v>
      </c>
      <c r="I44" s="399" t="s">
        <v>71</v>
      </c>
      <c r="J44" s="401" t="s">
        <v>211</v>
      </c>
      <c r="K44" s="402"/>
      <c r="L44" s="148" t="s">
        <v>73</v>
      </c>
      <c r="M44" s="391"/>
      <c r="N44" s="10"/>
      <c r="AH44" s="1"/>
    </row>
    <row r="45" spans="3:34" ht="152.44999999999999" customHeight="1" x14ac:dyDescent="0.2">
      <c r="C45" s="378" t="s">
        <v>3</v>
      </c>
      <c r="D45" s="379"/>
      <c r="E45" s="89" t="s">
        <v>125</v>
      </c>
      <c r="F45" s="89" t="s">
        <v>212</v>
      </c>
      <c r="G45" s="111">
        <v>46001</v>
      </c>
      <c r="H45" s="89" t="s">
        <v>127</v>
      </c>
      <c r="I45" s="112" t="s">
        <v>128</v>
      </c>
      <c r="J45" s="299" t="s">
        <v>129</v>
      </c>
      <c r="K45" s="301"/>
      <c r="L45" s="112">
        <v>4</v>
      </c>
      <c r="M45" s="218">
        <f>SUM(L45:L58)</f>
        <v>38</v>
      </c>
      <c r="N45" s="10"/>
      <c r="AH45" s="1"/>
    </row>
    <row r="46" spans="3:34" ht="87" customHeight="1" x14ac:dyDescent="0.2">
      <c r="C46" s="380"/>
      <c r="D46" s="381"/>
      <c r="E46" s="89" t="s">
        <v>74</v>
      </c>
      <c r="F46" s="89" t="s">
        <v>75</v>
      </c>
      <c r="G46" s="111">
        <v>45444</v>
      </c>
      <c r="H46" s="89" t="s">
        <v>76</v>
      </c>
      <c r="I46" s="112" t="s">
        <v>77</v>
      </c>
      <c r="J46" s="261" t="s">
        <v>78</v>
      </c>
      <c r="K46" s="262"/>
      <c r="L46" s="112">
        <v>4</v>
      </c>
      <c r="M46" s="219"/>
      <c r="N46" s="10"/>
      <c r="AH46" s="1"/>
    </row>
    <row r="47" spans="3:34" ht="94.15" customHeight="1" x14ac:dyDescent="0.2">
      <c r="C47" s="380"/>
      <c r="D47" s="381"/>
      <c r="E47" s="89" t="s">
        <v>79</v>
      </c>
      <c r="F47" s="89" t="s">
        <v>75</v>
      </c>
      <c r="G47" s="111">
        <v>45491</v>
      </c>
      <c r="H47" s="89" t="s">
        <v>80</v>
      </c>
      <c r="I47" s="112" t="s">
        <v>81</v>
      </c>
      <c r="J47" s="261" t="s">
        <v>82</v>
      </c>
      <c r="K47" s="262"/>
      <c r="L47" s="112">
        <v>4</v>
      </c>
      <c r="M47" s="219"/>
      <c r="N47" s="10"/>
      <c r="AH47" s="1"/>
    </row>
    <row r="48" spans="3:34" ht="88.9" customHeight="1" x14ac:dyDescent="0.2">
      <c r="C48" s="380"/>
      <c r="D48" s="381"/>
      <c r="E48" s="89" t="s">
        <v>83</v>
      </c>
      <c r="F48" s="89" t="s">
        <v>75</v>
      </c>
      <c r="G48" s="101">
        <v>45491</v>
      </c>
      <c r="H48" s="89" t="s">
        <v>84</v>
      </c>
      <c r="I48" s="112" t="s">
        <v>85</v>
      </c>
      <c r="J48" s="261" t="s">
        <v>82</v>
      </c>
      <c r="K48" s="262"/>
      <c r="L48" s="112">
        <v>4</v>
      </c>
      <c r="M48" s="219"/>
      <c r="N48" s="10"/>
      <c r="AH48" s="1"/>
    </row>
    <row r="49" spans="3:34" ht="88.9" customHeight="1" x14ac:dyDescent="0.2">
      <c r="C49" s="380"/>
      <c r="D49" s="381"/>
      <c r="E49" s="89" t="s">
        <v>86</v>
      </c>
      <c r="F49" s="89" t="s">
        <v>75</v>
      </c>
      <c r="G49" s="101">
        <v>45493</v>
      </c>
      <c r="H49" s="89" t="s">
        <v>87</v>
      </c>
      <c r="I49" s="112" t="s">
        <v>88</v>
      </c>
      <c r="J49" s="261" t="s">
        <v>89</v>
      </c>
      <c r="K49" s="262"/>
      <c r="L49" s="112">
        <v>0</v>
      </c>
      <c r="M49" s="219"/>
      <c r="N49" s="10"/>
      <c r="AH49" s="1"/>
    </row>
    <row r="50" spans="3:34" ht="84" customHeight="1" x14ac:dyDescent="0.2">
      <c r="C50" s="380"/>
      <c r="D50" s="381"/>
      <c r="E50" s="89" t="s">
        <v>90</v>
      </c>
      <c r="F50" s="89" t="s">
        <v>75</v>
      </c>
      <c r="G50" s="111">
        <v>45641</v>
      </c>
      <c r="H50" s="89" t="s">
        <v>91</v>
      </c>
      <c r="I50" s="112" t="s">
        <v>92</v>
      </c>
      <c r="J50" s="261" t="s">
        <v>93</v>
      </c>
      <c r="K50" s="262"/>
      <c r="L50" s="112">
        <v>4</v>
      </c>
      <c r="M50" s="219"/>
      <c r="N50" s="10"/>
      <c r="AH50" s="1"/>
    </row>
    <row r="51" spans="3:34" ht="94.15" customHeight="1" x14ac:dyDescent="0.2">
      <c r="C51" s="380"/>
      <c r="D51" s="381"/>
      <c r="E51" s="89" t="s">
        <v>94</v>
      </c>
      <c r="F51" s="89" t="s">
        <v>75</v>
      </c>
      <c r="G51" s="111">
        <v>45641</v>
      </c>
      <c r="H51" s="89" t="s">
        <v>95</v>
      </c>
      <c r="I51" s="112" t="s">
        <v>96</v>
      </c>
      <c r="J51" s="261" t="s">
        <v>89</v>
      </c>
      <c r="K51" s="262"/>
      <c r="L51" s="112">
        <v>0</v>
      </c>
      <c r="M51" s="219"/>
      <c r="N51" s="10"/>
      <c r="AH51" s="1"/>
    </row>
    <row r="52" spans="3:34" ht="43.9" customHeight="1" x14ac:dyDescent="0.2">
      <c r="C52" s="380"/>
      <c r="D52" s="381"/>
      <c r="E52" s="227" t="s">
        <v>97</v>
      </c>
      <c r="F52" s="227" t="s">
        <v>75</v>
      </c>
      <c r="G52" s="310">
        <v>45595</v>
      </c>
      <c r="H52" s="227" t="s">
        <v>98</v>
      </c>
      <c r="I52" s="107" t="s">
        <v>99</v>
      </c>
      <c r="J52" s="291" t="s">
        <v>89</v>
      </c>
      <c r="K52" s="292"/>
      <c r="L52" s="112">
        <v>4</v>
      </c>
      <c r="M52" s="219"/>
      <c r="N52" s="10"/>
      <c r="AH52" s="1"/>
    </row>
    <row r="53" spans="3:34" ht="42" customHeight="1" x14ac:dyDescent="0.2">
      <c r="C53" s="380"/>
      <c r="D53" s="381"/>
      <c r="E53" s="285"/>
      <c r="F53" s="285"/>
      <c r="G53" s="311"/>
      <c r="H53" s="285"/>
      <c r="I53" s="109" t="s">
        <v>100</v>
      </c>
      <c r="J53" s="293"/>
      <c r="K53" s="289"/>
      <c r="L53" s="112">
        <v>0</v>
      </c>
      <c r="M53" s="219"/>
      <c r="N53" s="10"/>
      <c r="AH53" s="1"/>
    </row>
    <row r="54" spans="3:34" ht="94.15" customHeight="1" x14ac:dyDescent="0.2">
      <c r="C54" s="380"/>
      <c r="D54" s="381"/>
      <c r="E54" s="89" t="s">
        <v>101</v>
      </c>
      <c r="F54" s="89" t="s">
        <v>75</v>
      </c>
      <c r="G54" s="111">
        <v>45580</v>
      </c>
      <c r="H54" s="89" t="s">
        <v>102</v>
      </c>
      <c r="I54" s="112" t="s">
        <v>88</v>
      </c>
      <c r="J54" s="261" t="s">
        <v>89</v>
      </c>
      <c r="K54" s="262"/>
      <c r="L54" s="112">
        <v>0</v>
      </c>
      <c r="M54" s="219"/>
      <c r="N54" s="10"/>
      <c r="AH54" s="1"/>
    </row>
    <row r="55" spans="3:34" ht="86.65" customHeight="1" x14ac:dyDescent="0.2">
      <c r="C55" s="380"/>
      <c r="D55" s="381"/>
      <c r="E55" s="89" t="s">
        <v>103</v>
      </c>
      <c r="F55" s="89" t="s">
        <v>75</v>
      </c>
      <c r="G55" s="111">
        <v>45840</v>
      </c>
      <c r="H55" s="89" t="s">
        <v>104</v>
      </c>
      <c r="I55" s="112" t="s">
        <v>105</v>
      </c>
      <c r="J55" s="261" t="s">
        <v>89</v>
      </c>
      <c r="K55" s="262"/>
      <c r="L55" s="112">
        <v>2</v>
      </c>
      <c r="M55" s="219"/>
      <c r="N55" s="10"/>
      <c r="AH55" s="1"/>
    </row>
    <row r="56" spans="3:34" ht="156" customHeight="1" x14ac:dyDescent="0.2">
      <c r="C56" s="380"/>
      <c r="D56" s="381"/>
      <c r="E56" s="89" t="s">
        <v>106</v>
      </c>
      <c r="F56" s="89" t="s">
        <v>213</v>
      </c>
      <c r="G56" s="111">
        <v>45863</v>
      </c>
      <c r="H56" s="89" t="s">
        <v>108</v>
      </c>
      <c r="I56" s="112" t="s">
        <v>109</v>
      </c>
      <c r="J56" s="261" t="s">
        <v>110</v>
      </c>
      <c r="K56" s="262"/>
      <c r="L56" s="112">
        <v>4</v>
      </c>
      <c r="M56" s="219"/>
      <c r="N56" s="10"/>
      <c r="AH56" s="1"/>
    </row>
    <row r="57" spans="3:34" ht="105.6" customHeight="1" x14ac:dyDescent="0.2">
      <c r="C57" s="380"/>
      <c r="D57" s="381"/>
      <c r="E57" s="89" t="s">
        <v>131</v>
      </c>
      <c r="F57" s="89" t="s">
        <v>75</v>
      </c>
      <c r="G57" s="111">
        <v>45945</v>
      </c>
      <c r="H57" s="89" t="s">
        <v>132</v>
      </c>
      <c r="I57" s="112" t="s">
        <v>133</v>
      </c>
      <c r="J57" s="261" t="s">
        <v>134</v>
      </c>
      <c r="K57" s="262"/>
      <c r="L57" s="112">
        <v>4</v>
      </c>
      <c r="M57" s="219"/>
      <c r="N57" s="10"/>
    </row>
    <row r="58" spans="3:34" ht="127.9" customHeight="1" x14ac:dyDescent="0.2">
      <c r="C58" s="382"/>
      <c r="D58" s="383"/>
      <c r="E58" s="89" t="s">
        <v>135</v>
      </c>
      <c r="F58" s="89" t="s">
        <v>75</v>
      </c>
      <c r="G58" s="111">
        <v>45916</v>
      </c>
      <c r="H58" s="89" t="s">
        <v>136</v>
      </c>
      <c r="I58" s="112" t="s">
        <v>137</v>
      </c>
      <c r="J58" s="345" t="s">
        <v>138</v>
      </c>
      <c r="K58" s="345"/>
      <c r="L58" s="112">
        <v>4</v>
      </c>
      <c r="M58" s="233"/>
      <c r="N58" s="10"/>
    </row>
    <row r="59" spans="3:34" s="10" customFormat="1" ht="15" customHeight="1" x14ac:dyDescent="0.2">
      <c r="C59" s="5"/>
      <c r="D59" s="132"/>
      <c r="E59" s="104"/>
      <c r="F59" s="104"/>
      <c r="G59" s="144"/>
      <c r="H59" s="104"/>
      <c r="I59" s="139"/>
      <c r="J59" s="139"/>
      <c r="K59" s="139"/>
      <c r="L59" s="139"/>
      <c r="M59" s="106"/>
    </row>
    <row r="60" spans="3:34" ht="37.9" customHeight="1" x14ac:dyDescent="0.25">
      <c r="C60" s="302" t="s">
        <v>7</v>
      </c>
      <c r="D60" s="302"/>
      <c r="E60" s="213"/>
      <c r="F60" s="187" t="s">
        <v>214</v>
      </c>
      <c r="G60" s="188">
        <v>2025</v>
      </c>
      <c r="H60" s="187" t="s">
        <v>140</v>
      </c>
      <c r="I60" s="189" t="s">
        <v>113</v>
      </c>
      <c r="J60" s="296" t="s">
        <v>141</v>
      </c>
      <c r="K60" s="340"/>
      <c r="L60" s="110">
        <v>0</v>
      </c>
      <c r="M60" s="344">
        <f>SUM(L60:L61)</f>
        <v>0</v>
      </c>
    </row>
    <row r="61" spans="3:34" ht="71.45" customHeight="1" x14ac:dyDescent="0.25">
      <c r="C61" s="302"/>
      <c r="D61" s="302"/>
      <c r="E61" s="213"/>
      <c r="F61" s="187" t="s">
        <v>215</v>
      </c>
      <c r="G61" s="188">
        <v>2025</v>
      </c>
      <c r="H61" s="187" t="s">
        <v>143</v>
      </c>
      <c r="I61" s="189" t="s">
        <v>113</v>
      </c>
      <c r="J61" s="296" t="s">
        <v>141</v>
      </c>
      <c r="K61" s="340"/>
      <c r="L61" s="110">
        <v>0</v>
      </c>
      <c r="M61" s="344"/>
    </row>
    <row r="62" spans="3:34" s="10" customFormat="1" ht="36" customHeight="1" x14ac:dyDescent="0.2">
      <c r="C62" s="132"/>
      <c r="D62" s="132"/>
      <c r="E62" s="183"/>
      <c r="F62" s="183"/>
      <c r="G62" s="184"/>
      <c r="H62" s="183"/>
      <c r="I62" s="141"/>
      <c r="J62" s="185"/>
      <c r="K62" s="185"/>
      <c r="L62" s="185"/>
      <c r="M62" s="106"/>
    </row>
    <row r="63" spans="3:34" ht="37.9" customHeight="1" x14ac:dyDescent="0.25">
      <c r="C63" s="234" t="s">
        <v>8</v>
      </c>
      <c r="D63" s="230"/>
      <c r="E63" s="212" t="s">
        <v>216</v>
      </c>
      <c r="F63" s="115" t="s">
        <v>217</v>
      </c>
      <c r="G63" s="115">
        <v>2025</v>
      </c>
      <c r="H63" s="115" t="s">
        <v>140</v>
      </c>
      <c r="I63" s="191" t="s">
        <v>113</v>
      </c>
      <c r="J63" s="296" t="s">
        <v>141</v>
      </c>
      <c r="K63" s="340"/>
      <c r="L63" s="110">
        <v>0</v>
      </c>
      <c r="M63" s="218">
        <f>SUM(L63:L64)</f>
        <v>0</v>
      </c>
    </row>
    <row r="64" spans="3:34" ht="71.45" customHeight="1" x14ac:dyDescent="0.25">
      <c r="C64" s="236"/>
      <c r="D64" s="231"/>
      <c r="E64" s="212" t="s">
        <v>218</v>
      </c>
      <c r="F64" s="115" t="s">
        <v>219</v>
      </c>
      <c r="G64" s="115">
        <v>2025</v>
      </c>
      <c r="H64" s="115" t="s">
        <v>220</v>
      </c>
      <c r="I64" s="191" t="s">
        <v>113</v>
      </c>
      <c r="J64" s="296" t="s">
        <v>141</v>
      </c>
      <c r="K64" s="340"/>
      <c r="L64" s="110">
        <v>0</v>
      </c>
      <c r="M64" s="219"/>
    </row>
    <row r="65" spans="3:34" ht="61.9" customHeight="1" x14ac:dyDescent="0.25">
      <c r="C65" s="353"/>
      <c r="D65" s="354"/>
      <c r="E65" s="115" t="s">
        <v>221</v>
      </c>
      <c r="F65" s="115" t="s">
        <v>222</v>
      </c>
      <c r="G65" s="117">
        <v>2018</v>
      </c>
      <c r="H65" s="115" t="s">
        <v>223</v>
      </c>
      <c r="I65" s="191" t="s">
        <v>113</v>
      </c>
      <c r="J65" s="296" t="s">
        <v>141</v>
      </c>
      <c r="K65" s="340"/>
      <c r="L65" s="110">
        <v>0</v>
      </c>
      <c r="M65" s="346"/>
    </row>
    <row r="66" spans="3:34" ht="63" customHeight="1" x14ac:dyDescent="0.25">
      <c r="C66" s="353"/>
      <c r="D66" s="354"/>
      <c r="E66" s="113" t="s">
        <v>224</v>
      </c>
      <c r="F66" s="113" t="s">
        <v>225</v>
      </c>
      <c r="G66" s="175">
        <v>2018</v>
      </c>
      <c r="H66" s="115" t="s">
        <v>226</v>
      </c>
      <c r="I66" s="192" t="s">
        <v>113</v>
      </c>
      <c r="J66" s="280" t="s">
        <v>141</v>
      </c>
      <c r="K66" s="351"/>
      <c r="L66" s="110">
        <v>0</v>
      </c>
      <c r="M66" s="346"/>
    </row>
    <row r="67" spans="3:34" ht="52.15" customHeight="1" x14ac:dyDescent="0.25">
      <c r="C67" s="355"/>
      <c r="D67" s="356"/>
      <c r="E67" s="89"/>
      <c r="F67" s="199" t="s">
        <v>227</v>
      </c>
      <c r="G67" s="90">
        <v>2023</v>
      </c>
      <c r="H67" s="115" t="s">
        <v>228</v>
      </c>
      <c r="I67" s="193" t="s">
        <v>113</v>
      </c>
      <c r="J67" s="261" t="s">
        <v>141</v>
      </c>
      <c r="K67" s="352"/>
      <c r="L67" s="110">
        <v>0</v>
      </c>
      <c r="M67" s="347"/>
    </row>
    <row r="68" spans="3:34" s="10" customFormat="1" x14ac:dyDescent="0.2">
      <c r="G68" s="11"/>
    </row>
    <row r="69" spans="3:34" s="10" customFormat="1" ht="12" customHeight="1" x14ac:dyDescent="0.2">
      <c r="G69" s="11"/>
    </row>
    <row r="70" spans="3:34" s="10" customFormat="1" x14ac:dyDescent="0.2">
      <c r="G70" s="11"/>
    </row>
    <row r="71" spans="3:34" s="10" customFormat="1" x14ac:dyDescent="0.2">
      <c r="G71" s="11"/>
    </row>
    <row r="72" spans="3:34" ht="49.5" customHeight="1" x14ac:dyDescent="0.2">
      <c r="D72" s="10"/>
      <c r="E72" s="398" t="s">
        <v>229</v>
      </c>
      <c r="F72" s="398"/>
      <c r="G72" s="398"/>
      <c r="H72" s="398"/>
      <c r="I72" s="398"/>
      <c r="J72" s="398"/>
      <c r="K72" s="398"/>
      <c r="L72" s="398"/>
      <c r="M72" s="277" t="s">
        <v>10</v>
      </c>
      <c r="N72" s="10"/>
      <c r="AG72" s="1"/>
      <c r="AH72" s="1"/>
    </row>
    <row r="73" spans="3:34" ht="57.4" customHeight="1" x14ac:dyDescent="0.2">
      <c r="C73" s="13"/>
      <c r="D73" s="13"/>
      <c r="E73" s="99" t="s">
        <v>67</v>
      </c>
      <c r="F73" s="100" t="s">
        <v>68</v>
      </c>
      <c r="G73" s="99" t="s">
        <v>69</v>
      </c>
      <c r="H73" s="99" t="s">
        <v>70</v>
      </c>
      <c r="I73" s="99" t="s">
        <v>71</v>
      </c>
      <c r="J73" s="259" t="s">
        <v>230</v>
      </c>
      <c r="K73" s="260"/>
      <c r="L73" s="99" t="s">
        <v>73</v>
      </c>
      <c r="M73" s="277"/>
      <c r="N73" s="10"/>
      <c r="AH73" s="1"/>
    </row>
    <row r="74" spans="3:34" ht="42" customHeight="1" x14ac:dyDescent="0.2">
      <c r="C74" s="92"/>
      <c r="D74" s="230" t="s">
        <v>3</v>
      </c>
      <c r="E74" s="89" t="s">
        <v>146</v>
      </c>
      <c r="F74" s="89" t="s">
        <v>147</v>
      </c>
      <c r="G74" s="101">
        <v>45241</v>
      </c>
      <c r="H74" s="89" t="s">
        <v>148</v>
      </c>
      <c r="I74" s="112" t="s">
        <v>149</v>
      </c>
      <c r="J74" s="261" t="s">
        <v>150</v>
      </c>
      <c r="K74" s="262"/>
      <c r="L74" s="112">
        <v>0</v>
      </c>
      <c r="M74" s="218">
        <f>SUM(L74:L85)</f>
        <v>0</v>
      </c>
      <c r="N74" s="10"/>
      <c r="AH74" s="1"/>
    </row>
    <row r="75" spans="3:34" ht="42" customHeight="1" x14ac:dyDescent="0.2">
      <c r="C75" s="95"/>
      <c r="D75" s="231"/>
      <c r="E75" s="87" t="s">
        <v>151</v>
      </c>
      <c r="F75" s="89" t="s">
        <v>147</v>
      </c>
      <c r="G75" s="102">
        <v>45242</v>
      </c>
      <c r="H75" s="87" t="s">
        <v>152</v>
      </c>
      <c r="I75" s="108" t="s">
        <v>153</v>
      </c>
      <c r="J75" s="313" t="s">
        <v>89</v>
      </c>
      <c r="K75" s="314"/>
      <c r="L75" s="112">
        <v>0</v>
      </c>
      <c r="M75" s="219"/>
      <c r="N75" s="10"/>
      <c r="AH75" s="1"/>
    </row>
    <row r="76" spans="3:34" ht="42" customHeight="1" x14ac:dyDescent="0.2">
      <c r="C76" s="95"/>
      <c r="D76" s="231"/>
      <c r="E76" s="113" t="s">
        <v>154</v>
      </c>
      <c r="F76" s="89" t="s">
        <v>147</v>
      </c>
      <c r="G76" s="114">
        <v>45640</v>
      </c>
      <c r="H76" s="113" t="s">
        <v>155</v>
      </c>
      <c r="I76" s="121" t="s">
        <v>156</v>
      </c>
      <c r="J76" s="296" t="s">
        <v>89</v>
      </c>
      <c r="K76" s="297"/>
      <c r="L76" s="112">
        <v>0</v>
      </c>
      <c r="M76" s="219"/>
      <c r="N76" s="10"/>
      <c r="AH76" s="1"/>
    </row>
    <row r="77" spans="3:34" ht="42" customHeight="1" x14ac:dyDescent="0.2">
      <c r="C77" s="95"/>
      <c r="D77" s="231"/>
      <c r="E77" s="113" t="s">
        <v>157</v>
      </c>
      <c r="F77" s="89" t="s">
        <v>158</v>
      </c>
      <c r="G77" s="114">
        <v>46203</v>
      </c>
      <c r="H77" s="113" t="s">
        <v>159</v>
      </c>
      <c r="I77" s="121" t="s">
        <v>160</v>
      </c>
      <c r="J77" s="296" t="s">
        <v>89</v>
      </c>
      <c r="K77" s="297"/>
      <c r="L77" s="112">
        <v>0</v>
      </c>
      <c r="M77" s="219"/>
      <c r="N77" s="10"/>
      <c r="AH77" s="1"/>
    </row>
    <row r="78" spans="3:34" ht="42" customHeight="1" x14ac:dyDescent="0.2">
      <c r="C78" s="95"/>
      <c r="D78" s="231"/>
      <c r="E78" s="113" t="s">
        <v>161</v>
      </c>
      <c r="F78" s="89" t="s">
        <v>158</v>
      </c>
      <c r="G78" s="114">
        <v>46203</v>
      </c>
      <c r="H78" s="113" t="s">
        <v>162</v>
      </c>
      <c r="I78" s="121" t="s">
        <v>163</v>
      </c>
      <c r="J78" s="296" t="s">
        <v>78</v>
      </c>
      <c r="K78" s="297"/>
      <c r="L78" s="112">
        <v>0</v>
      </c>
      <c r="M78" s="219"/>
      <c r="N78" s="10"/>
      <c r="AH78" s="1"/>
    </row>
    <row r="79" spans="3:34" ht="42" customHeight="1" x14ac:dyDescent="0.2">
      <c r="C79" s="95"/>
      <c r="D79" s="231"/>
      <c r="E79" s="115" t="s">
        <v>164</v>
      </c>
      <c r="F79" s="89" t="s">
        <v>158</v>
      </c>
      <c r="G79" s="116">
        <v>46202</v>
      </c>
      <c r="H79" s="115" t="s">
        <v>165</v>
      </c>
      <c r="I79" s="122" t="s">
        <v>166</v>
      </c>
      <c r="J79" s="296" t="s">
        <v>89</v>
      </c>
      <c r="K79" s="297"/>
      <c r="L79" s="112">
        <v>0</v>
      </c>
      <c r="M79" s="219"/>
      <c r="N79" s="10"/>
      <c r="AH79" s="1"/>
    </row>
    <row r="80" spans="3:34" ht="63" customHeight="1" x14ac:dyDescent="0.2">
      <c r="C80" s="95"/>
      <c r="D80" s="231"/>
      <c r="E80" s="284" t="s">
        <v>167</v>
      </c>
      <c r="F80" s="87" t="s">
        <v>168</v>
      </c>
      <c r="G80" s="278">
        <v>45075</v>
      </c>
      <c r="H80" s="222" t="s">
        <v>169</v>
      </c>
      <c r="I80" s="123" t="s">
        <v>170</v>
      </c>
      <c r="J80" s="280" t="s">
        <v>171</v>
      </c>
      <c r="K80" s="281"/>
      <c r="L80" s="112">
        <v>0</v>
      </c>
      <c r="M80" s="219"/>
      <c r="N80" s="10"/>
      <c r="AH80" s="1"/>
    </row>
    <row r="81" spans="3:34" ht="42" customHeight="1" x14ac:dyDescent="0.2">
      <c r="C81" s="95"/>
      <c r="D81" s="231"/>
      <c r="E81" s="290"/>
      <c r="F81" s="88"/>
      <c r="G81" s="279"/>
      <c r="H81" s="223"/>
      <c r="I81" s="124" t="s">
        <v>172</v>
      </c>
      <c r="J81" s="282"/>
      <c r="K81" s="283"/>
      <c r="L81" s="112"/>
      <c r="M81" s="219"/>
      <c r="N81" s="10"/>
      <c r="AH81" s="1"/>
    </row>
    <row r="82" spans="3:34" ht="84" customHeight="1" x14ac:dyDescent="0.2">
      <c r="C82" s="95"/>
      <c r="D82" s="231"/>
      <c r="E82" s="284" t="s">
        <v>173</v>
      </c>
      <c r="F82" s="87" t="s">
        <v>174</v>
      </c>
      <c r="G82" s="278">
        <v>45075</v>
      </c>
      <c r="H82" s="222" t="s">
        <v>175</v>
      </c>
      <c r="I82" s="123" t="s">
        <v>176</v>
      </c>
      <c r="J82" s="280" t="s">
        <v>171</v>
      </c>
      <c r="K82" s="281"/>
      <c r="L82" s="112">
        <v>0</v>
      </c>
      <c r="M82" s="219"/>
      <c r="N82" s="10"/>
      <c r="AH82" s="1"/>
    </row>
    <row r="83" spans="3:34" ht="42" customHeight="1" x14ac:dyDescent="0.2">
      <c r="C83" s="95"/>
      <c r="D83" s="231"/>
      <c r="E83" s="285"/>
      <c r="F83" s="88"/>
      <c r="G83" s="286"/>
      <c r="H83" s="287"/>
      <c r="I83" s="124" t="s">
        <v>177</v>
      </c>
      <c r="J83" s="288"/>
      <c r="K83" s="289"/>
      <c r="L83" s="112"/>
      <c r="M83" s="219"/>
      <c r="N83" s="10"/>
      <c r="AH83" s="1"/>
    </row>
    <row r="84" spans="3:34" ht="44.45" customHeight="1" x14ac:dyDescent="0.2">
      <c r="C84" s="95"/>
      <c r="D84" s="231"/>
      <c r="E84" s="87" t="s">
        <v>178</v>
      </c>
      <c r="F84" s="89" t="s">
        <v>147</v>
      </c>
      <c r="G84" s="101">
        <v>45638</v>
      </c>
      <c r="H84" s="89" t="s">
        <v>179</v>
      </c>
      <c r="I84" s="112" t="s">
        <v>180</v>
      </c>
      <c r="J84" s="261" t="s">
        <v>181</v>
      </c>
      <c r="K84" s="262"/>
      <c r="L84" s="112">
        <v>0</v>
      </c>
      <c r="M84" s="219"/>
      <c r="N84" s="10"/>
      <c r="AH84" s="1"/>
    </row>
    <row r="85" spans="3:34" ht="51" customHeight="1" x14ac:dyDescent="0.2">
      <c r="C85" s="8"/>
      <c r="D85" s="232"/>
      <c r="E85" s="151" t="s">
        <v>182</v>
      </c>
      <c r="F85" s="119" t="s">
        <v>158</v>
      </c>
      <c r="G85" s="101">
        <v>46218</v>
      </c>
      <c r="H85" s="89" t="s">
        <v>183</v>
      </c>
      <c r="I85" s="112" t="s">
        <v>184</v>
      </c>
      <c r="J85" s="261" t="s">
        <v>134</v>
      </c>
      <c r="K85" s="262"/>
      <c r="L85" s="112">
        <v>0</v>
      </c>
      <c r="M85" s="233"/>
      <c r="N85" s="10"/>
      <c r="AH85" s="1"/>
    </row>
    <row r="86" spans="3:34" s="10" customFormat="1" ht="10.5" customHeight="1" x14ac:dyDescent="0.2">
      <c r="C86" s="5"/>
      <c r="D86" s="132"/>
      <c r="E86" s="104"/>
      <c r="F86" s="104"/>
      <c r="G86" s="138"/>
      <c r="H86" s="104"/>
      <c r="I86" s="139"/>
      <c r="J86" s="139"/>
      <c r="K86" s="139"/>
      <c r="L86" s="139"/>
      <c r="M86" s="106"/>
    </row>
    <row r="87" spans="3:34" ht="39" customHeight="1" x14ac:dyDescent="0.2">
      <c r="C87" s="152"/>
      <c r="D87" s="158" t="s">
        <v>7</v>
      </c>
      <c r="E87" s="96"/>
      <c r="F87" s="97"/>
      <c r="G87" s="96"/>
      <c r="H87" s="96"/>
      <c r="I87" s="134"/>
      <c r="J87" s="294"/>
      <c r="K87" s="295"/>
      <c r="L87" s="145"/>
      <c r="M87" s="344">
        <f>SUM(L87:L88)</f>
        <v>0</v>
      </c>
    </row>
    <row r="88" spans="3:34" s="10" customFormat="1" x14ac:dyDescent="0.2">
      <c r="G88" s="11"/>
      <c r="I88" s="120"/>
      <c r="M88" s="344"/>
    </row>
    <row r="89" spans="3:34" ht="37.9" customHeight="1" x14ac:dyDescent="0.25">
      <c r="C89" s="234" t="s">
        <v>8</v>
      </c>
      <c r="D89" s="230"/>
      <c r="E89" s="190"/>
      <c r="F89" s="187"/>
      <c r="G89" s="188"/>
      <c r="H89" s="187"/>
      <c r="I89" s="189"/>
      <c r="J89" s="339"/>
      <c r="K89" s="340"/>
      <c r="L89" s="110"/>
      <c r="M89" s="344">
        <f>SUM(L89:L90)</f>
        <v>0</v>
      </c>
    </row>
    <row r="90" spans="3:34" ht="71.45" customHeight="1" x14ac:dyDescent="0.25">
      <c r="C90" s="238"/>
      <c r="D90" s="232"/>
      <c r="E90" s="190"/>
      <c r="F90" s="187"/>
      <c r="G90" s="188"/>
      <c r="H90" s="187"/>
      <c r="I90" s="189"/>
      <c r="J90" s="339"/>
      <c r="K90" s="340"/>
      <c r="L90" s="110"/>
      <c r="M90" s="344"/>
    </row>
    <row r="91" spans="3:34" s="10" customFormat="1" x14ac:dyDescent="0.2">
      <c r="G91" s="11"/>
      <c r="I91" s="120"/>
    </row>
    <row r="92" spans="3:34" s="10" customFormat="1" x14ac:dyDescent="0.2">
      <c r="G92" s="11"/>
    </row>
    <row r="93" spans="3:34" s="10" customFormat="1" x14ac:dyDescent="0.2">
      <c r="G93" s="11"/>
      <c r="I93" s="120"/>
    </row>
    <row r="94" spans="3:34" s="10" customFormat="1" x14ac:dyDescent="0.2">
      <c r="G94" s="11"/>
    </row>
    <row r="95" spans="3:34" ht="31.15" customHeight="1" x14ac:dyDescent="0.2">
      <c r="E95" s="398" t="s">
        <v>185</v>
      </c>
      <c r="F95" s="398"/>
      <c r="G95" s="398"/>
      <c r="H95" s="398"/>
      <c r="I95" s="398"/>
      <c r="J95" s="398"/>
      <c r="K95" s="398"/>
      <c r="L95" s="398"/>
      <c r="M95" s="391" t="s">
        <v>10</v>
      </c>
      <c r="N95" s="10"/>
      <c r="AG95" s="1"/>
      <c r="AH95" s="1"/>
    </row>
    <row r="96" spans="3:34" ht="57.4" customHeight="1" x14ac:dyDescent="0.2">
      <c r="C96" s="13"/>
      <c r="D96" s="13"/>
      <c r="E96" s="392" t="s">
        <v>67</v>
      </c>
      <c r="F96" s="393" t="s">
        <v>68</v>
      </c>
      <c r="G96" s="394"/>
      <c r="H96" s="395"/>
      <c r="I96" s="135" t="s">
        <v>186</v>
      </c>
      <c r="J96" s="396" t="s">
        <v>187</v>
      </c>
      <c r="K96" s="397" t="s">
        <v>188</v>
      </c>
      <c r="L96" s="148" t="s">
        <v>73</v>
      </c>
      <c r="M96" s="391"/>
      <c r="N96" s="10"/>
      <c r="AH96" s="1"/>
    </row>
    <row r="97" spans="1:14" s="10" customFormat="1" ht="60" customHeight="1" x14ac:dyDescent="0.2">
      <c r="A97" s="403"/>
      <c r="B97" s="403"/>
      <c r="C97" s="404"/>
      <c r="D97" s="166" t="s">
        <v>3</v>
      </c>
      <c r="E97" s="89"/>
      <c r="F97" s="299"/>
      <c r="G97" s="300"/>
      <c r="H97" s="301"/>
      <c r="I97" s="111"/>
      <c r="J97" s="110"/>
      <c r="K97" s="112"/>
      <c r="L97" s="112"/>
      <c r="M97" s="127"/>
    </row>
    <row r="98" spans="1:14" s="10" customFormat="1" ht="7.9" customHeight="1" x14ac:dyDescent="0.2">
      <c r="A98" s="403"/>
      <c r="B98" s="403"/>
      <c r="C98" s="404"/>
      <c r="D98" s="5"/>
      <c r="E98" s="104"/>
      <c r="F98" s="159"/>
      <c r="G98" s="159"/>
      <c r="H98" s="159"/>
      <c r="I98" s="144"/>
      <c r="J98" s="159"/>
      <c r="K98" s="139"/>
      <c r="L98" s="139"/>
      <c r="M98" s="106"/>
    </row>
    <row r="99" spans="1:14" s="10" customFormat="1" ht="79.150000000000006" customHeight="1" x14ac:dyDescent="0.2">
      <c r="A99" s="403"/>
      <c r="B99" s="403"/>
      <c r="C99" s="404"/>
      <c r="D99" s="166" t="s">
        <v>7</v>
      </c>
      <c r="E99" s="405" t="s">
        <v>189</v>
      </c>
      <c r="F99" s="341" t="s">
        <v>190</v>
      </c>
      <c r="G99" s="342"/>
      <c r="H99" s="343"/>
      <c r="I99" s="160" t="s">
        <v>191</v>
      </c>
      <c r="J99" s="161" t="s">
        <v>192</v>
      </c>
      <c r="K99" s="162">
        <v>143260</v>
      </c>
      <c r="L99" s="149">
        <v>0</v>
      </c>
      <c r="M99" s="127">
        <v>0</v>
      </c>
    </row>
    <row r="100" spans="1:14" s="10" customFormat="1" ht="16.149999999999999" customHeight="1" x14ac:dyDescent="0.2">
      <c r="G100" s="11"/>
    </row>
    <row r="101" spans="1:14" s="10" customFormat="1" ht="90" customHeight="1" x14ac:dyDescent="0.2">
      <c r="D101" s="350" t="s">
        <v>8</v>
      </c>
      <c r="E101" s="212" t="s">
        <v>231</v>
      </c>
      <c r="F101" s="341" t="s">
        <v>232</v>
      </c>
      <c r="G101" s="342"/>
      <c r="H101" s="343"/>
      <c r="I101" s="162" t="s">
        <v>191</v>
      </c>
      <c r="J101" s="162" t="s">
        <v>192</v>
      </c>
      <c r="K101" s="162">
        <v>143260</v>
      </c>
      <c r="L101" s="149">
        <v>0</v>
      </c>
      <c r="M101" s="218">
        <v>6</v>
      </c>
    </row>
    <row r="102" spans="1:14" s="10" customFormat="1" ht="30.6" customHeight="1" x14ac:dyDescent="0.2">
      <c r="D102" s="346"/>
      <c r="E102" s="115" t="s">
        <v>233</v>
      </c>
      <c r="F102" s="341" t="s">
        <v>234</v>
      </c>
      <c r="G102" s="342"/>
      <c r="H102" s="343"/>
      <c r="I102" s="162">
        <v>2022</v>
      </c>
      <c r="J102" s="162" t="s">
        <v>235</v>
      </c>
      <c r="K102" s="162">
        <v>560</v>
      </c>
      <c r="L102" s="149">
        <v>2</v>
      </c>
      <c r="M102" s="346"/>
    </row>
    <row r="103" spans="1:14" s="10" customFormat="1" ht="42" customHeight="1" x14ac:dyDescent="0.2">
      <c r="D103" s="346"/>
      <c r="E103" s="115" t="s">
        <v>236</v>
      </c>
      <c r="F103" s="341" t="s">
        <v>234</v>
      </c>
      <c r="G103" s="342"/>
      <c r="H103" s="343"/>
      <c r="I103" s="162">
        <v>2022</v>
      </c>
      <c r="J103" s="162" t="s">
        <v>237</v>
      </c>
      <c r="K103" s="162">
        <v>72</v>
      </c>
      <c r="L103" s="149">
        <v>2</v>
      </c>
      <c r="M103" s="346"/>
    </row>
    <row r="104" spans="1:14" s="10" customFormat="1" ht="43.15" customHeight="1" x14ac:dyDescent="0.2">
      <c r="D104" s="347"/>
      <c r="E104" s="115" t="s">
        <v>238</v>
      </c>
      <c r="F104" s="341" t="s">
        <v>234</v>
      </c>
      <c r="G104" s="342"/>
      <c r="H104" s="343"/>
      <c r="I104" s="162">
        <v>2022</v>
      </c>
      <c r="J104" s="162" t="s">
        <v>239</v>
      </c>
      <c r="K104" s="162">
        <v>1048</v>
      </c>
      <c r="L104" s="149">
        <v>2</v>
      </c>
      <c r="M104" s="347"/>
    </row>
    <row r="106" spans="1:14" s="10" customFormat="1" x14ac:dyDescent="0.2">
      <c r="G106" s="11"/>
    </row>
    <row r="107" spans="1:14" s="10" customFormat="1" ht="47.45" customHeight="1" x14ac:dyDescent="0.2">
      <c r="D107" s="166" t="s">
        <v>3</v>
      </c>
      <c r="E107" s="89"/>
      <c r="F107" s="299"/>
      <c r="G107" s="300"/>
      <c r="H107" s="301"/>
      <c r="I107" s="111"/>
      <c r="J107" s="110"/>
      <c r="K107" s="112"/>
      <c r="L107" s="167">
        <v>38</v>
      </c>
      <c r="M107" s="127">
        <v>35</v>
      </c>
      <c r="N107" s="277" t="s">
        <v>10</v>
      </c>
    </row>
    <row r="108" spans="1:14" s="10" customFormat="1" ht="22.9" customHeight="1" x14ac:dyDescent="0.2">
      <c r="D108" s="166" t="s">
        <v>7</v>
      </c>
      <c r="E108" s="89"/>
      <c r="F108" s="299"/>
      <c r="G108" s="300"/>
      <c r="H108" s="301"/>
      <c r="I108" s="111"/>
      <c r="J108" s="110"/>
      <c r="K108" s="112"/>
      <c r="L108" s="167">
        <v>0</v>
      </c>
      <c r="M108" s="127">
        <f>L108</f>
        <v>0</v>
      </c>
      <c r="N108" s="277"/>
    </row>
    <row r="109" spans="1:14" s="10" customFormat="1" ht="30" customHeight="1" x14ac:dyDescent="0.2">
      <c r="D109" s="166" t="s">
        <v>8</v>
      </c>
      <c r="E109" s="89"/>
      <c r="F109" s="299"/>
      <c r="G109" s="300"/>
      <c r="H109" s="301"/>
      <c r="I109" s="111"/>
      <c r="J109" s="110"/>
      <c r="K109" s="112"/>
      <c r="L109" s="167">
        <v>6</v>
      </c>
      <c r="M109" s="127">
        <f>L109</f>
        <v>6</v>
      </c>
      <c r="N109" s="181"/>
    </row>
    <row r="110" spans="1:14" s="10" customFormat="1" x14ac:dyDescent="0.2">
      <c r="G110" s="11"/>
    </row>
    <row r="111" spans="1:14" s="10" customFormat="1" x14ac:dyDescent="0.2">
      <c r="G111" s="11"/>
    </row>
    <row r="112" spans="1:14" s="10" customFormat="1" ht="156.75" x14ac:dyDescent="0.2">
      <c r="D112" s="115" t="s">
        <v>240</v>
      </c>
      <c r="E112" s="348" t="s">
        <v>241</v>
      </c>
      <c r="F112" s="349"/>
      <c r="G112" s="194" t="s">
        <v>242</v>
      </c>
      <c r="H112" s="195"/>
      <c r="I112" s="195"/>
    </row>
    <row r="113" spans="4:9" s="10" customFormat="1" x14ac:dyDescent="0.2">
      <c r="D113" s="1"/>
      <c r="E113" s="348" t="s">
        <v>243</v>
      </c>
      <c r="F113" s="349"/>
      <c r="G113" s="194" t="s">
        <v>244</v>
      </c>
      <c r="H113" s="195"/>
      <c r="I113" s="195"/>
    </row>
    <row r="114" spans="4:9" s="10" customFormat="1" x14ac:dyDescent="0.2">
      <c r="D114" s="1"/>
      <c r="E114" s="348" t="s">
        <v>245</v>
      </c>
      <c r="F114" s="349"/>
      <c r="G114" s="194" t="s">
        <v>246</v>
      </c>
      <c r="H114" s="195"/>
      <c r="I114" s="195"/>
    </row>
    <row r="115" spans="4:9" s="10" customFormat="1" x14ac:dyDescent="0.2">
      <c r="D115" s="1"/>
      <c r="E115" s="194" t="s">
        <v>247</v>
      </c>
      <c r="F115" s="194"/>
      <c r="G115" s="194" t="s">
        <v>248</v>
      </c>
      <c r="H115" s="195"/>
      <c r="I115" s="195"/>
    </row>
    <row r="116" spans="4:9" s="10" customFormat="1" x14ac:dyDescent="0.2">
      <c r="D116" s="1"/>
      <c r="E116" s="194" t="s">
        <v>249</v>
      </c>
      <c r="F116" s="194"/>
      <c r="G116" s="194" t="s">
        <v>250</v>
      </c>
      <c r="H116" s="195"/>
      <c r="I116" s="195"/>
    </row>
    <row r="117" spans="4:9" s="10" customFormat="1" x14ac:dyDescent="0.2">
      <c r="D117" s="1"/>
      <c r="E117" s="348" t="s">
        <v>251</v>
      </c>
      <c r="F117" s="349"/>
      <c r="G117" s="194" t="s">
        <v>252</v>
      </c>
      <c r="H117" s="195"/>
      <c r="I117" s="195"/>
    </row>
    <row r="118" spans="4:9" s="10" customFormat="1" x14ac:dyDescent="0.2">
      <c r="D118" s="1"/>
      <c r="E118" s="348" t="s">
        <v>253</v>
      </c>
      <c r="F118" s="349"/>
      <c r="G118" s="194" t="s">
        <v>254</v>
      </c>
      <c r="H118" s="195"/>
      <c r="I118" s="195"/>
    </row>
    <row r="119" spans="4:9" s="10" customFormat="1" x14ac:dyDescent="0.2">
      <c r="D119" s="1"/>
      <c r="E119" s="348" t="s">
        <v>255</v>
      </c>
      <c r="F119" s="349"/>
      <c r="G119" s="194" t="s">
        <v>256</v>
      </c>
      <c r="H119" s="195"/>
      <c r="I119" s="195"/>
    </row>
    <row r="120" spans="4:9" s="10" customFormat="1" x14ac:dyDescent="0.2">
      <c r="D120" s="1"/>
      <c r="E120" s="348" t="s">
        <v>257</v>
      </c>
      <c r="F120" s="349"/>
      <c r="G120" s="194" t="s">
        <v>258</v>
      </c>
      <c r="H120" s="195"/>
      <c r="I120" s="195"/>
    </row>
    <row r="121" spans="4:9" s="10" customFormat="1" x14ac:dyDescent="0.2">
      <c r="D121" s="1"/>
      <c r="E121" s="194" t="s">
        <v>259</v>
      </c>
      <c r="F121" s="194"/>
      <c r="G121" s="194" t="s">
        <v>260</v>
      </c>
      <c r="H121" s="195"/>
      <c r="I121" s="195"/>
    </row>
    <row r="122" spans="4:9" s="10" customFormat="1" x14ac:dyDescent="0.2">
      <c r="D122" s="1"/>
      <c r="E122" s="194" t="s">
        <v>261</v>
      </c>
      <c r="F122" s="194"/>
      <c r="G122" s="194" t="s">
        <v>262</v>
      </c>
      <c r="H122" s="195"/>
      <c r="I122" s="195"/>
    </row>
    <row r="123" spans="4:9" s="10" customFormat="1" x14ac:dyDescent="0.2">
      <c r="D123" s="1"/>
      <c r="E123" s="348" t="s">
        <v>263</v>
      </c>
      <c r="F123" s="349"/>
      <c r="G123" s="194" t="s">
        <v>264</v>
      </c>
      <c r="H123" s="195"/>
      <c r="I123" s="195"/>
    </row>
    <row r="124" spans="4:9" s="10" customFormat="1" x14ac:dyDescent="0.2">
      <c r="D124" s="1"/>
      <c r="E124" s="194" t="s">
        <v>265</v>
      </c>
      <c r="F124" s="194"/>
      <c r="G124" s="194" t="s">
        <v>266</v>
      </c>
      <c r="H124" s="195"/>
      <c r="I124" s="195"/>
    </row>
    <row r="125" spans="4:9" s="10" customFormat="1" x14ac:dyDescent="0.2">
      <c r="D125" s="1"/>
      <c r="E125" s="348" t="s">
        <v>267</v>
      </c>
      <c r="F125" s="349"/>
      <c r="G125" s="194" t="s">
        <v>268</v>
      </c>
      <c r="H125" s="195"/>
      <c r="I125" s="195"/>
    </row>
    <row r="126" spans="4:9" s="10" customFormat="1" x14ac:dyDescent="0.2">
      <c r="D126" s="1"/>
      <c r="E126" s="348" t="s">
        <v>269</v>
      </c>
      <c r="F126" s="349"/>
      <c r="G126" s="194" t="s">
        <v>270</v>
      </c>
      <c r="H126" s="195"/>
      <c r="I126" s="195"/>
    </row>
    <row r="127" spans="4:9" s="10" customFormat="1" x14ac:dyDescent="0.2">
      <c r="D127" s="1"/>
      <c r="E127" s="348" t="s">
        <v>271</v>
      </c>
      <c r="F127" s="349"/>
      <c r="G127" s="194" t="s">
        <v>272</v>
      </c>
      <c r="H127" s="195"/>
      <c r="I127" s="195"/>
    </row>
    <row r="128" spans="4:9" s="10" customFormat="1" x14ac:dyDescent="0.2">
      <c r="D128" s="1"/>
      <c r="E128" s="348" t="s">
        <v>273</v>
      </c>
      <c r="F128" s="349"/>
      <c r="G128" s="194" t="s">
        <v>274</v>
      </c>
      <c r="H128" s="195"/>
      <c r="I128" s="195"/>
    </row>
    <row r="129" spans="4:9" s="10" customFormat="1" x14ac:dyDescent="0.2">
      <c r="D129" s="1"/>
      <c r="E129" s="194" t="s">
        <v>275</v>
      </c>
      <c r="F129" s="194"/>
      <c r="G129" s="194" t="s">
        <v>276</v>
      </c>
      <c r="H129" s="195"/>
      <c r="I129" s="195"/>
    </row>
    <row r="130" spans="4:9" s="10" customFormat="1" x14ac:dyDescent="0.2">
      <c r="D130" s="1"/>
      <c r="E130" s="348" t="s">
        <v>277</v>
      </c>
      <c r="F130" s="349"/>
      <c r="G130" s="194" t="s">
        <v>278</v>
      </c>
      <c r="H130" s="195"/>
      <c r="I130" s="195"/>
    </row>
    <row r="131" spans="4:9" s="10" customFormat="1" x14ac:dyDescent="0.2">
      <c r="D131" s="1"/>
      <c r="E131" s="348" t="s">
        <v>279</v>
      </c>
      <c r="F131" s="349"/>
      <c r="G131" s="194" t="s">
        <v>280</v>
      </c>
      <c r="H131" s="195"/>
      <c r="I131" s="195"/>
    </row>
    <row r="132" spans="4:9" s="10" customFormat="1" x14ac:dyDescent="0.2">
      <c r="D132" s="1"/>
      <c r="E132" s="194" t="s">
        <v>281</v>
      </c>
      <c r="F132" s="194"/>
      <c r="G132" s="194" t="s">
        <v>282</v>
      </c>
      <c r="H132" s="195"/>
      <c r="I132" s="195"/>
    </row>
    <row r="133" spans="4:9" s="10" customFormat="1" x14ac:dyDescent="0.2">
      <c r="D133" s="1"/>
      <c r="E133" s="194" t="s">
        <v>283</v>
      </c>
      <c r="F133" s="194"/>
      <c r="G133" s="194" t="s">
        <v>284</v>
      </c>
      <c r="H133" s="195"/>
      <c r="I133" s="195"/>
    </row>
    <row r="134" spans="4:9" s="10" customFormat="1" x14ac:dyDescent="0.2">
      <c r="D134" s="1"/>
      <c r="E134" s="348" t="s">
        <v>285</v>
      </c>
      <c r="F134" s="349"/>
      <c r="G134" s="194" t="s">
        <v>286</v>
      </c>
      <c r="H134" s="195"/>
      <c r="I134" s="195"/>
    </row>
    <row r="135" spans="4:9" s="10" customFormat="1" x14ac:dyDescent="0.2">
      <c r="D135" s="1"/>
      <c r="E135" s="194" t="s">
        <v>287</v>
      </c>
      <c r="F135" s="194"/>
      <c r="G135" s="194" t="s">
        <v>288</v>
      </c>
      <c r="H135" s="195"/>
      <c r="I135" s="195"/>
    </row>
    <row r="136" spans="4:9" s="10" customFormat="1" x14ac:dyDescent="0.2">
      <c r="D136" s="1"/>
      <c r="E136" s="348" t="s">
        <v>289</v>
      </c>
      <c r="F136" s="349"/>
      <c r="G136" s="194" t="s">
        <v>290</v>
      </c>
      <c r="H136" s="195"/>
      <c r="I136" s="195"/>
    </row>
    <row r="137" spans="4:9" s="10" customFormat="1" x14ac:dyDescent="0.2">
      <c r="D137" s="1"/>
      <c r="E137" s="348" t="s">
        <v>291</v>
      </c>
      <c r="F137" s="349"/>
      <c r="G137" s="194" t="s">
        <v>292</v>
      </c>
      <c r="H137" s="195"/>
      <c r="I137" s="195"/>
    </row>
    <row r="138" spans="4:9" s="10" customFormat="1" x14ac:dyDescent="0.2">
      <c r="D138" s="1"/>
      <c r="E138" s="194" t="s">
        <v>293</v>
      </c>
      <c r="F138" s="194"/>
      <c r="G138" s="194" t="s">
        <v>294</v>
      </c>
      <c r="H138" s="195"/>
      <c r="I138" s="195"/>
    </row>
    <row r="139" spans="4:9" s="10" customFormat="1" x14ac:dyDescent="0.2">
      <c r="D139" s="1"/>
      <c r="E139" s="348" t="s">
        <v>295</v>
      </c>
      <c r="F139" s="349"/>
      <c r="G139" s="194" t="s">
        <v>280</v>
      </c>
      <c r="H139" s="195"/>
      <c r="I139" s="195"/>
    </row>
    <row r="140" spans="4:9" s="10" customFormat="1" x14ac:dyDescent="0.2">
      <c r="D140" s="1"/>
      <c r="E140" s="194" t="s">
        <v>296</v>
      </c>
      <c r="F140" s="194"/>
      <c r="G140" s="194" t="s">
        <v>297</v>
      </c>
      <c r="H140" s="195"/>
      <c r="I140" s="195"/>
    </row>
    <row r="141" spans="4:9" s="10" customFormat="1" x14ac:dyDescent="0.2">
      <c r="D141" s="1"/>
      <c r="E141" s="194" t="s">
        <v>298</v>
      </c>
      <c r="F141" s="194"/>
      <c r="G141" s="194" t="s">
        <v>299</v>
      </c>
      <c r="H141" s="195"/>
      <c r="I141" s="195"/>
    </row>
    <row r="142" spans="4:9" s="10" customFormat="1" x14ac:dyDescent="0.2">
      <c r="D142" s="1"/>
      <c r="E142" s="348" t="s">
        <v>300</v>
      </c>
      <c r="F142" s="349"/>
      <c r="G142" s="194" t="s">
        <v>301</v>
      </c>
      <c r="H142" s="195"/>
      <c r="I142" s="195"/>
    </row>
    <row r="143" spans="4:9" s="10" customFormat="1" x14ac:dyDescent="0.2">
      <c r="D143" s="1"/>
      <c r="E143" s="194" t="s">
        <v>302</v>
      </c>
      <c r="F143" s="194"/>
      <c r="G143" s="194" t="s">
        <v>303</v>
      </c>
      <c r="H143" s="195"/>
      <c r="I143" s="195"/>
    </row>
    <row r="144" spans="4:9" s="10" customFormat="1" x14ac:dyDescent="0.2">
      <c r="D144" s="1"/>
      <c r="E144" s="348" t="s">
        <v>304</v>
      </c>
      <c r="F144" s="349"/>
      <c r="G144" s="194" t="s">
        <v>305</v>
      </c>
      <c r="H144" s="195"/>
      <c r="I144" s="195"/>
    </row>
    <row r="145" spans="4:9" s="10" customFormat="1" x14ac:dyDescent="0.2">
      <c r="D145" s="1"/>
      <c r="E145" s="348" t="s">
        <v>306</v>
      </c>
      <c r="F145" s="349"/>
      <c r="G145" s="194" t="s">
        <v>307</v>
      </c>
      <c r="H145" s="195"/>
      <c r="I145" s="195"/>
    </row>
    <row r="146" spans="4:9" s="10" customFormat="1" x14ac:dyDescent="0.2">
      <c r="D146" s="1"/>
      <c r="E146" s="348" t="s">
        <v>308</v>
      </c>
      <c r="F146" s="349"/>
      <c r="G146" s="194" t="s">
        <v>309</v>
      </c>
      <c r="H146" s="195"/>
      <c r="I146" s="195"/>
    </row>
    <row r="147" spans="4:9" s="10" customFormat="1" x14ac:dyDescent="0.2">
      <c r="D147" s="1"/>
      <c r="E147" s="194" t="s">
        <v>310</v>
      </c>
      <c r="F147" s="194"/>
      <c r="G147" s="194" t="s">
        <v>311</v>
      </c>
      <c r="H147" s="195"/>
      <c r="I147" s="195"/>
    </row>
    <row r="148" spans="4:9" s="10" customFormat="1" x14ac:dyDescent="0.2">
      <c r="D148" s="1"/>
      <c r="E148" s="348" t="s">
        <v>312</v>
      </c>
      <c r="F148" s="349"/>
      <c r="G148" s="194" t="s">
        <v>313</v>
      </c>
      <c r="H148" s="195"/>
      <c r="I148" s="195"/>
    </row>
    <row r="149" spans="4:9" s="10" customFormat="1" x14ac:dyDescent="0.2">
      <c r="D149" s="1"/>
      <c r="E149" s="194" t="s">
        <v>314</v>
      </c>
      <c r="F149" s="194"/>
      <c r="G149" s="194" t="s">
        <v>315</v>
      </c>
      <c r="H149" s="195"/>
      <c r="I149" s="195"/>
    </row>
    <row r="150" spans="4:9" s="10" customFormat="1" x14ac:dyDescent="0.2">
      <c r="D150" s="1"/>
      <c r="E150" s="348" t="s">
        <v>316</v>
      </c>
      <c r="F150" s="349"/>
      <c r="G150" s="194" t="s">
        <v>317</v>
      </c>
      <c r="H150" s="195"/>
      <c r="I150" s="195"/>
    </row>
    <row r="151" spans="4:9" s="10" customFormat="1" x14ac:dyDescent="0.2">
      <c r="D151" s="1"/>
      <c r="E151" s="348" t="s">
        <v>318</v>
      </c>
      <c r="F151" s="349"/>
      <c r="G151" s="194" t="s">
        <v>319</v>
      </c>
      <c r="H151" s="195"/>
      <c r="I151" s="195"/>
    </row>
    <row r="152" spans="4:9" s="10" customFormat="1" x14ac:dyDescent="0.2">
      <c r="D152" s="1"/>
      <c r="E152" s="348" t="s">
        <v>320</v>
      </c>
      <c r="F152" s="349"/>
      <c r="G152" s="194" t="s">
        <v>321</v>
      </c>
      <c r="H152" s="195"/>
      <c r="I152" s="195"/>
    </row>
    <row r="153" spans="4:9" s="10" customFormat="1" x14ac:dyDescent="0.2">
      <c r="D153" s="1"/>
      <c r="E153" s="348" t="s">
        <v>322</v>
      </c>
      <c r="F153" s="349"/>
      <c r="G153" s="194" t="s">
        <v>323</v>
      </c>
      <c r="H153" s="195"/>
      <c r="I153" s="195"/>
    </row>
    <row r="154" spans="4:9" s="10" customFormat="1" x14ac:dyDescent="0.2">
      <c r="D154" s="1"/>
      <c r="E154" s="348" t="s">
        <v>324</v>
      </c>
      <c r="F154" s="349"/>
      <c r="G154" s="194" t="s">
        <v>325</v>
      </c>
      <c r="H154" s="195"/>
      <c r="I154" s="195"/>
    </row>
    <row r="155" spans="4:9" s="10" customFormat="1" x14ac:dyDescent="0.2">
      <c r="D155" s="1"/>
      <c r="E155" s="1"/>
      <c r="F155" s="195"/>
      <c r="G155" s="195"/>
      <c r="H155" s="195"/>
      <c r="I155" s="195"/>
    </row>
    <row r="156" spans="4:9" s="10" customFormat="1" x14ac:dyDescent="0.2">
      <c r="D156" s="1"/>
      <c r="E156" s="1" t="s">
        <v>326</v>
      </c>
      <c r="F156" s="195"/>
      <c r="G156" s="195"/>
      <c r="H156" s="195"/>
      <c r="I156" s="195"/>
    </row>
    <row r="157" spans="4:9" s="10" customFormat="1" ht="156.75" x14ac:dyDescent="0.2">
      <c r="D157" s="115" t="s">
        <v>327</v>
      </c>
      <c r="E157" s="194" t="s">
        <v>328</v>
      </c>
      <c r="F157" s="194" t="s">
        <v>329</v>
      </c>
      <c r="G157" s="194" t="s">
        <v>330</v>
      </c>
      <c r="H157" s="194" t="s">
        <v>331</v>
      </c>
      <c r="I157" s="194" t="s">
        <v>332</v>
      </c>
    </row>
    <row r="158" spans="4:9" s="10" customFormat="1" x14ac:dyDescent="0.2">
      <c r="D158" s="1"/>
      <c r="E158" s="194" t="s">
        <v>333</v>
      </c>
      <c r="F158" s="194" t="s">
        <v>334</v>
      </c>
      <c r="G158" s="196">
        <v>1473</v>
      </c>
      <c r="H158" s="194" t="s">
        <v>335</v>
      </c>
      <c r="I158" s="194" t="s">
        <v>336</v>
      </c>
    </row>
    <row r="159" spans="4:9" s="10" customFormat="1" x14ac:dyDescent="0.2">
      <c r="D159" s="1"/>
      <c r="E159" s="194" t="s">
        <v>337</v>
      </c>
      <c r="F159" s="194" t="s">
        <v>334</v>
      </c>
      <c r="G159" s="196">
        <v>1800</v>
      </c>
      <c r="H159" s="194" t="s">
        <v>338</v>
      </c>
      <c r="I159" s="194" t="s">
        <v>339</v>
      </c>
    </row>
    <row r="160" spans="4:9" s="10" customFormat="1" x14ac:dyDescent="0.2">
      <c r="D160" s="1"/>
      <c r="E160" s="194" t="s">
        <v>340</v>
      </c>
      <c r="F160" s="194" t="s">
        <v>334</v>
      </c>
      <c r="G160" s="196">
        <v>800</v>
      </c>
      <c r="H160" s="194" t="s">
        <v>341</v>
      </c>
      <c r="I160" s="194" t="s">
        <v>342</v>
      </c>
    </row>
    <row r="161" spans="4:9" s="10" customFormat="1" x14ac:dyDescent="0.2">
      <c r="D161" s="1"/>
      <c r="E161" s="197" t="s">
        <v>343</v>
      </c>
      <c r="F161" s="194" t="s">
        <v>334</v>
      </c>
      <c r="G161" s="196">
        <v>333</v>
      </c>
      <c r="H161" s="194" t="s">
        <v>344</v>
      </c>
      <c r="I161" s="197" t="s">
        <v>336</v>
      </c>
    </row>
    <row r="162" spans="4:9" s="10" customFormat="1" x14ac:dyDescent="0.2">
      <c r="D162" s="1"/>
      <c r="E162" s="194" t="s">
        <v>345</v>
      </c>
      <c r="F162" s="194" t="s">
        <v>334</v>
      </c>
      <c r="G162" s="196">
        <v>903</v>
      </c>
      <c r="H162" s="194" t="s">
        <v>346</v>
      </c>
      <c r="I162" s="194" t="s">
        <v>347</v>
      </c>
    </row>
    <row r="163" spans="4:9" s="10" customFormat="1" x14ac:dyDescent="0.2">
      <c r="D163" s="1"/>
      <c r="E163" s="194" t="s">
        <v>348</v>
      </c>
      <c r="F163" s="194" t="s">
        <v>334</v>
      </c>
      <c r="G163" s="196">
        <v>1287</v>
      </c>
      <c r="H163" s="194" t="s">
        <v>349</v>
      </c>
      <c r="I163" s="194" t="s">
        <v>350</v>
      </c>
    </row>
    <row r="164" spans="4:9" s="10" customFormat="1" x14ac:dyDescent="0.2">
      <c r="D164" s="1"/>
      <c r="E164" s="194" t="s">
        <v>351</v>
      </c>
      <c r="F164" s="194" t="s">
        <v>334</v>
      </c>
      <c r="G164" s="196">
        <v>637</v>
      </c>
      <c r="H164" s="194" t="s">
        <v>352</v>
      </c>
      <c r="I164" s="194" t="s">
        <v>353</v>
      </c>
    </row>
    <row r="165" spans="4:9" s="10" customFormat="1" x14ac:dyDescent="0.2">
      <c r="D165" s="1"/>
      <c r="E165" s="194" t="s">
        <v>354</v>
      </c>
      <c r="F165" s="194" t="s">
        <v>334</v>
      </c>
      <c r="G165" s="196">
        <v>1200</v>
      </c>
      <c r="H165" s="194" t="s">
        <v>355</v>
      </c>
      <c r="I165" s="194" t="s">
        <v>347</v>
      </c>
    </row>
    <row r="166" spans="4:9" s="10" customFormat="1" x14ac:dyDescent="0.2">
      <c r="D166" s="1"/>
      <c r="E166" s="194" t="s">
        <v>356</v>
      </c>
      <c r="F166" s="194" t="s">
        <v>334</v>
      </c>
      <c r="G166" s="196">
        <v>2000</v>
      </c>
      <c r="H166" s="194" t="s">
        <v>357</v>
      </c>
      <c r="I166" s="194" t="s">
        <v>358</v>
      </c>
    </row>
    <row r="167" spans="4:9" s="10" customFormat="1" x14ac:dyDescent="0.2">
      <c r="D167" s="1"/>
      <c r="E167" s="194" t="s">
        <v>359</v>
      </c>
      <c r="F167" s="194" t="s">
        <v>334</v>
      </c>
      <c r="G167" s="196">
        <v>1900</v>
      </c>
      <c r="H167" s="194" t="s">
        <v>360</v>
      </c>
      <c r="I167" s="194" t="s">
        <v>361</v>
      </c>
    </row>
    <row r="168" spans="4:9" s="10" customFormat="1" x14ac:dyDescent="0.2">
      <c r="D168" s="1"/>
      <c r="E168" s="194" t="s">
        <v>362</v>
      </c>
      <c r="F168" s="194" t="s">
        <v>334</v>
      </c>
      <c r="G168" s="196">
        <v>287</v>
      </c>
      <c r="H168" s="194" t="s">
        <v>363</v>
      </c>
      <c r="I168" s="194" t="s">
        <v>364</v>
      </c>
    </row>
    <row r="169" spans="4:9" s="10" customFormat="1" x14ac:dyDescent="0.2">
      <c r="D169" s="1"/>
      <c r="E169" s="194" t="s">
        <v>365</v>
      </c>
      <c r="F169" s="194" t="s">
        <v>334</v>
      </c>
      <c r="G169" s="196">
        <v>1900</v>
      </c>
      <c r="H169" s="194" t="s">
        <v>366</v>
      </c>
      <c r="I169" s="194" t="s">
        <v>339</v>
      </c>
    </row>
    <row r="170" spans="4:9" s="10" customFormat="1" x14ac:dyDescent="0.2">
      <c r="D170" s="1"/>
      <c r="E170" s="194" t="s">
        <v>367</v>
      </c>
      <c r="F170" s="194" t="s">
        <v>334</v>
      </c>
      <c r="G170" s="196">
        <v>900</v>
      </c>
      <c r="H170" s="194" t="s">
        <v>347</v>
      </c>
      <c r="I170" s="194" t="s">
        <v>347</v>
      </c>
    </row>
    <row r="171" spans="4:9" s="10" customFormat="1" x14ac:dyDescent="0.2">
      <c r="D171" s="1"/>
      <c r="E171" s="194" t="s">
        <v>368</v>
      </c>
      <c r="F171" s="194" t="s">
        <v>334</v>
      </c>
      <c r="G171" s="198">
        <v>5470</v>
      </c>
      <c r="H171" s="194" t="s">
        <v>369</v>
      </c>
      <c r="I171" s="194" t="s">
        <v>358</v>
      </c>
    </row>
    <row r="172" spans="4:9" s="10" customFormat="1" x14ac:dyDescent="0.2">
      <c r="D172" s="1"/>
      <c r="E172" s="197" t="s">
        <v>370</v>
      </c>
      <c r="F172" s="194" t="s">
        <v>334</v>
      </c>
      <c r="G172" s="196">
        <v>1011</v>
      </c>
      <c r="H172" s="194" t="s">
        <v>371</v>
      </c>
      <c r="I172" s="194" t="s">
        <v>364</v>
      </c>
    </row>
    <row r="173" spans="4:9" s="10" customFormat="1" x14ac:dyDescent="0.2">
      <c r="D173" s="1"/>
      <c r="E173" s="194" t="s">
        <v>372</v>
      </c>
      <c r="F173" s="194" t="s">
        <v>334</v>
      </c>
      <c r="G173" s="196">
        <v>841</v>
      </c>
      <c r="H173" s="194" t="s">
        <v>373</v>
      </c>
      <c r="I173" s="197" t="s">
        <v>353</v>
      </c>
    </row>
    <row r="174" spans="4:9" s="10" customFormat="1" x14ac:dyDescent="0.2">
      <c r="D174" s="1"/>
      <c r="E174" s="194" t="s">
        <v>374</v>
      </c>
      <c r="F174" s="194" t="s">
        <v>334</v>
      </c>
      <c r="G174" s="196">
        <v>1603</v>
      </c>
      <c r="H174" s="194" t="s">
        <v>375</v>
      </c>
      <c r="I174" s="194" t="s">
        <v>342</v>
      </c>
    </row>
    <row r="175" spans="4:9" s="10" customFormat="1" x14ac:dyDescent="0.2">
      <c r="D175" s="1"/>
      <c r="E175" s="194" t="s">
        <v>376</v>
      </c>
      <c r="F175" s="194" t="s">
        <v>334</v>
      </c>
      <c r="G175" s="196">
        <v>738</v>
      </c>
      <c r="H175" s="194" t="s">
        <v>377</v>
      </c>
      <c r="I175" s="194" t="s">
        <v>378</v>
      </c>
    </row>
    <row r="176" spans="4:9" s="10" customFormat="1" x14ac:dyDescent="0.2">
      <c r="D176" s="1"/>
      <c r="E176" s="194" t="s">
        <v>379</v>
      </c>
      <c r="F176" s="194" t="s">
        <v>334</v>
      </c>
      <c r="G176" s="196">
        <v>1650</v>
      </c>
      <c r="H176" s="194" t="s">
        <v>380</v>
      </c>
      <c r="I176" s="194" t="s">
        <v>347</v>
      </c>
    </row>
    <row r="177" spans="4:9" s="10" customFormat="1" x14ac:dyDescent="0.2">
      <c r="D177" s="1"/>
      <c r="E177" s="194" t="s">
        <v>381</v>
      </c>
      <c r="F177" s="194" t="s">
        <v>334</v>
      </c>
      <c r="G177" s="198">
        <v>953</v>
      </c>
      <c r="H177" s="194" t="s">
        <v>382</v>
      </c>
      <c r="I177" s="194" t="s">
        <v>339</v>
      </c>
    </row>
    <row r="178" spans="4:9" s="10" customFormat="1" x14ac:dyDescent="0.2">
      <c r="D178" s="1"/>
      <c r="E178" s="197" t="s">
        <v>383</v>
      </c>
      <c r="F178" s="194" t="s">
        <v>334</v>
      </c>
      <c r="G178" s="196">
        <v>618</v>
      </c>
      <c r="H178" s="194" t="s">
        <v>384</v>
      </c>
      <c r="I178" s="194" t="s">
        <v>364</v>
      </c>
    </row>
    <row r="179" spans="4:9" s="10" customFormat="1" x14ac:dyDescent="0.2">
      <c r="D179" s="1"/>
      <c r="E179" s="194" t="s">
        <v>385</v>
      </c>
      <c r="F179" s="194" t="s">
        <v>334</v>
      </c>
      <c r="G179" s="196">
        <v>1574</v>
      </c>
      <c r="H179" s="194" t="s">
        <v>363</v>
      </c>
      <c r="I179" s="194" t="s">
        <v>364</v>
      </c>
    </row>
    <row r="180" spans="4:9" s="10" customFormat="1" x14ac:dyDescent="0.2">
      <c r="D180" s="1"/>
      <c r="E180" s="197" t="s">
        <v>386</v>
      </c>
      <c r="F180" s="194" t="s">
        <v>334</v>
      </c>
      <c r="G180" s="196">
        <v>3415</v>
      </c>
      <c r="H180" s="194" t="s">
        <v>387</v>
      </c>
      <c r="I180" s="194" t="s">
        <v>364</v>
      </c>
    </row>
    <row r="181" spans="4:9" s="10" customFormat="1" x14ac:dyDescent="0.2">
      <c r="D181" s="1"/>
      <c r="E181" s="194" t="s">
        <v>388</v>
      </c>
      <c r="F181" s="194" t="s">
        <v>334</v>
      </c>
      <c r="G181" s="196">
        <v>2418</v>
      </c>
      <c r="H181" s="194" t="s">
        <v>389</v>
      </c>
      <c r="I181" s="194" t="s">
        <v>378</v>
      </c>
    </row>
    <row r="182" spans="4:9" s="10" customFormat="1" x14ac:dyDescent="0.2">
      <c r="D182" s="1"/>
      <c r="E182" s="197" t="s">
        <v>390</v>
      </c>
      <c r="F182" s="194" t="s">
        <v>334</v>
      </c>
      <c r="G182" s="196">
        <v>3858</v>
      </c>
      <c r="H182" s="194" t="s">
        <v>391</v>
      </c>
      <c r="I182" s="194" t="s">
        <v>358</v>
      </c>
    </row>
    <row r="183" spans="4:9" s="10" customFormat="1" x14ac:dyDescent="0.2">
      <c r="D183" s="1"/>
      <c r="E183" s="194" t="s">
        <v>392</v>
      </c>
      <c r="F183" s="194" t="s">
        <v>334</v>
      </c>
      <c r="G183" s="196">
        <v>2433</v>
      </c>
      <c r="H183" s="194" t="s">
        <v>341</v>
      </c>
      <c r="I183" s="194" t="s">
        <v>342</v>
      </c>
    </row>
    <row r="184" spans="4:9" s="10" customFormat="1" x14ac:dyDescent="0.2">
      <c r="D184" s="1"/>
      <c r="E184" s="194" t="s">
        <v>393</v>
      </c>
      <c r="F184" s="194" t="s">
        <v>334</v>
      </c>
      <c r="G184" s="196">
        <v>600</v>
      </c>
      <c r="H184" s="194" t="s">
        <v>394</v>
      </c>
      <c r="I184" s="194" t="s">
        <v>353</v>
      </c>
    </row>
    <row r="185" spans="4:9" s="10" customFormat="1" x14ac:dyDescent="0.2">
      <c r="D185" s="1"/>
      <c r="E185" s="194" t="s">
        <v>395</v>
      </c>
      <c r="F185" s="194" t="s">
        <v>334</v>
      </c>
      <c r="G185" s="196">
        <v>635</v>
      </c>
      <c r="H185" s="194" t="s">
        <v>396</v>
      </c>
      <c r="I185" s="194" t="s">
        <v>336</v>
      </c>
    </row>
    <row r="186" spans="4:9" s="10" customFormat="1" x14ac:dyDescent="0.2">
      <c r="D186" s="1"/>
      <c r="E186" s="194" t="s">
        <v>397</v>
      </c>
      <c r="F186" s="194" t="s">
        <v>334</v>
      </c>
      <c r="G186" s="196">
        <v>990</v>
      </c>
      <c r="H186" s="194" t="s">
        <v>398</v>
      </c>
      <c r="I186" s="194" t="s">
        <v>378</v>
      </c>
    </row>
    <row r="187" spans="4:9" s="10" customFormat="1" x14ac:dyDescent="0.2">
      <c r="D187" s="1"/>
      <c r="E187" s="194" t="s">
        <v>399</v>
      </c>
      <c r="F187" s="194" t="s">
        <v>334</v>
      </c>
      <c r="G187" s="196">
        <v>2634</v>
      </c>
      <c r="H187" s="194" t="s">
        <v>400</v>
      </c>
      <c r="I187" s="194" t="s">
        <v>358</v>
      </c>
    </row>
    <row r="188" spans="4:9" s="10" customFormat="1" x14ac:dyDescent="0.2">
      <c r="D188" s="1"/>
      <c r="E188" s="194" t="s">
        <v>401</v>
      </c>
      <c r="F188" s="194" t="s">
        <v>334</v>
      </c>
      <c r="G188" s="196">
        <v>1306</v>
      </c>
      <c r="H188" s="194" t="s">
        <v>402</v>
      </c>
      <c r="I188" s="194" t="s">
        <v>339</v>
      </c>
    </row>
    <row r="189" spans="4:9" s="10" customFormat="1" x14ac:dyDescent="0.2">
      <c r="D189" s="1"/>
      <c r="E189" s="194" t="s">
        <v>403</v>
      </c>
      <c r="F189" s="194" t="s">
        <v>334</v>
      </c>
      <c r="G189" s="196">
        <v>1431</v>
      </c>
      <c r="H189" s="194" t="s">
        <v>404</v>
      </c>
      <c r="I189" s="194" t="s">
        <v>361</v>
      </c>
    </row>
    <row r="190" spans="4:9" s="10" customFormat="1" x14ac:dyDescent="0.2">
      <c r="D190" s="1"/>
      <c r="E190" s="194" t="s">
        <v>405</v>
      </c>
      <c r="F190" s="194" t="s">
        <v>334</v>
      </c>
      <c r="G190" s="196">
        <v>1535</v>
      </c>
      <c r="H190" s="194" t="s">
        <v>406</v>
      </c>
      <c r="I190" s="194" t="s">
        <v>347</v>
      </c>
    </row>
    <row r="191" spans="4:9" s="10" customFormat="1" x14ac:dyDescent="0.2">
      <c r="D191" s="1"/>
      <c r="E191" s="194" t="s">
        <v>407</v>
      </c>
      <c r="F191" s="194" t="s">
        <v>334</v>
      </c>
      <c r="G191" s="196">
        <v>1370</v>
      </c>
      <c r="H191" s="194" t="s">
        <v>408</v>
      </c>
      <c r="I191" s="194" t="s">
        <v>347</v>
      </c>
    </row>
    <row r="192" spans="4:9" s="10" customFormat="1" x14ac:dyDescent="0.2">
      <c r="D192" s="1"/>
      <c r="E192" s="197" t="s">
        <v>409</v>
      </c>
      <c r="F192" s="194" t="s">
        <v>334</v>
      </c>
      <c r="G192" s="196">
        <v>1060</v>
      </c>
      <c r="H192" s="194" t="s">
        <v>410</v>
      </c>
      <c r="I192" s="194" t="s">
        <v>378</v>
      </c>
    </row>
    <row r="193" spans="4:9" s="10" customFormat="1" x14ac:dyDescent="0.2">
      <c r="D193" s="1"/>
      <c r="E193" s="194" t="s">
        <v>411</v>
      </c>
      <c r="F193" s="194" t="s">
        <v>334</v>
      </c>
      <c r="G193" s="196">
        <v>1200</v>
      </c>
      <c r="H193" s="194" t="s">
        <v>412</v>
      </c>
      <c r="I193" s="194" t="s">
        <v>364</v>
      </c>
    </row>
    <row r="194" spans="4:9" s="10" customFormat="1" x14ac:dyDescent="0.2">
      <c r="D194" s="1"/>
      <c r="E194" s="194" t="s">
        <v>413</v>
      </c>
      <c r="F194" s="194" t="s">
        <v>334</v>
      </c>
      <c r="G194" s="196">
        <v>842</v>
      </c>
      <c r="H194" s="194" t="s">
        <v>414</v>
      </c>
      <c r="I194" s="194" t="s">
        <v>347</v>
      </c>
    </row>
    <row r="195" spans="4:9" s="10" customFormat="1" x14ac:dyDescent="0.2">
      <c r="D195" s="1"/>
      <c r="E195" s="194" t="s">
        <v>415</v>
      </c>
      <c r="F195" s="194" t="s">
        <v>334</v>
      </c>
      <c r="G195" s="196">
        <v>803</v>
      </c>
      <c r="H195" s="194" t="s">
        <v>375</v>
      </c>
      <c r="I195" s="194" t="s">
        <v>342</v>
      </c>
    </row>
    <row r="196" spans="4:9" s="10" customFormat="1" x14ac:dyDescent="0.2">
      <c r="D196" s="1"/>
      <c r="E196" s="194" t="s">
        <v>416</v>
      </c>
      <c r="F196" s="194" t="s">
        <v>334</v>
      </c>
      <c r="G196" s="196">
        <v>3125</v>
      </c>
      <c r="H196" s="194" t="s">
        <v>417</v>
      </c>
      <c r="I196" s="194" t="s">
        <v>358</v>
      </c>
    </row>
    <row r="197" spans="4:9" s="10" customFormat="1" x14ac:dyDescent="0.2">
      <c r="D197" s="1"/>
      <c r="E197" s="194" t="s">
        <v>418</v>
      </c>
      <c r="F197" s="194" t="s">
        <v>334</v>
      </c>
      <c r="G197" s="196">
        <v>1025</v>
      </c>
      <c r="H197" s="194" t="s">
        <v>382</v>
      </c>
      <c r="I197" s="194" t="s">
        <v>339</v>
      </c>
    </row>
    <row r="198" spans="4:9" s="10" customFormat="1" x14ac:dyDescent="0.2">
      <c r="D198" s="1"/>
      <c r="E198" s="194" t="s">
        <v>419</v>
      </c>
      <c r="F198" s="194" t="s">
        <v>334</v>
      </c>
      <c r="G198" s="196">
        <v>905</v>
      </c>
      <c r="H198" s="194" t="s">
        <v>335</v>
      </c>
      <c r="I198" s="194" t="s">
        <v>336</v>
      </c>
    </row>
    <row r="199" spans="4:9" s="10" customFormat="1" x14ac:dyDescent="0.2">
      <c r="D199" s="1"/>
      <c r="E199" s="194" t="s">
        <v>420</v>
      </c>
      <c r="F199" s="194" t="s">
        <v>334</v>
      </c>
      <c r="G199" s="196">
        <v>1152</v>
      </c>
      <c r="H199" s="194" t="s">
        <v>421</v>
      </c>
      <c r="I199" s="194" t="s">
        <v>353</v>
      </c>
    </row>
    <row r="200" spans="4:9" s="10" customFormat="1" x14ac:dyDescent="0.2">
      <c r="D200" s="1"/>
      <c r="E200" s="194" t="s">
        <v>422</v>
      </c>
      <c r="F200" s="194" t="s">
        <v>334</v>
      </c>
      <c r="G200" s="196">
        <v>1368</v>
      </c>
      <c r="H200" s="194" t="s">
        <v>371</v>
      </c>
      <c r="I200" s="194" t="s">
        <v>364</v>
      </c>
    </row>
    <row r="201" spans="4:9" s="10" customFormat="1" x14ac:dyDescent="0.2">
      <c r="D201" s="1"/>
      <c r="E201" s="194" t="s">
        <v>423</v>
      </c>
      <c r="F201" s="194" t="s">
        <v>334</v>
      </c>
      <c r="G201" s="196">
        <v>880</v>
      </c>
      <c r="H201" s="194" t="s">
        <v>344</v>
      </c>
      <c r="I201" s="194" t="s">
        <v>336</v>
      </c>
    </row>
    <row r="202" spans="4:9" s="10" customFormat="1" x14ac:dyDescent="0.2">
      <c r="D202" s="1"/>
      <c r="E202" s="194" t="s">
        <v>424</v>
      </c>
      <c r="F202" s="194" t="s">
        <v>334</v>
      </c>
      <c r="G202" s="196">
        <v>3167</v>
      </c>
      <c r="H202" s="194" t="s">
        <v>425</v>
      </c>
      <c r="I202" s="194" t="s">
        <v>336</v>
      </c>
    </row>
    <row r="203" spans="4:9" s="10" customFormat="1" x14ac:dyDescent="0.2">
      <c r="D203" s="1"/>
      <c r="E203" s="194" t="s">
        <v>426</v>
      </c>
      <c r="F203" s="194" t="s">
        <v>334</v>
      </c>
      <c r="G203" s="196">
        <v>1655</v>
      </c>
      <c r="H203" s="194" t="s">
        <v>427</v>
      </c>
      <c r="I203" s="194" t="s">
        <v>361</v>
      </c>
    </row>
    <row r="204" spans="4:9" s="10" customFormat="1" x14ac:dyDescent="0.2">
      <c r="D204" s="1"/>
      <c r="E204" s="194" t="s">
        <v>428</v>
      </c>
      <c r="F204" s="194" t="s">
        <v>334</v>
      </c>
      <c r="G204" s="196">
        <v>1775</v>
      </c>
      <c r="H204" s="194" t="s">
        <v>429</v>
      </c>
      <c r="I204" s="194" t="s">
        <v>339</v>
      </c>
    </row>
    <row r="205" spans="4:9" s="10" customFormat="1" x14ac:dyDescent="0.2">
      <c r="D205" s="1"/>
      <c r="E205" s="194" t="s">
        <v>430</v>
      </c>
      <c r="F205" s="194" t="s">
        <v>334</v>
      </c>
      <c r="G205" s="196">
        <v>3167</v>
      </c>
      <c r="H205" s="194" t="s">
        <v>431</v>
      </c>
      <c r="I205" s="194" t="s">
        <v>336</v>
      </c>
    </row>
    <row r="206" spans="4:9" s="10" customFormat="1" x14ac:dyDescent="0.2">
      <c r="D206" s="1"/>
      <c r="E206" s="194" t="s">
        <v>432</v>
      </c>
      <c r="F206" s="194" t="s">
        <v>334</v>
      </c>
      <c r="G206" s="196">
        <v>1074</v>
      </c>
      <c r="H206" s="194" t="s">
        <v>433</v>
      </c>
      <c r="I206" s="194" t="s">
        <v>361</v>
      </c>
    </row>
    <row r="207" spans="4:9" s="10" customFormat="1" x14ac:dyDescent="0.2">
      <c r="D207" s="1"/>
      <c r="E207" s="194" t="s">
        <v>434</v>
      </c>
      <c r="F207" s="194" t="s">
        <v>334</v>
      </c>
      <c r="G207" s="196">
        <v>1054</v>
      </c>
      <c r="H207" s="194" t="s">
        <v>435</v>
      </c>
      <c r="I207" s="194" t="s">
        <v>353</v>
      </c>
    </row>
    <row r="208" spans="4:9" s="10" customFormat="1" x14ac:dyDescent="0.2">
      <c r="D208" s="1"/>
      <c r="E208" s="194" t="s">
        <v>436</v>
      </c>
      <c r="F208" s="194" t="s">
        <v>334</v>
      </c>
      <c r="G208" s="196">
        <v>1300</v>
      </c>
      <c r="H208" s="194" t="s">
        <v>437</v>
      </c>
      <c r="I208" s="194" t="s">
        <v>350</v>
      </c>
    </row>
    <row r="209" spans="7:7" s="10" customFormat="1" x14ac:dyDescent="0.2">
      <c r="G209" s="11"/>
    </row>
    <row r="210" spans="7:7" s="10" customFormat="1" x14ac:dyDescent="0.2">
      <c r="G210" s="11"/>
    </row>
    <row r="211" spans="7:7" s="10" customFormat="1" x14ac:dyDescent="0.2">
      <c r="G211" s="11"/>
    </row>
    <row r="212" spans="7:7" s="10" customFormat="1" x14ac:dyDescent="0.2">
      <c r="G212" s="11"/>
    </row>
    <row r="213" spans="7:7" s="10" customFormat="1" x14ac:dyDescent="0.2">
      <c r="G213" s="11"/>
    </row>
    <row r="214" spans="7:7" s="10" customFormat="1" x14ac:dyDescent="0.2">
      <c r="G214" s="11"/>
    </row>
    <row r="215" spans="7:7" s="10" customFormat="1" x14ac:dyDescent="0.2">
      <c r="G215" s="11"/>
    </row>
    <row r="216" spans="7:7" s="10" customFormat="1" x14ac:dyDescent="0.2">
      <c r="G216" s="11"/>
    </row>
    <row r="217" spans="7:7" s="10" customFormat="1" x14ac:dyDescent="0.2">
      <c r="G217" s="11"/>
    </row>
    <row r="218" spans="7:7" s="10" customFormat="1" x14ac:dyDescent="0.2">
      <c r="G218" s="11"/>
    </row>
    <row r="219" spans="7:7" s="10" customFormat="1" x14ac:dyDescent="0.2">
      <c r="G219" s="11"/>
    </row>
    <row r="220" spans="7:7" s="10" customFormat="1" x14ac:dyDescent="0.2">
      <c r="G220" s="11"/>
    </row>
    <row r="221" spans="7:7" s="10" customFormat="1" x14ac:dyDescent="0.2">
      <c r="G221" s="11"/>
    </row>
    <row r="222" spans="7:7" s="10" customFormat="1" x14ac:dyDescent="0.2">
      <c r="G222" s="11"/>
    </row>
    <row r="223" spans="7:7" s="10" customFormat="1" x14ac:dyDescent="0.2">
      <c r="G223" s="11"/>
    </row>
    <row r="224" spans="7:7" s="10" customFormat="1" x14ac:dyDescent="0.2">
      <c r="G224" s="11"/>
    </row>
    <row r="225" spans="7:7" s="10" customFormat="1" x14ac:dyDescent="0.2">
      <c r="G225" s="11"/>
    </row>
    <row r="226" spans="7:7" s="10" customFormat="1" x14ac:dyDescent="0.2">
      <c r="G226" s="11"/>
    </row>
    <row r="227" spans="7:7" s="10" customFormat="1" x14ac:dyDescent="0.2">
      <c r="G227" s="11"/>
    </row>
    <row r="228" spans="7:7" s="10" customFormat="1" x14ac:dyDescent="0.2">
      <c r="G228" s="11"/>
    </row>
    <row r="229" spans="7:7" s="10" customFormat="1" x14ac:dyDescent="0.2">
      <c r="G229" s="11"/>
    </row>
    <row r="230" spans="7:7" s="10" customFormat="1" x14ac:dyDescent="0.2">
      <c r="G230" s="11"/>
    </row>
    <row r="231" spans="7:7" s="10" customFormat="1" x14ac:dyDescent="0.2">
      <c r="G231" s="11"/>
    </row>
    <row r="232" spans="7:7" s="10" customFormat="1" x14ac:dyDescent="0.2">
      <c r="G232" s="11"/>
    </row>
    <row r="233" spans="7:7" s="10" customFormat="1" x14ac:dyDescent="0.2">
      <c r="G233" s="11"/>
    </row>
    <row r="234" spans="7:7" s="10" customFormat="1" x14ac:dyDescent="0.2">
      <c r="G234" s="11"/>
    </row>
    <row r="235" spans="7:7" s="10" customFormat="1" x14ac:dyDescent="0.2">
      <c r="G235" s="11"/>
    </row>
    <row r="236" spans="7:7" s="10" customFormat="1" x14ac:dyDescent="0.2">
      <c r="G236" s="11"/>
    </row>
    <row r="237" spans="7:7" s="10" customFormat="1" x14ac:dyDescent="0.2">
      <c r="G237" s="11"/>
    </row>
    <row r="238" spans="7:7" s="10" customFormat="1" x14ac:dyDescent="0.2">
      <c r="G238" s="11"/>
    </row>
    <row r="239" spans="7:7" s="10" customFormat="1" x14ac:dyDescent="0.2">
      <c r="G239" s="11"/>
    </row>
    <row r="240" spans="7:7" s="10" customFormat="1" x14ac:dyDescent="0.2">
      <c r="G240" s="11"/>
    </row>
    <row r="241" spans="7:7" s="10" customFormat="1" x14ac:dyDescent="0.2">
      <c r="G241" s="11"/>
    </row>
    <row r="242" spans="7:7" s="10" customFormat="1" x14ac:dyDescent="0.2">
      <c r="G242" s="11"/>
    </row>
    <row r="243" spans="7:7" s="10" customFormat="1" x14ac:dyDescent="0.2">
      <c r="G243" s="11"/>
    </row>
    <row r="244" spans="7:7" s="10" customFormat="1" x14ac:dyDescent="0.2">
      <c r="G244" s="11"/>
    </row>
    <row r="245" spans="7:7" s="10" customFormat="1" x14ac:dyDescent="0.2">
      <c r="G245" s="11"/>
    </row>
    <row r="246" spans="7:7" s="10" customFormat="1" x14ac:dyDescent="0.2">
      <c r="G246" s="11"/>
    </row>
    <row r="247" spans="7:7" s="10" customFormat="1" x14ac:dyDescent="0.2">
      <c r="G247" s="11"/>
    </row>
    <row r="248" spans="7:7" s="10" customFormat="1" x14ac:dyDescent="0.2">
      <c r="G248" s="11"/>
    </row>
    <row r="249" spans="7:7" s="10" customFormat="1" x14ac:dyDescent="0.2">
      <c r="G249" s="11"/>
    </row>
    <row r="250" spans="7:7" s="10" customFormat="1" x14ac:dyDescent="0.2">
      <c r="G250" s="11"/>
    </row>
    <row r="251" spans="7:7" s="10" customFormat="1" x14ac:dyDescent="0.2">
      <c r="G251" s="11"/>
    </row>
    <row r="252" spans="7:7" s="10" customFormat="1" x14ac:dyDescent="0.2">
      <c r="G252" s="11"/>
    </row>
    <row r="253" spans="7:7" s="10" customFormat="1" x14ac:dyDescent="0.2">
      <c r="G253" s="11"/>
    </row>
    <row r="254" spans="7:7" s="10" customFormat="1" x14ac:dyDescent="0.2">
      <c r="G254" s="11"/>
    </row>
    <row r="255" spans="7:7" s="10" customFormat="1" x14ac:dyDescent="0.2">
      <c r="G255" s="11"/>
    </row>
    <row r="256" spans="7:7" s="10" customFormat="1" x14ac:dyDescent="0.2">
      <c r="G256" s="11"/>
    </row>
    <row r="257" spans="7:7" s="10" customFormat="1" x14ac:dyDescent="0.2">
      <c r="G257" s="11"/>
    </row>
    <row r="258" spans="7:7" s="10" customFormat="1" x14ac:dyDescent="0.2">
      <c r="G258" s="11"/>
    </row>
    <row r="259" spans="7:7" s="10" customFormat="1" x14ac:dyDescent="0.2">
      <c r="G259" s="11"/>
    </row>
    <row r="260" spans="7:7" s="10" customFormat="1" x14ac:dyDescent="0.2">
      <c r="G260" s="11"/>
    </row>
    <row r="261" spans="7:7" s="10" customFormat="1" x14ac:dyDescent="0.2">
      <c r="G261" s="11"/>
    </row>
  </sheetData>
  <mergeCells count="148">
    <mergeCell ref="E151:F151"/>
    <mergeCell ref="E152:F152"/>
    <mergeCell ref="E153:F153"/>
    <mergeCell ref="E154:F154"/>
    <mergeCell ref="J31:K31"/>
    <mergeCell ref="J32:K32"/>
    <mergeCell ref="E150:F150"/>
    <mergeCell ref="E112:F112"/>
    <mergeCell ref="E113:F113"/>
    <mergeCell ref="E114:F114"/>
    <mergeCell ref="E117:F117"/>
    <mergeCell ref="E118:F118"/>
    <mergeCell ref="E120:F120"/>
    <mergeCell ref="E128:F128"/>
    <mergeCell ref="E136:F136"/>
    <mergeCell ref="E119:F119"/>
    <mergeCell ref="E127:F127"/>
    <mergeCell ref="E130:F130"/>
    <mergeCell ref="E142:F142"/>
    <mergeCell ref="E139:F139"/>
    <mergeCell ref="E145:F145"/>
    <mergeCell ref="E146:F146"/>
    <mergeCell ref="E148:F148"/>
    <mergeCell ref="E144:F144"/>
    <mergeCell ref="E123:F123"/>
    <mergeCell ref="E125:F125"/>
    <mergeCell ref="E126:F126"/>
    <mergeCell ref="E131:F131"/>
    <mergeCell ref="E134:F134"/>
    <mergeCell ref="E137:F137"/>
    <mergeCell ref="D101:D104"/>
    <mergeCell ref="J63:K63"/>
    <mergeCell ref="J64:K64"/>
    <mergeCell ref="E82:E83"/>
    <mergeCell ref="G82:G83"/>
    <mergeCell ref="H82:H83"/>
    <mergeCell ref="J82:K83"/>
    <mergeCell ref="F97:H97"/>
    <mergeCell ref="F99:H99"/>
    <mergeCell ref="F107:H107"/>
    <mergeCell ref="F109:H109"/>
    <mergeCell ref="J65:K65"/>
    <mergeCell ref="J66:K66"/>
    <mergeCell ref="J67:K67"/>
    <mergeCell ref="C63:D67"/>
    <mergeCell ref="M63:M67"/>
    <mergeCell ref="C89:D90"/>
    <mergeCell ref="M101:M104"/>
    <mergeCell ref="E72:L72"/>
    <mergeCell ref="M72:M73"/>
    <mergeCell ref="J73:K73"/>
    <mergeCell ref="D74:D85"/>
    <mergeCell ref="J74:K74"/>
    <mergeCell ref="M74:M85"/>
    <mergeCell ref="J75:K75"/>
    <mergeCell ref="J76:K76"/>
    <mergeCell ref="J77:K77"/>
    <mergeCell ref="J78:K78"/>
    <mergeCell ref="J79:K79"/>
    <mergeCell ref="E80:E81"/>
    <mergeCell ref="G80:G81"/>
    <mergeCell ref="H80:H81"/>
    <mergeCell ref="J80:K81"/>
    <mergeCell ref="C34:D37"/>
    <mergeCell ref="J34:K34"/>
    <mergeCell ref="M34:M37"/>
    <mergeCell ref="J35:K35"/>
    <mergeCell ref="J36:K36"/>
    <mergeCell ref="J37:K37"/>
    <mergeCell ref="E3:L3"/>
    <mergeCell ref="M3:M6"/>
    <mergeCell ref="E4:L4"/>
    <mergeCell ref="E5:E6"/>
    <mergeCell ref="F5:F6"/>
    <mergeCell ref="G5:H5"/>
    <mergeCell ref="I5:J5"/>
    <mergeCell ref="L5:L6"/>
    <mergeCell ref="C6:D6"/>
    <mergeCell ref="D7:D11"/>
    <mergeCell ref="M7:M11"/>
    <mergeCell ref="C13:D17"/>
    <mergeCell ref="M13:M17"/>
    <mergeCell ref="E14:E15"/>
    <mergeCell ref="F14:F15"/>
    <mergeCell ref="G14:G15"/>
    <mergeCell ref="I14:I15"/>
    <mergeCell ref="J14:J15"/>
    <mergeCell ref="M39:M40"/>
    <mergeCell ref="J40:K40"/>
    <mergeCell ref="M43:M44"/>
    <mergeCell ref="J44:K44"/>
    <mergeCell ref="J45:K45"/>
    <mergeCell ref="M45:M58"/>
    <mergeCell ref="J46:K46"/>
    <mergeCell ref="J47:K47"/>
    <mergeCell ref="J57:K57"/>
    <mergeCell ref="J56:K56"/>
    <mergeCell ref="C39:D40"/>
    <mergeCell ref="J49:K49"/>
    <mergeCell ref="J50:K50"/>
    <mergeCell ref="J51:K51"/>
    <mergeCell ref="E52:E53"/>
    <mergeCell ref="F52:F53"/>
    <mergeCell ref="G52:G53"/>
    <mergeCell ref="H52:H53"/>
    <mergeCell ref="J52:K53"/>
    <mergeCell ref="J48:K48"/>
    <mergeCell ref="J39:K39"/>
    <mergeCell ref="K14:K15"/>
    <mergeCell ref="E43:L43"/>
    <mergeCell ref="J54:K54"/>
    <mergeCell ref="J55:K55"/>
    <mergeCell ref="J58:K58"/>
    <mergeCell ref="C60:D61"/>
    <mergeCell ref="J60:K60"/>
    <mergeCell ref="M60:M61"/>
    <mergeCell ref="J61:K61"/>
    <mergeCell ref="F32:H32"/>
    <mergeCell ref="E27:M27"/>
    <mergeCell ref="E20:E21"/>
    <mergeCell ref="I20:I21"/>
    <mergeCell ref="D19:D25"/>
    <mergeCell ref="M19:M25"/>
    <mergeCell ref="E30:L30"/>
    <mergeCell ref="M30:M31"/>
    <mergeCell ref="F20:F21"/>
    <mergeCell ref="G20:G21"/>
    <mergeCell ref="H20:H21"/>
    <mergeCell ref="J20:J21"/>
    <mergeCell ref="K20:K21"/>
    <mergeCell ref="L20:L21"/>
    <mergeCell ref="C45:D58"/>
    <mergeCell ref="N107:N108"/>
    <mergeCell ref="F108:H108"/>
    <mergeCell ref="J84:K84"/>
    <mergeCell ref="J85:K85"/>
    <mergeCell ref="J87:K87"/>
    <mergeCell ref="E95:L95"/>
    <mergeCell ref="M95:M96"/>
    <mergeCell ref="F96:H96"/>
    <mergeCell ref="J89:K89"/>
    <mergeCell ref="F101:H101"/>
    <mergeCell ref="F103:H103"/>
    <mergeCell ref="F102:H102"/>
    <mergeCell ref="F104:H104"/>
    <mergeCell ref="M89:M90"/>
    <mergeCell ref="J90:K90"/>
    <mergeCell ref="M87:M88"/>
  </mergeCells>
  <pageMargins left="0.70866141732283472" right="0.19685039370078741" top="0.74803149606299213" bottom="0.74803149606299213" header="0.31496062992125984" footer="0.31496062992125984"/>
  <pageSetup paperSize="9" scale="3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3DD4-22B8-4067-B4FC-A6DA800474EE}">
  <dimension ref="A1:AG28"/>
  <sheetViews>
    <sheetView topLeftCell="A9" zoomScale="81" zoomScaleNormal="81" workbookViewId="0">
      <selection activeCell="J9" sqref="J9"/>
    </sheetView>
  </sheetViews>
  <sheetFormatPr defaultColWidth="8.7109375" defaultRowHeight="14.25" x14ac:dyDescent="0.2"/>
  <cols>
    <col min="1" max="1" width="4.28515625" style="10" customWidth="1"/>
    <col min="2" max="2" width="1.85546875" style="10" customWidth="1"/>
    <col min="3" max="3" width="0.7109375" style="10" customWidth="1"/>
    <col min="4" max="4" width="30.28515625" style="1" customWidth="1"/>
    <col min="5" max="5" width="13.7109375" style="1" customWidth="1"/>
    <col min="6" max="6" width="15.7109375" style="1" customWidth="1"/>
    <col min="7" max="7" width="11.85546875" style="2" customWidth="1"/>
    <col min="8" max="8" width="11.28515625" style="1" customWidth="1"/>
    <col min="9" max="9" width="13.7109375" style="1" customWidth="1"/>
    <col min="10" max="10" width="9.28515625" style="1" customWidth="1"/>
    <col min="11" max="11" width="14.28515625" style="1" customWidth="1"/>
    <col min="12" max="12" width="9" style="1" customWidth="1"/>
    <col min="13" max="13" width="15.7109375" style="1" customWidth="1"/>
    <col min="14" max="14" width="12.28515625" style="10" customWidth="1"/>
    <col min="15" max="15" width="10" style="10" customWidth="1"/>
    <col min="16" max="16" width="4.28515625" style="10" customWidth="1"/>
    <col min="17" max="33" width="8.7109375" style="10"/>
    <col min="34" max="16384" width="8.7109375" style="1"/>
  </cols>
  <sheetData>
    <row r="1" spans="3:17" s="10" customFormat="1" x14ac:dyDescent="0.2">
      <c r="G1" s="11"/>
    </row>
    <row r="2" spans="3:17" s="10" customFormat="1" x14ac:dyDescent="0.2">
      <c r="G2" s="11"/>
    </row>
    <row r="3" spans="3:17" ht="30.4" customHeight="1" x14ac:dyDescent="0.2">
      <c r="E3" s="315" t="s">
        <v>9</v>
      </c>
      <c r="F3" s="316"/>
      <c r="G3" s="316"/>
      <c r="H3" s="316"/>
      <c r="I3" s="316"/>
      <c r="J3" s="316"/>
      <c r="K3" s="316"/>
      <c r="L3" s="316"/>
      <c r="M3" s="317"/>
      <c r="N3" s="318" t="s">
        <v>10</v>
      </c>
    </row>
    <row r="4" spans="3:17" s="10" customFormat="1" ht="28.9" customHeight="1" x14ac:dyDescent="0.2">
      <c r="C4" s="13"/>
      <c r="D4" s="13"/>
      <c r="E4" s="320" t="s">
        <v>11</v>
      </c>
      <c r="F4" s="321"/>
      <c r="G4" s="321"/>
      <c r="H4" s="321"/>
      <c r="I4" s="322" t="s">
        <v>12</v>
      </c>
      <c r="J4" s="323"/>
      <c r="K4" s="323"/>
      <c r="L4" s="323"/>
      <c r="M4" s="324"/>
      <c r="N4" s="318"/>
    </row>
    <row r="5" spans="3:17" ht="32.65" customHeight="1" x14ac:dyDescent="0.2">
      <c r="C5" s="229"/>
      <c r="D5" s="229"/>
      <c r="E5" s="28" t="s">
        <v>13</v>
      </c>
      <c r="F5" s="48">
        <f>84251.57</f>
        <v>84251.57</v>
      </c>
      <c r="G5" s="29" t="s">
        <v>14</v>
      </c>
      <c r="H5" s="49">
        <f>($F$5-F8)/$F$5</f>
        <v>0.15899989400790998</v>
      </c>
      <c r="I5" s="325" t="s">
        <v>463</v>
      </c>
      <c r="J5" s="326"/>
      <c r="K5" s="326"/>
      <c r="L5" s="326"/>
      <c r="M5" s="327"/>
      <c r="N5" s="318"/>
    </row>
    <row r="6" spans="3:17" ht="57.4" customHeight="1" x14ac:dyDescent="0.2">
      <c r="C6" s="17"/>
      <c r="D6" s="15"/>
      <c r="E6" s="24" t="s">
        <v>16</v>
      </c>
      <c r="F6" s="25" t="s">
        <v>17</v>
      </c>
      <c r="G6" s="25" t="s">
        <v>18</v>
      </c>
      <c r="H6" s="31" t="s">
        <v>19</v>
      </c>
      <c r="I6" s="53" t="s">
        <v>20</v>
      </c>
      <c r="J6" s="54" t="s">
        <v>21</v>
      </c>
      <c r="K6" s="53" t="s">
        <v>22</v>
      </c>
      <c r="L6" s="54" t="s">
        <v>21</v>
      </c>
      <c r="M6" s="55" t="s">
        <v>23</v>
      </c>
      <c r="N6" s="319"/>
      <c r="O6" s="30"/>
      <c r="P6" s="30"/>
      <c r="Q6" s="23"/>
    </row>
    <row r="7" spans="3:17" ht="29.65" customHeight="1" x14ac:dyDescent="0.2">
      <c r="C7" s="36"/>
      <c r="D7" s="37" t="s">
        <v>3</v>
      </c>
      <c r="E7" s="38">
        <v>63949.59</v>
      </c>
      <c r="F7" s="39">
        <f>E7*1.21</f>
        <v>77379.003899999996</v>
      </c>
      <c r="G7" s="40">
        <f>($F$5-F7)/$F$5</f>
        <v>8.1571964771695177E-2</v>
      </c>
      <c r="H7" s="43">
        <f>0.3*(100-100*($H$5-G7))</f>
        <v>27.677162122913554</v>
      </c>
      <c r="I7" s="41">
        <v>2</v>
      </c>
      <c r="J7" s="42">
        <v>5</v>
      </c>
      <c r="K7" s="41">
        <v>0</v>
      </c>
      <c r="L7" s="65">
        <v>0</v>
      </c>
      <c r="M7" s="45">
        <f>J7+L7</f>
        <v>5</v>
      </c>
      <c r="N7" s="50">
        <f>H7+M7</f>
        <v>32.677162122913558</v>
      </c>
      <c r="O7" s="52"/>
    </row>
    <row r="8" spans="3:17" s="10" customFormat="1" ht="29.65" customHeight="1" x14ac:dyDescent="0.2">
      <c r="C8" s="8"/>
      <c r="D8" s="16" t="s">
        <v>8</v>
      </c>
      <c r="E8" s="27">
        <v>58558.33</v>
      </c>
      <c r="F8" s="19">
        <f>E8*1.21</f>
        <v>70855.579299999998</v>
      </c>
      <c r="G8" s="9">
        <f>($F$5-F8)/$F$5</f>
        <v>0.15899989400790998</v>
      </c>
      <c r="H8" s="44">
        <f>0.3*(100-100*($H$5-G8))</f>
        <v>30</v>
      </c>
      <c r="I8" s="35">
        <v>3</v>
      </c>
      <c r="J8" s="33">
        <v>7.5</v>
      </c>
      <c r="K8" s="35">
        <v>1</v>
      </c>
      <c r="L8" s="68">
        <v>2.5</v>
      </c>
      <c r="M8" s="47">
        <f>J8+L8</f>
        <v>10</v>
      </c>
      <c r="N8" s="69">
        <f>H8+M8</f>
        <v>40</v>
      </c>
      <c r="O8" s="52"/>
    </row>
    <row r="9" spans="3:17" ht="29.65" customHeight="1" x14ac:dyDescent="0.2">
      <c r="D9" s="5"/>
      <c r="E9" s="3"/>
      <c r="F9" s="20"/>
      <c r="G9" s="3"/>
      <c r="H9" s="6"/>
      <c r="I9" s="4"/>
      <c r="J9" s="4"/>
      <c r="K9" s="4"/>
      <c r="L9" s="4"/>
      <c r="M9" s="4"/>
    </row>
    <row r="10" spans="3:17" ht="16.149999999999999" customHeight="1" x14ac:dyDescent="0.25">
      <c r="D10" s="10"/>
      <c r="E10" s="14" t="s">
        <v>24</v>
      </c>
      <c r="F10" s="21">
        <f>AVERAGE(F7:F8)</f>
        <v>74117.291599999997</v>
      </c>
      <c r="G10" s="11"/>
      <c r="H10" s="10"/>
      <c r="I10" s="10"/>
      <c r="J10" s="10"/>
      <c r="K10" s="10"/>
      <c r="L10" s="10"/>
      <c r="M10" s="10"/>
    </row>
    <row r="11" spans="3:17" ht="16.899999999999999" customHeight="1" x14ac:dyDescent="0.25">
      <c r="D11" s="10"/>
      <c r="E11" s="7" t="s">
        <v>25</v>
      </c>
      <c r="F11" s="22">
        <f>F10*80%</f>
        <v>59293.833279999999</v>
      </c>
      <c r="G11" s="11"/>
      <c r="H11" s="10"/>
      <c r="I11" s="10"/>
      <c r="J11" s="10"/>
      <c r="K11" s="10"/>
      <c r="L11" s="10"/>
      <c r="M11" s="10"/>
    </row>
    <row r="12" spans="3:17" x14ac:dyDescent="0.2">
      <c r="D12" s="10"/>
      <c r="E12" s="10"/>
      <c r="F12" s="10"/>
      <c r="G12" s="11"/>
      <c r="H12" s="10"/>
      <c r="I12" s="10"/>
      <c r="J12" s="10"/>
      <c r="K12" s="10"/>
      <c r="L12" s="10"/>
      <c r="M12" s="10"/>
    </row>
    <row r="13" spans="3:17" x14ac:dyDescent="0.2">
      <c r="D13" s="10"/>
      <c r="E13" s="10"/>
      <c r="F13" s="10"/>
      <c r="G13" s="11"/>
      <c r="H13" s="11"/>
      <c r="I13" s="11"/>
      <c r="J13" s="11"/>
      <c r="K13" s="11"/>
      <c r="L13" s="11"/>
      <c r="M13" s="11"/>
    </row>
    <row r="14" spans="3:17" x14ac:dyDescent="0.2">
      <c r="D14" s="10"/>
      <c r="E14" s="10"/>
      <c r="F14" s="11"/>
      <c r="G14" s="11"/>
      <c r="H14" s="11"/>
      <c r="I14" s="11"/>
      <c r="J14" s="11"/>
      <c r="K14" s="11"/>
      <c r="L14" s="11"/>
      <c r="M14" s="10"/>
    </row>
    <row r="15" spans="3:17" ht="15" x14ac:dyDescent="0.2">
      <c r="D15" s="10"/>
      <c r="F15" s="328" t="s">
        <v>193</v>
      </c>
      <c r="G15" s="329"/>
      <c r="H15" s="329"/>
      <c r="I15" s="329"/>
      <c r="J15" s="329"/>
      <c r="K15" s="329"/>
      <c r="L15" s="329"/>
      <c r="M15" s="329"/>
      <c r="N15" s="330"/>
      <c r="O15" s="318" t="s">
        <v>10</v>
      </c>
    </row>
    <row r="16" spans="3:17" ht="20.25" x14ac:dyDescent="0.2">
      <c r="D16" s="13"/>
      <c r="E16" s="13"/>
      <c r="F16" s="331" t="s">
        <v>194</v>
      </c>
      <c r="G16" s="332"/>
      <c r="H16" s="332"/>
      <c r="I16" s="332"/>
      <c r="J16" s="333" t="s">
        <v>195</v>
      </c>
      <c r="K16" s="334"/>
      <c r="L16" s="334"/>
      <c r="M16" s="334"/>
      <c r="N16" s="335"/>
      <c r="O16" s="318"/>
    </row>
    <row r="17" spans="4:15" ht="20.25" x14ac:dyDescent="0.2">
      <c r="D17" s="229"/>
      <c r="E17" s="229"/>
      <c r="F17" s="336" t="s">
        <v>196</v>
      </c>
      <c r="G17" s="337"/>
      <c r="H17" s="337"/>
      <c r="I17" s="338"/>
      <c r="J17" s="325"/>
      <c r="K17" s="326"/>
      <c r="L17" s="326"/>
      <c r="M17" s="326"/>
      <c r="N17" s="165"/>
      <c r="O17" s="318"/>
    </row>
    <row r="18" spans="4:15" ht="37.5" x14ac:dyDescent="0.2">
      <c r="D18" s="17"/>
      <c r="E18" s="15"/>
      <c r="F18" s="24"/>
      <c r="G18" s="25"/>
      <c r="H18" s="31" t="s">
        <v>197</v>
      </c>
      <c r="I18" s="31" t="s">
        <v>198</v>
      </c>
      <c r="J18" s="53"/>
      <c r="K18" s="54"/>
      <c r="L18" s="53"/>
      <c r="M18" s="31" t="s">
        <v>197</v>
      </c>
      <c r="N18" s="31" t="s">
        <v>198</v>
      </c>
      <c r="O18" s="319"/>
    </row>
    <row r="19" spans="4:15" ht="38.25" x14ac:dyDescent="0.2">
      <c r="D19" s="36"/>
      <c r="E19" s="37" t="s">
        <v>3</v>
      </c>
      <c r="F19" s="38"/>
      <c r="G19" s="39"/>
      <c r="H19" s="40">
        <v>0</v>
      </c>
      <c r="I19" s="43">
        <v>0</v>
      </c>
      <c r="J19" s="41"/>
      <c r="K19" s="42"/>
      <c r="L19" s="41"/>
      <c r="M19" s="65">
        <v>63</v>
      </c>
      <c r="N19" s="45">
        <v>35</v>
      </c>
      <c r="O19" s="50">
        <f>I19+N19</f>
        <v>35</v>
      </c>
    </row>
    <row r="20" spans="4:15" ht="25.5" x14ac:dyDescent="0.2">
      <c r="D20" s="8"/>
      <c r="E20" s="57" t="s">
        <v>8</v>
      </c>
      <c r="F20" s="27"/>
      <c r="G20" s="19"/>
      <c r="H20" s="9">
        <v>5</v>
      </c>
      <c r="I20" s="44">
        <v>5</v>
      </c>
      <c r="J20" s="35"/>
      <c r="K20" s="33"/>
      <c r="L20" s="35"/>
      <c r="M20" s="68">
        <v>18</v>
      </c>
      <c r="N20" s="47">
        <v>18</v>
      </c>
      <c r="O20" s="168">
        <f>I20+N20</f>
        <v>23</v>
      </c>
    </row>
    <row r="21" spans="4:15" x14ac:dyDescent="0.2">
      <c r="D21" s="10"/>
      <c r="E21" s="10"/>
      <c r="F21" s="10"/>
      <c r="G21" s="11"/>
      <c r="H21" s="10"/>
      <c r="I21" s="10"/>
      <c r="J21" s="10"/>
      <c r="K21" s="10"/>
      <c r="L21" s="10"/>
      <c r="M21" s="10"/>
    </row>
    <row r="22" spans="4:15" x14ac:dyDescent="0.2">
      <c r="D22" s="10"/>
      <c r="E22" s="10"/>
      <c r="F22" s="10"/>
      <c r="G22" s="11"/>
      <c r="H22" s="10"/>
      <c r="I22" s="10"/>
      <c r="J22" s="10"/>
      <c r="K22" s="10"/>
      <c r="L22" s="10"/>
      <c r="M22" s="10"/>
    </row>
    <row r="23" spans="4:15" x14ac:dyDescent="0.2">
      <c r="D23" s="173" t="s">
        <v>200</v>
      </c>
      <c r="E23" s="172"/>
      <c r="F23" s="172"/>
      <c r="G23" s="11"/>
      <c r="H23" s="10"/>
      <c r="I23" s="10"/>
      <c r="J23" s="10"/>
      <c r="K23" s="10"/>
      <c r="L23" s="10"/>
      <c r="M23" s="10"/>
    </row>
    <row r="24" spans="4:15" ht="38.25" x14ac:dyDescent="0.25">
      <c r="D24" s="36"/>
      <c r="E24" s="169" t="s">
        <v>3</v>
      </c>
      <c r="F24" s="174">
        <f>N7+O19</f>
        <v>67.677162122913558</v>
      </c>
      <c r="G24" s="11"/>
      <c r="H24" s="10"/>
      <c r="I24" s="10"/>
      <c r="J24" s="10"/>
      <c r="K24" s="10"/>
      <c r="L24" s="10"/>
      <c r="M24" s="10"/>
    </row>
    <row r="25" spans="4:15" ht="25.5" x14ac:dyDescent="0.2">
      <c r="D25" s="8"/>
      <c r="E25" s="57" t="s">
        <v>8</v>
      </c>
      <c r="F25" s="171">
        <f>N8+O20</f>
        <v>63</v>
      </c>
      <c r="G25" s="10"/>
      <c r="H25" s="10"/>
      <c r="I25" s="10"/>
      <c r="J25" s="10"/>
      <c r="K25" s="10"/>
      <c r="L25" s="10"/>
      <c r="M25" s="10"/>
    </row>
    <row r="26" spans="4:15" x14ac:dyDescent="0.2">
      <c r="D26" s="10"/>
      <c r="E26" s="10"/>
      <c r="F26" s="10"/>
      <c r="G26" s="11"/>
      <c r="H26" s="10"/>
      <c r="I26" s="10"/>
      <c r="J26" s="10"/>
      <c r="K26" s="10"/>
      <c r="L26" s="10"/>
      <c r="M26" s="10"/>
    </row>
    <row r="27" spans="4:15" x14ac:dyDescent="0.2">
      <c r="D27" s="10"/>
      <c r="E27" s="10"/>
      <c r="F27" s="10"/>
      <c r="G27" s="11"/>
      <c r="H27" s="10"/>
      <c r="I27" s="10"/>
      <c r="J27" s="10"/>
      <c r="K27" s="10"/>
      <c r="L27" s="10"/>
      <c r="M27" s="10"/>
    </row>
    <row r="28" spans="4:15" x14ac:dyDescent="0.2">
      <c r="D28" s="10"/>
      <c r="E28" s="10"/>
      <c r="F28" s="10"/>
      <c r="G28" s="11"/>
      <c r="H28" s="10"/>
      <c r="I28" s="10"/>
      <c r="J28" s="10"/>
      <c r="K28" s="10"/>
      <c r="L28" s="10"/>
      <c r="M28" s="10"/>
    </row>
  </sheetData>
  <mergeCells count="13">
    <mergeCell ref="C5:D5"/>
    <mergeCell ref="I5:M5"/>
    <mergeCell ref="E3:M3"/>
    <mergeCell ref="N3:N6"/>
    <mergeCell ref="E4:H4"/>
    <mergeCell ref="I4:M4"/>
    <mergeCell ref="F15:N15"/>
    <mergeCell ref="O15:O18"/>
    <mergeCell ref="F16:I16"/>
    <mergeCell ref="J16:N16"/>
    <mergeCell ref="D17:E17"/>
    <mergeCell ref="F17:I17"/>
    <mergeCell ref="J17:M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2934-6628-4E33-B812-A8E4F0EFC288}">
  <sheetPr>
    <pageSetUpPr fitToPage="1"/>
  </sheetPr>
  <dimension ref="A1:AH248"/>
  <sheetViews>
    <sheetView topLeftCell="A176" zoomScale="61" zoomScaleNormal="60" workbookViewId="0">
      <selection activeCell="B26" sqref="B26:O197"/>
    </sheetView>
  </sheetViews>
  <sheetFormatPr defaultColWidth="8.7109375" defaultRowHeight="14.25" x14ac:dyDescent="0.2"/>
  <cols>
    <col min="1" max="1" width="4.28515625" style="10" customWidth="1"/>
    <col min="2" max="2" width="16.85546875" style="10" customWidth="1"/>
    <col min="3" max="3" width="20.7109375" style="10" customWidth="1"/>
    <col min="4" max="4" width="17.42578125" style="1" customWidth="1"/>
    <col min="5" max="5" width="25.7109375" style="1" customWidth="1"/>
    <col min="6" max="6" width="47.7109375" style="1" customWidth="1"/>
    <col min="7" max="7" width="24.140625" style="2" customWidth="1"/>
    <col min="8" max="8" width="23.7109375" style="1" customWidth="1"/>
    <col min="9" max="9" width="22.42578125" style="1" customWidth="1"/>
    <col min="10" max="10" width="31.7109375" style="1" customWidth="1"/>
    <col min="11" max="12" width="24.85546875" style="1" customWidth="1"/>
    <col min="13" max="13" width="13" style="1" customWidth="1"/>
    <col min="14" max="14" width="15.7109375" style="1" customWidth="1"/>
    <col min="15" max="15" width="12.28515625" style="10" customWidth="1"/>
    <col min="16" max="16" width="2.28515625" style="10" customWidth="1"/>
    <col min="17" max="17" width="4.28515625" style="10" customWidth="1"/>
    <col min="18" max="34" width="8.7109375" style="10"/>
    <col min="35" max="16384" width="8.7109375" style="1"/>
  </cols>
  <sheetData>
    <row r="1" spans="1:34" s="10" customFormat="1" x14ac:dyDescent="0.2">
      <c r="G1" s="11"/>
    </row>
    <row r="2" spans="1:34" s="10" customFormat="1" x14ac:dyDescent="0.2">
      <c r="G2" s="11"/>
    </row>
    <row r="3" spans="1:34" ht="78" customHeight="1" x14ac:dyDescent="0.2">
      <c r="C3" s="245" t="s">
        <v>26</v>
      </c>
      <c r="D3" s="246"/>
      <c r="E3" s="246"/>
      <c r="F3" s="246"/>
      <c r="G3" s="246"/>
      <c r="H3" s="246"/>
      <c r="I3" s="246"/>
      <c r="J3" s="247"/>
      <c r="K3" s="245" t="s">
        <v>10</v>
      </c>
      <c r="L3" s="10"/>
      <c r="M3" s="10"/>
      <c r="N3" s="10"/>
      <c r="AG3" s="1"/>
      <c r="AH3" s="1"/>
    </row>
    <row r="4" spans="1:34" ht="30.4" customHeight="1" x14ac:dyDescent="0.2">
      <c r="C4" s="249" t="s">
        <v>27</v>
      </c>
      <c r="D4" s="250"/>
      <c r="E4" s="250"/>
      <c r="F4" s="250"/>
      <c r="G4" s="250"/>
      <c r="H4" s="250"/>
      <c r="I4" s="250"/>
      <c r="J4" s="251"/>
      <c r="K4" s="245"/>
      <c r="L4" s="10"/>
      <c r="M4" s="10"/>
      <c r="N4" s="10"/>
      <c r="AG4" s="1"/>
      <c r="AH4" s="1"/>
    </row>
    <row r="5" spans="1:34" s="10" customFormat="1" ht="70.900000000000006" customHeight="1" x14ac:dyDescent="0.2">
      <c r="A5" s="13"/>
      <c r="B5" s="13"/>
      <c r="C5" s="252" t="s">
        <v>28</v>
      </c>
      <c r="D5" s="252" t="s">
        <v>29</v>
      </c>
      <c r="E5" s="255" t="s">
        <v>30</v>
      </c>
      <c r="F5" s="256"/>
      <c r="G5" s="255" t="s">
        <v>31</v>
      </c>
      <c r="H5" s="256"/>
      <c r="I5" s="98" t="s">
        <v>32</v>
      </c>
      <c r="J5" s="257" t="s">
        <v>10</v>
      </c>
      <c r="K5" s="245"/>
    </row>
    <row r="6" spans="1:34" ht="70.900000000000006" customHeight="1" x14ac:dyDescent="0.2">
      <c r="A6" s="229"/>
      <c r="B6" s="229"/>
      <c r="C6" s="253"/>
      <c r="D6" s="254"/>
      <c r="E6" s="25" t="s">
        <v>33</v>
      </c>
      <c r="F6" s="31" t="s">
        <v>34</v>
      </c>
      <c r="G6" s="53" t="s">
        <v>35</v>
      </c>
      <c r="H6" s="54" t="s">
        <v>36</v>
      </c>
      <c r="I6" s="54" t="s">
        <v>37</v>
      </c>
      <c r="J6" s="258"/>
      <c r="K6" s="248"/>
      <c r="L6" s="10"/>
      <c r="M6" s="10"/>
      <c r="N6" s="10"/>
      <c r="AG6" s="1"/>
      <c r="AH6" s="1"/>
    </row>
    <row r="7" spans="1:34" ht="55.9" customHeight="1" x14ac:dyDescent="0.2">
      <c r="A7" s="92"/>
      <c r="B7" s="230" t="s">
        <v>3</v>
      </c>
      <c r="C7" s="93" t="s">
        <v>38</v>
      </c>
      <c r="D7" s="94" t="s">
        <v>39</v>
      </c>
      <c r="E7" s="93" t="s">
        <v>40</v>
      </c>
      <c r="F7" s="93"/>
      <c r="G7" s="94"/>
      <c r="H7" s="93" t="s">
        <v>41</v>
      </c>
      <c r="I7" s="93" t="s">
        <v>42</v>
      </c>
      <c r="J7" s="96">
        <v>0</v>
      </c>
      <c r="K7" s="218">
        <f>SUM(J7:J11)</f>
        <v>0</v>
      </c>
      <c r="L7" s="52"/>
      <c r="M7" s="10"/>
      <c r="N7" s="52"/>
      <c r="AG7" s="1"/>
      <c r="AH7" s="1"/>
    </row>
    <row r="8" spans="1:34" ht="25.15" customHeight="1" x14ac:dyDescent="0.2">
      <c r="A8" s="95"/>
      <c r="B8" s="231"/>
      <c r="C8" s="96" t="s">
        <v>43</v>
      </c>
      <c r="D8" s="97" t="s">
        <v>44</v>
      </c>
      <c r="E8" s="97"/>
      <c r="F8" s="97"/>
      <c r="G8" s="97"/>
      <c r="H8" s="97"/>
      <c r="I8" s="97"/>
      <c r="J8" s="97"/>
      <c r="K8" s="219"/>
      <c r="L8" s="52"/>
      <c r="M8" s="10"/>
      <c r="N8" s="52"/>
      <c r="AG8" s="1"/>
      <c r="AH8" s="1"/>
    </row>
    <row r="9" spans="1:34" ht="54.4" customHeight="1" x14ac:dyDescent="0.2">
      <c r="A9" s="95"/>
      <c r="B9" s="231"/>
      <c r="C9" s="96" t="s">
        <v>45</v>
      </c>
      <c r="D9" s="97" t="s">
        <v>46</v>
      </c>
      <c r="E9" s="97"/>
      <c r="F9" s="97"/>
      <c r="G9" s="96" t="s">
        <v>47</v>
      </c>
      <c r="H9" s="97"/>
      <c r="I9" s="97"/>
      <c r="J9" s="97">
        <v>0</v>
      </c>
      <c r="K9" s="219"/>
      <c r="L9" s="52"/>
      <c r="M9" s="10"/>
      <c r="N9" s="52"/>
      <c r="AG9" s="1"/>
      <c r="AH9" s="1"/>
    </row>
    <row r="10" spans="1:34" ht="60.4" customHeight="1" x14ac:dyDescent="0.2">
      <c r="A10" s="95"/>
      <c r="B10" s="231"/>
      <c r="C10" s="93" t="s">
        <v>48</v>
      </c>
      <c r="D10" s="94" t="s">
        <v>49</v>
      </c>
      <c r="E10" s="94"/>
      <c r="F10" s="94"/>
      <c r="G10" s="94"/>
      <c r="H10" s="94"/>
      <c r="I10" s="93" t="s">
        <v>464</v>
      </c>
      <c r="J10" s="96">
        <v>0</v>
      </c>
      <c r="K10" s="219"/>
      <c r="L10" s="52"/>
      <c r="M10" s="10"/>
      <c r="N10" s="52"/>
      <c r="AG10" s="1"/>
      <c r="AH10" s="1"/>
    </row>
    <row r="11" spans="1:34" ht="49.5" customHeight="1" x14ac:dyDescent="0.2">
      <c r="A11" s="8"/>
      <c r="B11" s="232"/>
      <c r="C11" s="96" t="s">
        <v>50</v>
      </c>
      <c r="D11" s="97" t="s">
        <v>51</v>
      </c>
      <c r="E11" s="97"/>
      <c r="F11" s="97"/>
      <c r="G11" s="97"/>
      <c r="H11" s="97"/>
      <c r="I11" s="96" t="s">
        <v>52</v>
      </c>
      <c r="J11" s="96">
        <v>0</v>
      </c>
      <c r="K11" s="233"/>
      <c r="L11" s="52"/>
      <c r="M11" s="10"/>
      <c r="N11" s="52"/>
      <c r="AG11" s="1"/>
      <c r="AH11" s="1"/>
    </row>
    <row r="12" spans="1:34" ht="15" customHeight="1" x14ac:dyDescent="0.2">
      <c r="A12" s="5"/>
      <c r="B12" s="132"/>
      <c r="C12" s="104"/>
      <c r="D12" s="105"/>
      <c r="E12" s="105"/>
      <c r="F12" s="105"/>
      <c r="G12" s="105"/>
      <c r="H12" s="105"/>
      <c r="I12" s="104"/>
      <c r="J12" s="104"/>
      <c r="K12" s="106"/>
      <c r="L12" s="52"/>
      <c r="M12" s="106"/>
      <c r="N12" s="52"/>
      <c r="AG12" s="1"/>
      <c r="AH12" s="1"/>
    </row>
    <row r="13" spans="1:34" ht="25.15" customHeight="1" x14ac:dyDescent="0.2">
      <c r="A13" s="234" t="s">
        <v>7</v>
      </c>
      <c r="B13" s="235"/>
      <c r="C13" s="136" t="s">
        <v>53</v>
      </c>
      <c r="D13" s="137" t="s">
        <v>54</v>
      </c>
      <c r="E13" s="136"/>
      <c r="F13" s="137"/>
      <c r="G13" s="137"/>
      <c r="H13" s="137"/>
      <c r="I13" s="146"/>
      <c r="J13" s="90"/>
      <c r="K13" s="240">
        <f>SUM(J13:J17)</f>
        <v>12</v>
      </c>
      <c r="L13" s="52"/>
      <c r="M13" s="10"/>
      <c r="N13" s="52"/>
      <c r="AG13" s="1"/>
      <c r="AH13" s="1"/>
    </row>
    <row r="14" spans="1:34" ht="58.9" customHeight="1" x14ac:dyDescent="0.2">
      <c r="A14" s="236"/>
      <c r="B14" s="237"/>
      <c r="C14" s="222" t="s">
        <v>55</v>
      </c>
      <c r="D14" s="222" t="s">
        <v>56</v>
      </c>
      <c r="E14" s="222" t="s">
        <v>57</v>
      </c>
      <c r="F14" s="206" t="s">
        <v>58</v>
      </c>
      <c r="G14" s="243"/>
      <c r="H14" s="243"/>
      <c r="I14" s="225"/>
      <c r="J14" s="90">
        <v>0</v>
      </c>
      <c r="K14" s="241"/>
      <c r="L14" s="52"/>
      <c r="M14" s="10"/>
      <c r="N14" s="52"/>
      <c r="AG14" s="1"/>
      <c r="AH14" s="1"/>
    </row>
    <row r="15" spans="1:34" ht="78" customHeight="1" x14ac:dyDescent="0.2">
      <c r="A15" s="236"/>
      <c r="B15" s="237"/>
      <c r="C15" s="223"/>
      <c r="D15" s="223"/>
      <c r="E15" s="223"/>
      <c r="F15" s="207" t="s">
        <v>59</v>
      </c>
      <c r="G15" s="244"/>
      <c r="H15" s="244"/>
      <c r="I15" s="226"/>
      <c r="J15" s="90">
        <v>0</v>
      </c>
      <c r="K15" s="241"/>
      <c r="L15" s="52"/>
      <c r="M15" s="10"/>
      <c r="N15" s="52"/>
      <c r="AG15" s="1"/>
      <c r="AH15" s="1"/>
    </row>
    <row r="16" spans="1:34" ht="60" customHeight="1" x14ac:dyDescent="0.2">
      <c r="A16" s="236"/>
      <c r="B16" s="237"/>
      <c r="C16" s="115" t="s">
        <v>60</v>
      </c>
      <c r="D16" s="115" t="s">
        <v>61</v>
      </c>
      <c r="E16" s="115" t="s">
        <v>62</v>
      </c>
      <c r="F16" s="117"/>
      <c r="G16" s="117"/>
      <c r="H16" s="117"/>
      <c r="I16" s="147"/>
      <c r="J16" s="90">
        <v>12</v>
      </c>
      <c r="K16" s="241"/>
      <c r="L16" s="52"/>
      <c r="M16" s="10"/>
      <c r="N16" s="52"/>
      <c r="AG16" s="1"/>
      <c r="AH16" s="1"/>
    </row>
    <row r="17" spans="1:34" ht="24.6" customHeight="1" x14ac:dyDescent="0.2">
      <c r="A17" s="238"/>
      <c r="B17" s="239"/>
      <c r="C17" s="115" t="s">
        <v>63</v>
      </c>
      <c r="D17" s="117" t="s">
        <v>64</v>
      </c>
      <c r="E17" s="117"/>
      <c r="F17" s="117"/>
      <c r="G17" s="117"/>
      <c r="H17" s="117"/>
      <c r="I17" s="147"/>
      <c r="J17" s="90"/>
      <c r="K17" s="242"/>
      <c r="L17" s="52"/>
      <c r="M17" s="10"/>
      <c r="N17" s="52"/>
      <c r="AG17" s="1"/>
      <c r="AH17" s="1"/>
    </row>
    <row r="18" spans="1:34" ht="24.6" customHeight="1" x14ac:dyDescent="0.2">
      <c r="A18" s="5"/>
      <c r="B18" s="5"/>
      <c r="C18" s="104"/>
      <c r="D18" s="105"/>
      <c r="E18" s="104"/>
      <c r="F18" s="104"/>
      <c r="G18" s="105"/>
      <c r="H18" s="104"/>
      <c r="I18" s="104"/>
      <c r="J18" s="104"/>
      <c r="K18" s="106"/>
      <c r="L18" s="52"/>
      <c r="M18" s="106"/>
      <c r="N18" s="52"/>
      <c r="AG18" s="1"/>
      <c r="AH18" s="1"/>
    </row>
    <row r="19" spans="1:34" ht="35.450000000000003" customHeight="1" x14ac:dyDescent="0.2">
      <c r="A19" s="5"/>
      <c r="B19" s="215" t="s">
        <v>8</v>
      </c>
      <c r="C19" s="208" t="s">
        <v>201</v>
      </c>
      <c r="D19" s="137" t="s">
        <v>202</v>
      </c>
      <c r="E19" s="136"/>
      <c r="F19" s="136" t="s">
        <v>465</v>
      </c>
      <c r="G19" s="137"/>
      <c r="H19" s="137"/>
      <c r="I19" s="146"/>
      <c r="J19" s="90">
        <v>0</v>
      </c>
      <c r="K19" s="218">
        <f>SUM(J19:J25)</f>
        <v>5</v>
      </c>
      <c r="L19" s="52"/>
      <c r="M19" s="10"/>
      <c r="N19" s="52"/>
      <c r="AG19" s="1"/>
      <c r="AH19" s="1"/>
    </row>
    <row r="20" spans="1:34" ht="24.6" customHeight="1" x14ac:dyDescent="0.2">
      <c r="A20" s="5"/>
      <c r="B20" s="216"/>
      <c r="C20" s="220" t="s">
        <v>203</v>
      </c>
      <c r="D20" s="222" t="s">
        <v>468</v>
      </c>
      <c r="E20" s="222"/>
      <c r="F20" s="222"/>
      <c r="G20" s="222" t="s">
        <v>466</v>
      </c>
      <c r="H20" s="222" t="s">
        <v>467</v>
      </c>
      <c r="I20" s="225"/>
      <c r="J20" s="227">
        <v>5</v>
      </c>
      <c r="K20" s="219"/>
      <c r="L20" s="52"/>
      <c r="M20" s="10"/>
      <c r="N20" s="52"/>
      <c r="AG20" s="1"/>
      <c r="AH20" s="1"/>
    </row>
    <row r="21" spans="1:34" ht="40.15" customHeight="1" x14ac:dyDescent="0.2">
      <c r="A21" s="5"/>
      <c r="B21" s="216"/>
      <c r="C21" s="221"/>
      <c r="D21" s="223"/>
      <c r="E21" s="223"/>
      <c r="F21" s="224"/>
      <c r="G21" s="224"/>
      <c r="H21" s="223"/>
      <c r="I21" s="226"/>
      <c r="J21" s="228"/>
      <c r="K21" s="219"/>
      <c r="L21" s="52"/>
      <c r="M21" s="10"/>
      <c r="N21" s="52"/>
      <c r="AG21" s="1"/>
      <c r="AH21" s="1"/>
    </row>
    <row r="22" spans="1:34" ht="47.45" customHeight="1" x14ac:dyDescent="0.2">
      <c r="A22" s="5"/>
      <c r="B22" s="216"/>
      <c r="C22" s="179" t="s">
        <v>204</v>
      </c>
      <c r="D22" s="115" t="s">
        <v>469</v>
      </c>
      <c r="E22" s="115"/>
      <c r="F22" s="117"/>
      <c r="G22" s="117"/>
      <c r="H22" s="117"/>
      <c r="I22" s="147"/>
      <c r="J22" s="90"/>
      <c r="K22" s="219"/>
      <c r="L22" s="52"/>
      <c r="M22" s="10"/>
      <c r="N22" s="52"/>
      <c r="AG22" s="1"/>
      <c r="AH22" s="1"/>
    </row>
    <row r="23" spans="1:34" ht="49.9" customHeight="1" x14ac:dyDescent="0.2">
      <c r="A23" s="5"/>
      <c r="B23" s="216"/>
      <c r="C23" s="179" t="s">
        <v>205</v>
      </c>
      <c r="D23" s="115" t="s">
        <v>470</v>
      </c>
      <c r="E23" s="117"/>
      <c r="F23" s="117"/>
      <c r="G23" s="117"/>
      <c r="H23" s="117"/>
      <c r="I23" s="180" t="s">
        <v>474</v>
      </c>
      <c r="J23" s="90">
        <v>0</v>
      </c>
      <c r="K23" s="219"/>
      <c r="L23" s="52"/>
      <c r="M23" s="10"/>
      <c r="N23" s="52"/>
      <c r="AG23" s="1"/>
      <c r="AH23" s="1"/>
    </row>
    <row r="24" spans="1:34" ht="44.45" customHeight="1" x14ac:dyDescent="0.2">
      <c r="A24" s="5"/>
      <c r="B24" s="216"/>
      <c r="C24" s="179" t="s">
        <v>206</v>
      </c>
      <c r="D24" s="115" t="s">
        <v>471</v>
      </c>
      <c r="E24" s="115" t="s">
        <v>473</v>
      </c>
      <c r="F24" s="117"/>
      <c r="G24" s="117"/>
      <c r="H24" s="117"/>
      <c r="I24" s="147"/>
      <c r="J24" s="90">
        <v>0</v>
      </c>
      <c r="K24" s="216"/>
      <c r="L24" s="52"/>
      <c r="M24" s="10"/>
      <c r="N24" s="52"/>
      <c r="AG24" s="1"/>
      <c r="AH24" s="1"/>
    </row>
    <row r="25" spans="1:34" ht="43.9" customHeight="1" x14ac:dyDescent="0.2">
      <c r="A25" s="5"/>
      <c r="B25" s="217"/>
      <c r="C25" s="179" t="s">
        <v>207</v>
      </c>
      <c r="D25" s="117" t="s">
        <v>472</v>
      </c>
      <c r="E25" s="115" t="s">
        <v>473</v>
      </c>
      <c r="F25" s="117"/>
      <c r="G25" s="117"/>
      <c r="H25" s="117"/>
      <c r="I25" s="147"/>
      <c r="J25" s="90">
        <v>0</v>
      </c>
      <c r="K25" s="217"/>
      <c r="L25" s="52"/>
      <c r="M25" s="10"/>
      <c r="N25" s="52"/>
      <c r="AG25" s="1"/>
      <c r="AH25" s="1"/>
    </row>
    <row r="26" spans="1:34" ht="24.6" customHeight="1" x14ac:dyDescent="0.2">
      <c r="C26" s="132"/>
      <c r="D26" s="132"/>
      <c r="E26" s="176"/>
      <c r="F26" s="177"/>
      <c r="G26" s="177"/>
      <c r="H26" s="177"/>
      <c r="I26" s="177"/>
      <c r="J26" s="177"/>
      <c r="K26" s="177"/>
      <c r="L26" s="177"/>
      <c r="M26" s="106"/>
      <c r="N26" s="52"/>
      <c r="AG26" s="1"/>
      <c r="AH26" s="1"/>
    </row>
    <row r="27" spans="1:34" ht="67.900000000000006" customHeight="1" x14ac:dyDescent="0.2">
      <c r="C27" s="132"/>
      <c r="D27" s="132"/>
      <c r="E27" s="391" t="s">
        <v>65</v>
      </c>
      <c r="F27" s="391"/>
      <c r="G27" s="391"/>
      <c r="H27" s="391"/>
      <c r="I27" s="391"/>
      <c r="J27" s="391"/>
      <c r="K27" s="391"/>
      <c r="L27" s="391"/>
      <c r="M27" s="391"/>
      <c r="N27" s="52"/>
      <c r="AG27" s="1"/>
      <c r="AH27" s="1"/>
    </row>
    <row r="28" spans="1:34" ht="24.6" customHeight="1" x14ac:dyDescent="0.2">
      <c r="C28" s="132"/>
      <c r="D28" s="132"/>
      <c r="E28" s="176"/>
      <c r="F28" s="177"/>
      <c r="G28" s="177"/>
      <c r="H28" s="177"/>
      <c r="I28" s="177"/>
      <c r="J28" s="177"/>
      <c r="K28" s="177"/>
      <c r="L28" s="177"/>
      <c r="M28" s="106"/>
      <c r="N28" s="52"/>
      <c r="AG28" s="1"/>
      <c r="AH28" s="1"/>
    </row>
    <row r="29" spans="1:34" ht="24.6" customHeight="1" x14ac:dyDescent="0.2">
      <c r="C29" s="132"/>
      <c r="D29" s="132"/>
      <c r="E29" s="176"/>
      <c r="F29" s="177"/>
      <c r="G29" s="177"/>
      <c r="H29" s="177"/>
      <c r="I29" s="177"/>
      <c r="J29" s="177"/>
      <c r="K29" s="177"/>
      <c r="L29" s="177"/>
      <c r="M29" s="106"/>
      <c r="N29" s="52"/>
      <c r="AG29" s="1"/>
      <c r="AH29" s="1"/>
    </row>
    <row r="30" spans="1:34" s="10" customFormat="1" ht="99.6" customHeight="1" x14ac:dyDescent="0.2">
      <c r="C30" s="5"/>
      <c r="D30" s="1"/>
      <c r="E30" s="398" t="s">
        <v>438</v>
      </c>
      <c r="F30" s="398"/>
      <c r="G30" s="398"/>
      <c r="H30" s="398"/>
      <c r="I30" s="398"/>
      <c r="J30" s="398"/>
      <c r="K30" s="398"/>
      <c r="L30" s="398"/>
      <c r="M30" s="277" t="s">
        <v>10</v>
      </c>
      <c r="N30" s="52"/>
    </row>
    <row r="31" spans="1:34" ht="25.15" customHeight="1" x14ac:dyDescent="0.2">
      <c r="C31" s="132"/>
      <c r="D31" s="13"/>
      <c r="E31" s="392" t="s">
        <v>67</v>
      </c>
      <c r="F31" s="393" t="s">
        <v>68</v>
      </c>
      <c r="G31" s="394"/>
      <c r="H31" s="395"/>
      <c r="I31" s="135" t="s">
        <v>186</v>
      </c>
      <c r="J31" s="396" t="s">
        <v>187</v>
      </c>
      <c r="K31" s="397" t="s">
        <v>188</v>
      </c>
      <c r="L31" s="148" t="s">
        <v>73</v>
      </c>
      <c r="M31" s="277"/>
      <c r="N31" s="52"/>
      <c r="AG31" s="1"/>
      <c r="AH31" s="1"/>
    </row>
    <row r="32" spans="1:34" s="10" customFormat="1" ht="98.45" customHeight="1" x14ac:dyDescent="0.2">
      <c r="C32" s="302" t="s">
        <v>3</v>
      </c>
      <c r="D32" s="302"/>
      <c r="E32" s="89" t="s">
        <v>131</v>
      </c>
      <c r="F32" s="89" t="s">
        <v>75</v>
      </c>
      <c r="G32" s="101">
        <v>45945</v>
      </c>
      <c r="H32" s="89" t="s">
        <v>132</v>
      </c>
      <c r="I32" s="90" t="s">
        <v>133</v>
      </c>
      <c r="J32" s="261" t="s">
        <v>134</v>
      </c>
      <c r="K32" s="262"/>
      <c r="L32" s="112">
        <v>8</v>
      </c>
      <c r="M32" s="218">
        <f>SUM(L32:L35)</f>
        <v>32</v>
      </c>
      <c r="N32" s="52"/>
    </row>
    <row r="33" spans="3:34" s="10" customFormat="1" ht="96" customHeight="1" x14ac:dyDescent="0.2">
      <c r="C33" s="302"/>
      <c r="D33" s="302"/>
      <c r="E33" s="87" t="s">
        <v>135</v>
      </c>
      <c r="F33" s="87" t="s">
        <v>75</v>
      </c>
      <c r="G33" s="102">
        <v>45916</v>
      </c>
      <c r="H33" s="87" t="s">
        <v>136</v>
      </c>
      <c r="I33" s="182" t="s">
        <v>137</v>
      </c>
      <c r="J33" s="291" t="s">
        <v>138</v>
      </c>
      <c r="K33" s="292"/>
      <c r="L33" s="112">
        <v>8</v>
      </c>
      <c r="M33" s="219"/>
      <c r="N33" s="52"/>
    </row>
    <row r="34" spans="3:34" s="10" customFormat="1" ht="91.9" customHeight="1" x14ac:dyDescent="0.2">
      <c r="C34" s="302"/>
      <c r="D34" s="302"/>
      <c r="E34" s="89" t="s">
        <v>90</v>
      </c>
      <c r="F34" s="89" t="s">
        <v>75</v>
      </c>
      <c r="G34" s="101">
        <v>45641</v>
      </c>
      <c r="H34" s="89" t="s">
        <v>91</v>
      </c>
      <c r="I34" s="90" t="s">
        <v>92</v>
      </c>
      <c r="J34" s="261" t="s">
        <v>439</v>
      </c>
      <c r="K34" s="262"/>
      <c r="L34" s="112">
        <v>8</v>
      </c>
      <c r="M34" s="219"/>
      <c r="N34" s="52"/>
    </row>
    <row r="35" spans="3:34" ht="166.15" customHeight="1" x14ac:dyDescent="0.2">
      <c r="C35" s="302"/>
      <c r="D35" s="302"/>
      <c r="E35" s="89" t="s">
        <v>125</v>
      </c>
      <c r="F35" s="89" t="s">
        <v>212</v>
      </c>
      <c r="G35" s="101">
        <v>46001</v>
      </c>
      <c r="H35" s="89" t="s">
        <v>127</v>
      </c>
      <c r="I35" s="90" t="s">
        <v>128</v>
      </c>
      <c r="J35" s="299" t="s">
        <v>440</v>
      </c>
      <c r="K35" s="301"/>
      <c r="L35" s="112">
        <v>8</v>
      </c>
      <c r="M35" s="233"/>
      <c r="N35" s="52"/>
      <c r="AG35" s="1"/>
      <c r="AH35" s="1"/>
    </row>
    <row r="36" spans="3:34" ht="24.6" customHeight="1" x14ac:dyDescent="0.2">
      <c r="C36" s="132"/>
      <c r="D36" s="132"/>
      <c r="E36" s="176"/>
      <c r="F36" s="177"/>
      <c r="G36" s="177"/>
      <c r="H36" s="177"/>
      <c r="I36" s="177"/>
      <c r="J36" s="177"/>
      <c r="K36" s="177"/>
      <c r="L36" s="177"/>
      <c r="M36" s="106"/>
      <c r="N36" s="52"/>
      <c r="AG36" s="1"/>
      <c r="AH36" s="1"/>
    </row>
    <row r="37" spans="3:34" ht="68.45" customHeight="1" x14ac:dyDescent="0.25">
      <c r="C37" s="302" t="s">
        <v>8</v>
      </c>
      <c r="D37" s="302"/>
      <c r="E37" s="180" t="s">
        <v>441</v>
      </c>
      <c r="F37" s="202" t="s">
        <v>118</v>
      </c>
      <c r="G37" s="200">
        <v>2025</v>
      </c>
      <c r="H37" s="115" t="s">
        <v>119</v>
      </c>
      <c r="I37" s="90" t="s">
        <v>113</v>
      </c>
      <c r="J37" s="296" t="s">
        <v>442</v>
      </c>
      <c r="K37" s="340"/>
      <c r="L37" s="110">
        <v>0</v>
      </c>
      <c r="M37" s="344">
        <f>SUM(L37:L38)</f>
        <v>0</v>
      </c>
    </row>
    <row r="38" spans="3:34" ht="82.9" customHeight="1" x14ac:dyDescent="0.25">
      <c r="C38" s="302"/>
      <c r="D38" s="302"/>
      <c r="E38" s="115" t="s">
        <v>443</v>
      </c>
      <c r="F38" s="118" t="s">
        <v>444</v>
      </c>
      <c r="G38" s="117">
        <v>2026</v>
      </c>
      <c r="H38" s="115" t="s">
        <v>112</v>
      </c>
      <c r="I38" s="90" t="s">
        <v>113</v>
      </c>
      <c r="J38" s="296" t="s">
        <v>114</v>
      </c>
      <c r="K38" s="340"/>
      <c r="L38" s="110">
        <v>0</v>
      </c>
      <c r="M38" s="344"/>
    </row>
    <row r="39" spans="3:34" s="10" customFormat="1" ht="29.65" customHeight="1" x14ac:dyDescent="0.2">
      <c r="C39" s="5"/>
      <c r="D39" s="5"/>
      <c r="E39" s="104"/>
      <c r="F39" s="105"/>
      <c r="G39" s="104"/>
      <c r="H39" s="104"/>
      <c r="I39" s="105"/>
      <c r="J39" s="104"/>
      <c r="K39" s="104"/>
      <c r="L39" s="104"/>
      <c r="M39" s="106"/>
      <c r="N39" s="52"/>
    </row>
    <row r="40" spans="3:34" s="10" customFormat="1" ht="11.65" customHeight="1" x14ac:dyDescent="0.2">
      <c r="D40" s="5"/>
      <c r="E40" s="163"/>
      <c r="F40" s="163"/>
      <c r="G40" s="163"/>
      <c r="H40" s="163"/>
      <c r="I40" s="163"/>
      <c r="J40" s="163"/>
      <c r="K40" s="163"/>
      <c r="L40" s="163"/>
      <c r="M40" s="164"/>
    </row>
    <row r="41" spans="3:34" ht="55.15" customHeight="1" x14ac:dyDescent="0.2">
      <c r="D41" s="5"/>
      <c r="E41" s="398" t="s">
        <v>210</v>
      </c>
      <c r="F41" s="398"/>
      <c r="G41" s="398"/>
      <c r="H41" s="398"/>
      <c r="I41" s="398"/>
      <c r="J41" s="398"/>
      <c r="K41" s="398"/>
      <c r="L41" s="398"/>
      <c r="M41" s="277" t="s">
        <v>10</v>
      </c>
      <c r="N41" s="10"/>
      <c r="AG41" s="1"/>
      <c r="AH41" s="1"/>
    </row>
    <row r="42" spans="3:34" ht="111" customHeight="1" x14ac:dyDescent="0.2">
      <c r="C42" s="13"/>
      <c r="D42" s="5"/>
      <c r="E42" s="399" t="s">
        <v>67</v>
      </c>
      <c r="F42" s="399" t="s">
        <v>68</v>
      </c>
      <c r="G42" s="399" t="s">
        <v>69</v>
      </c>
      <c r="H42" s="399" t="s">
        <v>70</v>
      </c>
      <c r="I42" s="399" t="s">
        <v>71</v>
      </c>
      <c r="J42" s="401" t="s">
        <v>445</v>
      </c>
      <c r="K42" s="402"/>
      <c r="L42" s="148" t="s">
        <v>73</v>
      </c>
      <c r="M42" s="312"/>
      <c r="N42" s="10"/>
      <c r="AH42" s="1"/>
    </row>
    <row r="43" spans="3:34" ht="87" customHeight="1" x14ac:dyDescent="0.2">
      <c r="C43" s="358" t="s">
        <v>3</v>
      </c>
      <c r="D43" s="359"/>
      <c r="E43" s="89" t="s">
        <v>74</v>
      </c>
      <c r="F43" s="89" t="s">
        <v>75</v>
      </c>
      <c r="G43" s="111">
        <v>45444</v>
      </c>
      <c r="H43" s="89" t="s">
        <v>76</v>
      </c>
      <c r="I43" s="112" t="s">
        <v>77</v>
      </c>
      <c r="J43" s="261" t="s">
        <v>78</v>
      </c>
      <c r="K43" s="262"/>
      <c r="L43" s="112">
        <v>4</v>
      </c>
      <c r="M43" s="344">
        <f>L43+L44+L45++L47+L48+L49+L50+L51+L52+L53+L46</f>
        <v>26</v>
      </c>
      <c r="N43" s="10"/>
      <c r="AH43" s="1"/>
    </row>
    <row r="44" spans="3:34" ht="94.15" customHeight="1" x14ac:dyDescent="0.2">
      <c r="C44" s="360"/>
      <c r="D44" s="361"/>
      <c r="E44" s="89" t="s">
        <v>79</v>
      </c>
      <c r="F44" s="89" t="s">
        <v>75</v>
      </c>
      <c r="G44" s="111">
        <v>45491</v>
      </c>
      <c r="H44" s="89" t="s">
        <v>80</v>
      </c>
      <c r="I44" s="112" t="s">
        <v>81</v>
      </c>
      <c r="J44" s="261" t="s">
        <v>82</v>
      </c>
      <c r="K44" s="262"/>
      <c r="L44" s="112">
        <v>4</v>
      </c>
      <c r="M44" s="344"/>
      <c r="N44" s="10"/>
      <c r="AH44" s="1"/>
    </row>
    <row r="45" spans="3:34" ht="88.9" customHeight="1" x14ac:dyDescent="0.2">
      <c r="C45" s="360"/>
      <c r="D45" s="361"/>
      <c r="E45" s="89" t="s">
        <v>83</v>
      </c>
      <c r="F45" s="89" t="s">
        <v>75</v>
      </c>
      <c r="G45" s="101">
        <v>45491</v>
      </c>
      <c r="H45" s="89" t="s">
        <v>84</v>
      </c>
      <c r="I45" s="112" t="s">
        <v>85</v>
      </c>
      <c r="J45" s="261" t="s">
        <v>82</v>
      </c>
      <c r="K45" s="262"/>
      <c r="L45" s="112">
        <v>4</v>
      </c>
      <c r="M45" s="344"/>
      <c r="N45" s="10"/>
      <c r="AH45" s="1"/>
    </row>
    <row r="46" spans="3:34" ht="88.9" customHeight="1" x14ac:dyDescent="0.2">
      <c r="C46" s="360"/>
      <c r="D46" s="361"/>
      <c r="E46" s="89" t="s">
        <v>86</v>
      </c>
      <c r="F46" s="89" t="s">
        <v>75</v>
      </c>
      <c r="G46" s="101">
        <v>45493</v>
      </c>
      <c r="H46" s="89" t="s">
        <v>87</v>
      </c>
      <c r="I46" s="112" t="s">
        <v>88</v>
      </c>
      <c r="J46" s="261" t="s">
        <v>89</v>
      </c>
      <c r="K46" s="262"/>
      <c r="L46" s="112">
        <v>0</v>
      </c>
      <c r="M46" s="344"/>
      <c r="N46" s="10"/>
      <c r="AH46" s="1"/>
    </row>
    <row r="47" spans="3:34" ht="84" customHeight="1" x14ac:dyDescent="0.2">
      <c r="C47" s="360"/>
      <c r="D47" s="361"/>
      <c r="E47" s="89" t="s">
        <v>90</v>
      </c>
      <c r="F47" s="89" t="s">
        <v>75</v>
      </c>
      <c r="G47" s="111">
        <v>45641</v>
      </c>
      <c r="H47" s="89" t="s">
        <v>91</v>
      </c>
      <c r="I47" s="112" t="s">
        <v>92</v>
      </c>
      <c r="J47" s="261" t="s">
        <v>93</v>
      </c>
      <c r="K47" s="262"/>
      <c r="L47" s="112">
        <v>4</v>
      </c>
      <c r="M47" s="344"/>
      <c r="N47" s="10"/>
      <c r="AH47" s="1"/>
    </row>
    <row r="48" spans="3:34" ht="94.15" customHeight="1" x14ac:dyDescent="0.2">
      <c r="C48" s="360"/>
      <c r="D48" s="361"/>
      <c r="E48" s="89" t="s">
        <v>94</v>
      </c>
      <c r="F48" s="89" t="s">
        <v>75</v>
      </c>
      <c r="G48" s="111">
        <v>45641</v>
      </c>
      <c r="H48" s="89" t="s">
        <v>95</v>
      </c>
      <c r="I48" s="112" t="s">
        <v>96</v>
      </c>
      <c r="J48" s="261" t="s">
        <v>89</v>
      </c>
      <c r="K48" s="262"/>
      <c r="L48" s="112">
        <v>0</v>
      </c>
      <c r="M48" s="344"/>
      <c r="N48" s="10"/>
      <c r="AH48" s="1"/>
    </row>
    <row r="49" spans="3:34" ht="43.9" customHeight="1" x14ac:dyDescent="0.2">
      <c r="C49" s="360"/>
      <c r="D49" s="361"/>
      <c r="E49" s="227" t="s">
        <v>97</v>
      </c>
      <c r="F49" s="227" t="s">
        <v>75</v>
      </c>
      <c r="G49" s="310">
        <v>45595</v>
      </c>
      <c r="H49" s="227" t="s">
        <v>98</v>
      </c>
      <c r="I49" s="107" t="s">
        <v>99</v>
      </c>
      <c r="J49" s="291" t="s">
        <v>89</v>
      </c>
      <c r="K49" s="292"/>
      <c r="L49" s="112">
        <v>4</v>
      </c>
      <c r="M49" s="344"/>
      <c r="N49" s="10"/>
      <c r="AH49" s="1"/>
    </row>
    <row r="50" spans="3:34" ht="42" customHeight="1" x14ac:dyDescent="0.2">
      <c r="C50" s="360"/>
      <c r="D50" s="361"/>
      <c r="E50" s="285"/>
      <c r="F50" s="285"/>
      <c r="G50" s="311"/>
      <c r="H50" s="285"/>
      <c r="I50" s="109" t="s">
        <v>100</v>
      </c>
      <c r="J50" s="293"/>
      <c r="K50" s="289"/>
      <c r="L50" s="112">
        <v>0</v>
      </c>
      <c r="M50" s="344"/>
      <c r="N50" s="10"/>
      <c r="AH50" s="1"/>
    </row>
    <row r="51" spans="3:34" ht="94.15" customHeight="1" x14ac:dyDescent="0.2">
      <c r="C51" s="360"/>
      <c r="D51" s="361"/>
      <c r="E51" s="89" t="s">
        <v>101</v>
      </c>
      <c r="F51" s="89" t="s">
        <v>75</v>
      </c>
      <c r="G51" s="111">
        <v>45580</v>
      </c>
      <c r="H51" s="89" t="s">
        <v>102</v>
      </c>
      <c r="I51" s="112" t="s">
        <v>88</v>
      </c>
      <c r="J51" s="261" t="s">
        <v>89</v>
      </c>
      <c r="K51" s="262"/>
      <c r="L51" s="112">
        <v>0</v>
      </c>
      <c r="M51" s="344"/>
      <c r="N51" s="10"/>
      <c r="AH51" s="1"/>
    </row>
    <row r="52" spans="3:34" ht="86.65" customHeight="1" x14ac:dyDescent="0.2">
      <c r="C52" s="360"/>
      <c r="D52" s="361"/>
      <c r="E52" s="89" t="s">
        <v>103</v>
      </c>
      <c r="F52" s="89" t="s">
        <v>75</v>
      </c>
      <c r="G52" s="111">
        <v>45840</v>
      </c>
      <c r="H52" s="89" t="s">
        <v>104</v>
      </c>
      <c r="I52" s="112" t="s">
        <v>105</v>
      </c>
      <c r="J52" s="261" t="s">
        <v>89</v>
      </c>
      <c r="K52" s="262"/>
      <c r="L52" s="112">
        <v>2</v>
      </c>
      <c r="M52" s="344"/>
      <c r="N52" s="10"/>
      <c r="AH52" s="1"/>
    </row>
    <row r="53" spans="3:34" ht="175.9" customHeight="1" x14ac:dyDescent="0.2">
      <c r="C53" s="362"/>
      <c r="D53" s="363"/>
      <c r="E53" s="89" t="s">
        <v>106</v>
      </c>
      <c r="F53" s="89" t="s">
        <v>213</v>
      </c>
      <c r="G53" s="111">
        <v>45863</v>
      </c>
      <c r="H53" s="89" t="s">
        <v>108</v>
      </c>
      <c r="I53" s="112" t="s">
        <v>109</v>
      </c>
      <c r="J53" s="261" t="s">
        <v>110</v>
      </c>
      <c r="K53" s="262"/>
      <c r="L53" s="112">
        <v>4</v>
      </c>
      <c r="M53" s="344"/>
      <c r="N53" s="10"/>
      <c r="AH53" s="1"/>
    </row>
    <row r="54" spans="3:34" s="10" customFormat="1" ht="15" customHeight="1" x14ac:dyDescent="0.2">
      <c r="C54" s="5"/>
      <c r="D54" s="132"/>
      <c r="E54" s="104"/>
      <c r="F54" s="104"/>
      <c r="G54" s="144"/>
      <c r="H54" s="104"/>
      <c r="I54" s="139"/>
      <c r="J54" s="139"/>
      <c r="K54" s="139"/>
      <c r="L54" s="139"/>
      <c r="M54" s="106"/>
    </row>
    <row r="55" spans="3:34" ht="37.9" customHeight="1" x14ac:dyDescent="0.25">
      <c r="C55" s="234" t="s">
        <v>8</v>
      </c>
      <c r="D55" s="230"/>
      <c r="E55" s="212" t="s">
        <v>216</v>
      </c>
      <c r="F55" s="115" t="s">
        <v>217</v>
      </c>
      <c r="G55" s="115">
        <v>2025</v>
      </c>
      <c r="H55" s="115" t="s">
        <v>140</v>
      </c>
      <c r="I55" s="191" t="s">
        <v>113</v>
      </c>
      <c r="J55" s="296" t="s">
        <v>141</v>
      </c>
      <c r="K55" s="340"/>
      <c r="L55" s="110">
        <v>0</v>
      </c>
      <c r="M55" s="218">
        <f>SUM(L55:L56)</f>
        <v>0</v>
      </c>
    </row>
    <row r="56" spans="3:34" ht="71.45" customHeight="1" x14ac:dyDescent="0.25">
      <c r="C56" s="236"/>
      <c r="D56" s="231"/>
      <c r="E56" s="212" t="s">
        <v>218</v>
      </c>
      <c r="F56" s="115" t="s">
        <v>219</v>
      </c>
      <c r="G56" s="115">
        <v>2025</v>
      </c>
      <c r="H56" s="115" t="s">
        <v>220</v>
      </c>
      <c r="I56" s="191" t="s">
        <v>113</v>
      </c>
      <c r="J56" s="296" t="s">
        <v>141</v>
      </c>
      <c r="K56" s="340"/>
      <c r="L56" s="110">
        <v>0</v>
      </c>
      <c r="M56" s="219"/>
    </row>
    <row r="57" spans="3:34" ht="61.9" customHeight="1" x14ac:dyDescent="0.25">
      <c r="C57" s="353"/>
      <c r="D57" s="354"/>
      <c r="E57" s="212" t="s">
        <v>221</v>
      </c>
      <c r="F57" s="115" t="s">
        <v>222</v>
      </c>
      <c r="G57" s="117">
        <v>2018</v>
      </c>
      <c r="H57" s="115" t="s">
        <v>223</v>
      </c>
      <c r="I57" s="191" t="s">
        <v>113</v>
      </c>
      <c r="J57" s="296" t="s">
        <v>141</v>
      </c>
      <c r="K57" s="340"/>
      <c r="L57" s="110">
        <v>0</v>
      </c>
      <c r="M57" s="346"/>
    </row>
    <row r="58" spans="3:34" ht="56.45" customHeight="1" x14ac:dyDescent="0.25">
      <c r="C58" s="353"/>
      <c r="D58" s="354"/>
      <c r="E58" s="214" t="s">
        <v>224</v>
      </c>
      <c r="F58" s="113" t="s">
        <v>225</v>
      </c>
      <c r="G58" s="175">
        <v>2018</v>
      </c>
      <c r="H58" s="115" t="s">
        <v>226</v>
      </c>
      <c r="I58" s="192" t="s">
        <v>113</v>
      </c>
      <c r="J58" s="280" t="s">
        <v>141</v>
      </c>
      <c r="K58" s="351"/>
      <c r="L58" s="110">
        <v>0</v>
      </c>
      <c r="M58" s="346"/>
    </row>
    <row r="59" spans="3:34" ht="52.15" customHeight="1" x14ac:dyDescent="0.25">
      <c r="C59" s="355"/>
      <c r="D59" s="356"/>
      <c r="E59" s="96" t="s">
        <v>446</v>
      </c>
      <c r="F59" s="199" t="s">
        <v>227</v>
      </c>
      <c r="G59" s="90">
        <v>2023</v>
      </c>
      <c r="H59" s="115" t="s">
        <v>228</v>
      </c>
      <c r="I59" s="193" t="s">
        <v>113</v>
      </c>
      <c r="J59" s="261" t="s">
        <v>141</v>
      </c>
      <c r="K59" s="352"/>
      <c r="L59" s="110">
        <v>0</v>
      </c>
      <c r="M59" s="347"/>
    </row>
    <row r="60" spans="3:34" s="10" customFormat="1" x14ac:dyDescent="0.2">
      <c r="G60" s="11"/>
    </row>
    <row r="61" spans="3:34" s="10" customFormat="1" ht="12" customHeight="1" x14ac:dyDescent="0.2">
      <c r="G61" s="11"/>
    </row>
    <row r="62" spans="3:34" s="10" customFormat="1" x14ac:dyDescent="0.2">
      <c r="G62" s="11"/>
    </row>
    <row r="63" spans="3:34" s="10" customFormat="1" x14ac:dyDescent="0.2">
      <c r="G63" s="11"/>
    </row>
    <row r="64" spans="3:34" ht="117" customHeight="1" x14ac:dyDescent="0.2">
      <c r="D64" s="10"/>
      <c r="E64" s="398" t="s">
        <v>447</v>
      </c>
      <c r="F64" s="398"/>
      <c r="G64" s="398"/>
      <c r="H64" s="398"/>
      <c r="I64" s="398"/>
      <c r="J64" s="398"/>
      <c r="K64" s="398"/>
      <c r="L64" s="398"/>
      <c r="M64" s="391" t="s">
        <v>10</v>
      </c>
      <c r="N64" s="10"/>
      <c r="AG64" s="1"/>
      <c r="AH64" s="1"/>
    </row>
    <row r="65" spans="3:34" ht="57.4" customHeight="1" x14ac:dyDescent="0.2">
      <c r="C65" s="13"/>
      <c r="D65" s="13"/>
      <c r="E65" s="399" t="s">
        <v>67</v>
      </c>
      <c r="F65" s="400" t="s">
        <v>68</v>
      </c>
      <c r="G65" s="399" t="s">
        <v>69</v>
      </c>
      <c r="H65" s="399" t="s">
        <v>70</v>
      </c>
      <c r="I65" s="399" t="s">
        <v>71</v>
      </c>
      <c r="J65" s="401" t="s">
        <v>124</v>
      </c>
      <c r="K65" s="402"/>
      <c r="L65" s="148" t="s">
        <v>73</v>
      </c>
      <c r="M65" s="391"/>
      <c r="N65" s="10"/>
      <c r="AH65" s="1"/>
    </row>
    <row r="66" spans="3:34" ht="42" customHeight="1" x14ac:dyDescent="0.2">
      <c r="C66" s="378" t="s">
        <v>3</v>
      </c>
      <c r="D66" s="386"/>
      <c r="E66" s="179" t="s">
        <v>182</v>
      </c>
      <c r="F66" s="119" t="s">
        <v>158</v>
      </c>
      <c r="G66" s="101">
        <v>46218</v>
      </c>
      <c r="H66" s="89" t="s">
        <v>183</v>
      </c>
      <c r="I66" s="90" t="s">
        <v>184</v>
      </c>
      <c r="J66" s="261" t="s">
        <v>134</v>
      </c>
      <c r="K66" s="262"/>
      <c r="L66" s="112">
        <v>4</v>
      </c>
      <c r="M66" s="344">
        <f>SUM(L66:L75)</f>
        <v>5</v>
      </c>
      <c r="N66" s="10"/>
      <c r="AH66" s="1"/>
    </row>
    <row r="67" spans="3:34" ht="42" customHeight="1" x14ac:dyDescent="0.2">
      <c r="C67" s="387"/>
      <c r="D67" s="388"/>
      <c r="E67" s="119" t="s">
        <v>146</v>
      </c>
      <c r="F67" s="89" t="s">
        <v>147</v>
      </c>
      <c r="G67" s="101">
        <v>45241</v>
      </c>
      <c r="H67" s="89" t="s">
        <v>148</v>
      </c>
      <c r="I67" s="90" t="s">
        <v>149</v>
      </c>
      <c r="J67" s="261" t="s">
        <v>150</v>
      </c>
      <c r="K67" s="262"/>
      <c r="L67" s="112">
        <v>0</v>
      </c>
      <c r="M67" s="344"/>
      <c r="N67" s="10"/>
      <c r="AH67" s="1"/>
    </row>
    <row r="68" spans="3:34" ht="42" customHeight="1" x14ac:dyDescent="0.2">
      <c r="C68" s="387"/>
      <c r="D68" s="388"/>
      <c r="E68" s="201" t="s">
        <v>151</v>
      </c>
      <c r="F68" s="89" t="s">
        <v>147</v>
      </c>
      <c r="G68" s="102">
        <v>45242</v>
      </c>
      <c r="H68" s="87" t="s">
        <v>152</v>
      </c>
      <c r="I68" s="182" t="s">
        <v>153</v>
      </c>
      <c r="J68" s="291" t="s">
        <v>89</v>
      </c>
      <c r="K68" s="292"/>
      <c r="L68" s="112">
        <v>0</v>
      </c>
      <c r="M68" s="344"/>
      <c r="N68" s="10"/>
      <c r="AH68" s="1"/>
    </row>
    <row r="69" spans="3:34" ht="48.6" customHeight="1" x14ac:dyDescent="0.2">
      <c r="C69" s="387"/>
      <c r="D69" s="388"/>
      <c r="E69" s="178" t="s">
        <v>154</v>
      </c>
      <c r="F69" s="89" t="s">
        <v>147</v>
      </c>
      <c r="G69" s="114">
        <v>45640</v>
      </c>
      <c r="H69" s="113" t="s">
        <v>155</v>
      </c>
      <c r="I69" s="175" t="s">
        <v>156</v>
      </c>
      <c r="J69" s="280" t="s">
        <v>89</v>
      </c>
      <c r="K69" s="377"/>
      <c r="L69" s="112">
        <v>0</v>
      </c>
      <c r="M69" s="344"/>
      <c r="N69" s="10"/>
      <c r="AH69" s="1"/>
    </row>
    <row r="70" spans="3:34" ht="42" customHeight="1" x14ac:dyDescent="0.2">
      <c r="C70" s="387"/>
      <c r="D70" s="388"/>
      <c r="E70" s="178" t="s">
        <v>157</v>
      </c>
      <c r="F70" s="87" t="s">
        <v>158</v>
      </c>
      <c r="G70" s="114">
        <v>46203</v>
      </c>
      <c r="H70" s="113" t="s">
        <v>159</v>
      </c>
      <c r="I70" s="175" t="s">
        <v>160</v>
      </c>
      <c r="J70" s="280" t="s">
        <v>89</v>
      </c>
      <c r="K70" s="377"/>
      <c r="L70" s="112">
        <v>0</v>
      </c>
      <c r="M70" s="344"/>
      <c r="N70" s="10"/>
      <c r="AH70" s="1"/>
    </row>
    <row r="71" spans="3:34" ht="42" customHeight="1" x14ac:dyDescent="0.2">
      <c r="C71" s="387"/>
      <c r="D71" s="388"/>
      <c r="E71" s="179" t="s">
        <v>161</v>
      </c>
      <c r="F71" s="115" t="s">
        <v>158</v>
      </c>
      <c r="G71" s="116">
        <v>46203</v>
      </c>
      <c r="H71" s="115" t="s">
        <v>162</v>
      </c>
      <c r="I71" s="117" t="s">
        <v>163</v>
      </c>
      <c r="J71" s="376" t="s">
        <v>78</v>
      </c>
      <c r="K71" s="376"/>
      <c r="L71" s="112">
        <v>0</v>
      </c>
      <c r="M71" s="344"/>
      <c r="N71" s="10"/>
      <c r="AH71" s="1"/>
    </row>
    <row r="72" spans="3:34" ht="63" customHeight="1" x14ac:dyDescent="0.2">
      <c r="C72" s="387"/>
      <c r="D72" s="388"/>
      <c r="E72" s="179" t="s">
        <v>164</v>
      </c>
      <c r="F72" s="89" t="s">
        <v>158</v>
      </c>
      <c r="G72" s="116">
        <v>46202</v>
      </c>
      <c r="H72" s="115" t="s">
        <v>165</v>
      </c>
      <c r="I72" s="117" t="s">
        <v>166</v>
      </c>
      <c r="J72" s="296" t="s">
        <v>89</v>
      </c>
      <c r="K72" s="375"/>
      <c r="L72" s="112">
        <v>0</v>
      </c>
      <c r="M72" s="344"/>
      <c r="N72" s="10"/>
      <c r="AH72" s="1"/>
    </row>
    <row r="73" spans="3:34" ht="103.15" customHeight="1" x14ac:dyDescent="0.2">
      <c r="C73" s="387"/>
      <c r="D73" s="388"/>
      <c r="E73" s="179" t="s">
        <v>167</v>
      </c>
      <c r="F73" s="89" t="s">
        <v>448</v>
      </c>
      <c r="G73" s="116">
        <v>45075</v>
      </c>
      <c r="H73" s="115" t="s">
        <v>169</v>
      </c>
      <c r="I73" s="115" t="s">
        <v>449</v>
      </c>
      <c r="J73" s="296" t="s">
        <v>171</v>
      </c>
      <c r="K73" s="375"/>
      <c r="L73" s="112">
        <v>0</v>
      </c>
      <c r="M73" s="344"/>
      <c r="N73" s="10"/>
      <c r="AH73" s="1"/>
    </row>
    <row r="74" spans="3:34" ht="96.6" customHeight="1" x14ac:dyDescent="0.2">
      <c r="C74" s="387"/>
      <c r="D74" s="388"/>
      <c r="E74" s="178" t="s">
        <v>173</v>
      </c>
      <c r="F74" s="89" t="s">
        <v>448</v>
      </c>
      <c r="G74" s="116">
        <v>45075</v>
      </c>
      <c r="H74" s="115" t="s">
        <v>175</v>
      </c>
      <c r="I74" s="115" t="s">
        <v>450</v>
      </c>
      <c r="J74" s="296" t="s">
        <v>171</v>
      </c>
      <c r="K74" s="375"/>
      <c r="L74" s="112">
        <v>0</v>
      </c>
      <c r="M74" s="344"/>
      <c r="N74" s="10"/>
      <c r="AH74" s="1"/>
    </row>
    <row r="75" spans="3:34" ht="74.45" customHeight="1" x14ac:dyDescent="0.2">
      <c r="C75" s="389"/>
      <c r="D75" s="390"/>
      <c r="E75" s="119" t="s">
        <v>178</v>
      </c>
      <c r="F75" s="89" t="s">
        <v>147</v>
      </c>
      <c r="G75" s="101">
        <v>45638</v>
      </c>
      <c r="H75" s="89" t="s">
        <v>179</v>
      </c>
      <c r="I75" s="90" t="s">
        <v>180</v>
      </c>
      <c r="J75" s="261" t="s">
        <v>181</v>
      </c>
      <c r="K75" s="262"/>
      <c r="L75" s="112">
        <v>1</v>
      </c>
      <c r="M75" s="344"/>
      <c r="N75" s="10"/>
      <c r="AH75" s="1"/>
    </row>
    <row r="76" spans="3:34" s="10" customFormat="1" ht="10.5" customHeight="1" x14ac:dyDescent="0.2">
      <c r="C76" s="5"/>
      <c r="D76" s="132"/>
      <c r="E76" s="104"/>
      <c r="F76" s="104"/>
      <c r="G76" s="138"/>
      <c r="H76" s="104"/>
      <c r="I76" s="139"/>
      <c r="J76" s="139"/>
      <c r="K76" s="139"/>
      <c r="L76" s="139"/>
      <c r="M76" s="106"/>
    </row>
    <row r="77" spans="3:34" s="10" customFormat="1" x14ac:dyDescent="0.2">
      <c r="G77" s="11"/>
      <c r="I77" s="120"/>
    </row>
    <row r="78" spans="3:34" ht="61.9" customHeight="1" x14ac:dyDescent="0.25">
      <c r="C78" s="234" t="s">
        <v>8</v>
      </c>
      <c r="D78" s="230"/>
      <c r="E78" s="115" t="s">
        <v>451</v>
      </c>
      <c r="F78" s="89" t="s">
        <v>452</v>
      </c>
      <c r="G78" s="117">
        <v>2025</v>
      </c>
      <c r="H78" s="89" t="s">
        <v>453</v>
      </c>
      <c r="I78" s="90" t="s">
        <v>113</v>
      </c>
      <c r="J78" s="296" t="s">
        <v>134</v>
      </c>
      <c r="K78" s="340"/>
      <c r="L78" s="110">
        <v>4</v>
      </c>
      <c r="M78" s="218">
        <f>SUM(L78+L79+L80)</f>
        <v>12</v>
      </c>
    </row>
    <row r="79" spans="3:34" ht="71.45" customHeight="1" x14ac:dyDescent="0.25">
      <c r="C79" s="236"/>
      <c r="D79" s="231"/>
      <c r="E79" s="115" t="s">
        <v>454</v>
      </c>
      <c r="F79" s="89" t="s">
        <v>455</v>
      </c>
      <c r="G79" s="117">
        <v>2024</v>
      </c>
      <c r="H79" s="89" t="s">
        <v>456</v>
      </c>
      <c r="I79" s="191" t="s">
        <v>113</v>
      </c>
      <c r="J79" s="296" t="s">
        <v>457</v>
      </c>
      <c r="K79" s="340"/>
      <c r="L79" s="110">
        <v>4</v>
      </c>
      <c r="M79" s="219"/>
    </row>
    <row r="80" spans="3:34" ht="71.45" customHeight="1" x14ac:dyDescent="0.25">
      <c r="C80" s="372"/>
      <c r="D80" s="373"/>
      <c r="E80" s="115" t="s">
        <v>231</v>
      </c>
      <c r="F80" s="89" t="s">
        <v>458</v>
      </c>
      <c r="G80" s="117">
        <v>2025</v>
      </c>
      <c r="H80" s="89" t="s">
        <v>459</v>
      </c>
      <c r="I80" s="191" t="s">
        <v>113</v>
      </c>
      <c r="J80" s="296" t="s">
        <v>460</v>
      </c>
      <c r="K80" s="340"/>
      <c r="L80" s="110">
        <v>4</v>
      </c>
      <c r="M80" s="374"/>
    </row>
    <row r="81" spans="3:34" s="10" customFormat="1" x14ac:dyDescent="0.2">
      <c r="G81" s="11"/>
    </row>
    <row r="82" spans="3:34" s="10" customFormat="1" x14ac:dyDescent="0.2">
      <c r="G82" s="11"/>
      <c r="I82" s="120"/>
    </row>
    <row r="83" spans="3:34" s="10" customFormat="1" x14ac:dyDescent="0.2">
      <c r="G83" s="11"/>
    </row>
    <row r="84" spans="3:34" ht="31.15" customHeight="1" x14ac:dyDescent="0.2">
      <c r="E84" s="398" t="s">
        <v>185</v>
      </c>
      <c r="F84" s="398"/>
      <c r="G84" s="398"/>
      <c r="H84" s="398"/>
      <c r="I84" s="398"/>
      <c r="J84" s="398"/>
      <c r="K84" s="398"/>
      <c r="L84" s="398"/>
      <c r="M84" s="391" t="s">
        <v>10</v>
      </c>
      <c r="N84" s="10"/>
      <c r="AG84" s="1"/>
      <c r="AH84" s="1"/>
    </row>
    <row r="85" spans="3:34" ht="57.4" customHeight="1" x14ac:dyDescent="0.2">
      <c r="C85" s="13"/>
      <c r="D85" s="13"/>
      <c r="E85" s="392" t="s">
        <v>67</v>
      </c>
      <c r="F85" s="393" t="s">
        <v>68</v>
      </c>
      <c r="G85" s="394"/>
      <c r="H85" s="395"/>
      <c r="I85" s="135" t="s">
        <v>186</v>
      </c>
      <c r="J85" s="396" t="s">
        <v>187</v>
      </c>
      <c r="K85" s="397" t="s">
        <v>188</v>
      </c>
      <c r="L85" s="148" t="s">
        <v>73</v>
      </c>
      <c r="M85" s="391"/>
      <c r="N85" s="10"/>
      <c r="AH85" s="1"/>
    </row>
    <row r="86" spans="3:34" s="10" customFormat="1" ht="60" customHeight="1" x14ac:dyDescent="0.2">
      <c r="C86" s="385" t="s">
        <v>3</v>
      </c>
      <c r="D86" s="384"/>
      <c r="E86" s="89"/>
      <c r="F86" s="299"/>
      <c r="G86" s="300"/>
      <c r="H86" s="301"/>
      <c r="I86" s="111"/>
      <c r="J86" s="110"/>
      <c r="K86" s="112"/>
      <c r="L86" s="112"/>
      <c r="M86" s="127"/>
    </row>
    <row r="87" spans="3:34" s="10" customFormat="1" ht="7.9" customHeight="1" x14ac:dyDescent="0.2">
      <c r="C87" s="5"/>
      <c r="D87" s="5"/>
      <c r="E87" s="104"/>
      <c r="F87" s="159"/>
      <c r="G87" s="159"/>
      <c r="H87" s="159"/>
      <c r="I87" s="144"/>
      <c r="J87" s="159"/>
      <c r="K87" s="139"/>
      <c r="L87" s="139"/>
      <c r="M87" s="106"/>
    </row>
    <row r="88" spans="3:34" s="10" customFormat="1" ht="16.149999999999999" customHeight="1" x14ac:dyDescent="0.2">
      <c r="G88" s="11"/>
    </row>
    <row r="89" spans="3:34" s="10" customFormat="1" ht="90" customHeight="1" x14ac:dyDescent="0.2">
      <c r="C89" s="234" t="s">
        <v>8</v>
      </c>
      <c r="D89" s="230"/>
      <c r="E89" s="179" t="s">
        <v>233</v>
      </c>
      <c r="F89" s="364" t="s">
        <v>461</v>
      </c>
      <c r="G89" s="365"/>
      <c r="H89" s="366"/>
      <c r="I89" s="147">
        <v>2025</v>
      </c>
      <c r="J89" s="162" t="s">
        <v>192</v>
      </c>
      <c r="K89" s="162">
        <v>143260</v>
      </c>
      <c r="L89" s="149">
        <v>0</v>
      </c>
      <c r="M89" s="218">
        <v>6</v>
      </c>
    </row>
    <row r="90" spans="3:34" s="10" customFormat="1" ht="30.6" customHeight="1" x14ac:dyDescent="0.2">
      <c r="C90" s="236"/>
      <c r="D90" s="231"/>
      <c r="E90" s="179" t="s">
        <v>236</v>
      </c>
      <c r="F90" s="367" t="s">
        <v>234</v>
      </c>
      <c r="G90" s="368"/>
      <c r="H90" s="369"/>
      <c r="I90" s="147">
        <v>2022</v>
      </c>
      <c r="J90" s="162" t="s">
        <v>235</v>
      </c>
      <c r="K90" s="162">
        <v>560</v>
      </c>
      <c r="L90" s="149">
        <v>2</v>
      </c>
      <c r="M90" s="346"/>
    </row>
    <row r="91" spans="3:34" s="10" customFormat="1" ht="42" customHeight="1" x14ac:dyDescent="0.2">
      <c r="C91" s="236"/>
      <c r="D91" s="231"/>
      <c r="E91" s="179" t="s">
        <v>238</v>
      </c>
      <c r="F91" s="341" t="s">
        <v>234</v>
      </c>
      <c r="G91" s="370"/>
      <c r="H91" s="371"/>
      <c r="I91" s="147">
        <v>2022</v>
      </c>
      <c r="J91" s="162" t="s">
        <v>237</v>
      </c>
      <c r="K91" s="162">
        <v>72</v>
      </c>
      <c r="L91" s="149">
        <v>2</v>
      </c>
      <c r="M91" s="346"/>
    </row>
    <row r="92" spans="3:34" s="10" customFormat="1" ht="43.15" customHeight="1" x14ac:dyDescent="0.2">
      <c r="C92" s="238"/>
      <c r="D92" s="232"/>
      <c r="E92" s="179" t="s">
        <v>462</v>
      </c>
      <c r="F92" s="341" t="s">
        <v>234</v>
      </c>
      <c r="G92" s="370"/>
      <c r="H92" s="371"/>
      <c r="I92" s="147">
        <v>2022</v>
      </c>
      <c r="J92" s="162" t="s">
        <v>239</v>
      </c>
      <c r="K92" s="162">
        <v>1048</v>
      </c>
      <c r="L92" s="149">
        <v>2</v>
      </c>
      <c r="M92" s="347"/>
    </row>
    <row r="94" spans="3:34" s="10" customFormat="1" x14ac:dyDescent="0.2">
      <c r="G94" s="11"/>
    </row>
    <row r="95" spans="3:34" s="10" customFormat="1" ht="47.45" customHeight="1" x14ac:dyDescent="0.2">
      <c r="C95" s="385" t="s">
        <v>3</v>
      </c>
      <c r="D95" s="384"/>
      <c r="E95" s="89"/>
      <c r="F95" s="299"/>
      <c r="G95" s="300"/>
      <c r="H95" s="301"/>
      <c r="I95" s="111"/>
      <c r="J95" s="110"/>
      <c r="K95" s="112"/>
      <c r="L95" s="167">
        <v>63</v>
      </c>
      <c r="M95" s="127">
        <v>35</v>
      </c>
      <c r="N95" s="277" t="s">
        <v>10</v>
      </c>
    </row>
    <row r="96" spans="3:34" s="10" customFormat="1" ht="33.75" customHeight="1" x14ac:dyDescent="0.2">
      <c r="C96" s="302" t="s">
        <v>3</v>
      </c>
      <c r="D96" s="302"/>
      <c r="E96" s="89"/>
      <c r="F96" s="299"/>
      <c r="G96" s="300"/>
      <c r="H96" s="301"/>
      <c r="I96" s="111"/>
      <c r="J96" s="110"/>
      <c r="K96" s="112"/>
      <c r="L96" s="167">
        <v>18</v>
      </c>
      <c r="M96" s="127">
        <f>L96</f>
        <v>18</v>
      </c>
      <c r="N96" s="277"/>
    </row>
    <row r="97" spans="4:9" s="10" customFormat="1" x14ac:dyDescent="0.2">
      <c r="G97" s="11"/>
    </row>
    <row r="98" spans="4:9" s="10" customFormat="1" x14ac:dyDescent="0.2">
      <c r="G98" s="11"/>
    </row>
    <row r="99" spans="4:9" s="10" customFormat="1" ht="156.75" x14ac:dyDescent="0.2">
      <c r="D99" s="115" t="s">
        <v>240</v>
      </c>
      <c r="E99" s="348" t="s">
        <v>241</v>
      </c>
      <c r="F99" s="349"/>
      <c r="G99" s="194" t="s">
        <v>242</v>
      </c>
      <c r="H99" s="195"/>
      <c r="I99" s="195"/>
    </row>
    <row r="100" spans="4:9" s="10" customFormat="1" x14ac:dyDescent="0.2">
      <c r="D100" s="1"/>
      <c r="E100" s="348" t="s">
        <v>243</v>
      </c>
      <c r="F100" s="349"/>
      <c r="G100" s="194" t="s">
        <v>244</v>
      </c>
      <c r="H100" s="195"/>
      <c r="I100" s="195"/>
    </row>
    <row r="101" spans="4:9" s="10" customFormat="1" x14ac:dyDescent="0.2">
      <c r="D101" s="1"/>
      <c r="E101" s="348" t="s">
        <v>245</v>
      </c>
      <c r="F101" s="349"/>
      <c r="G101" s="194" t="s">
        <v>246</v>
      </c>
      <c r="H101" s="195"/>
      <c r="I101" s="195"/>
    </row>
    <row r="102" spans="4:9" s="10" customFormat="1" x14ac:dyDescent="0.2">
      <c r="D102" s="1"/>
      <c r="E102" s="194" t="s">
        <v>247</v>
      </c>
      <c r="F102" s="194"/>
      <c r="G102" s="194" t="s">
        <v>248</v>
      </c>
      <c r="H102" s="195"/>
      <c r="I102" s="195"/>
    </row>
    <row r="103" spans="4:9" s="10" customFormat="1" x14ac:dyDescent="0.2">
      <c r="D103" s="1"/>
      <c r="E103" s="194" t="s">
        <v>249</v>
      </c>
      <c r="F103" s="194"/>
      <c r="G103" s="194" t="s">
        <v>250</v>
      </c>
      <c r="H103" s="195"/>
      <c r="I103" s="195"/>
    </row>
    <row r="104" spans="4:9" s="10" customFormat="1" x14ac:dyDescent="0.2">
      <c r="D104" s="1"/>
      <c r="E104" s="348" t="s">
        <v>251</v>
      </c>
      <c r="F104" s="349"/>
      <c r="G104" s="194" t="s">
        <v>252</v>
      </c>
      <c r="H104" s="195"/>
      <c r="I104" s="195"/>
    </row>
    <row r="105" spans="4:9" s="10" customFormat="1" x14ac:dyDescent="0.2">
      <c r="D105" s="1"/>
      <c r="E105" s="348" t="s">
        <v>253</v>
      </c>
      <c r="F105" s="349"/>
      <c r="G105" s="194" t="s">
        <v>254</v>
      </c>
      <c r="H105" s="195"/>
      <c r="I105" s="195"/>
    </row>
    <row r="106" spans="4:9" s="10" customFormat="1" x14ac:dyDescent="0.2">
      <c r="D106" s="1"/>
      <c r="E106" s="348" t="s">
        <v>255</v>
      </c>
      <c r="F106" s="349"/>
      <c r="G106" s="194" t="s">
        <v>256</v>
      </c>
      <c r="H106" s="195"/>
      <c r="I106" s="195"/>
    </row>
    <row r="107" spans="4:9" s="10" customFormat="1" x14ac:dyDescent="0.2">
      <c r="D107" s="1"/>
      <c r="E107" s="348" t="s">
        <v>257</v>
      </c>
      <c r="F107" s="349"/>
      <c r="G107" s="194" t="s">
        <v>258</v>
      </c>
      <c r="H107" s="195"/>
      <c r="I107" s="195"/>
    </row>
    <row r="108" spans="4:9" s="10" customFormat="1" x14ac:dyDescent="0.2">
      <c r="D108" s="1"/>
      <c r="E108" s="194" t="s">
        <v>259</v>
      </c>
      <c r="F108" s="194"/>
      <c r="G108" s="194" t="s">
        <v>260</v>
      </c>
      <c r="H108" s="195"/>
      <c r="I108" s="195"/>
    </row>
    <row r="109" spans="4:9" s="10" customFormat="1" x14ac:dyDescent="0.2">
      <c r="D109" s="1"/>
      <c r="E109" s="194" t="s">
        <v>261</v>
      </c>
      <c r="F109" s="194"/>
      <c r="G109" s="194" t="s">
        <v>262</v>
      </c>
      <c r="H109" s="195"/>
      <c r="I109" s="195"/>
    </row>
    <row r="110" spans="4:9" s="10" customFormat="1" x14ac:dyDescent="0.2">
      <c r="D110" s="1"/>
      <c r="E110" s="348" t="s">
        <v>263</v>
      </c>
      <c r="F110" s="349"/>
      <c r="G110" s="194" t="s">
        <v>264</v>
      </c>
      <c r="H110" s="195"/>
      <c r="I110" s="195"/>
    </row>
    <row r="111" spans="4:9" s="10" customFormat="1" x14ac:dyDescent="0.2">
      <c r="D111" s="1"/>
      <c r="E111" s="194" t="s">
        <v>265</v>
      </c>
      <c r="F111" s="194"/>
      <c r="G111" s="194" t="s">
        <v>266</v>
      </c>
      <c r="H111" s="195"/>
      <c r="I111" s="195"/>
    </row>
    <row r="112" spans="4:9" s="10" customFormat="1" x14ac:dyDescent="0.2">
      <c r="D112" s="1"/>
      <c r="E112" s="348" t="s">
        <v>267</v>
      </c>
      <c r="F112" s="349"/>
      <c r="G112" s="194" t="s">
        <v>268</v>
      </c>
      <c r="H112" s="195"/>
      <c r="I112" s="195"/>
    </row>
    <row r="113" spans="4:9" s="10" customFormat="1" x14ac:dyDescent="0.2">
      <c r="D113" s="1"/>
      <c r="E113" s="348" t="s">
        <v>269</v>
      </c>
      <c r="F113" s="349"/>
      <c r="G113" s="194" t="s">
        <v>270</v>
      </c>
      <c r="H113" s="195"/>
      <c r="I113" s="195"/>
    </row>
    <row r="114" spans="4:9" s="10" customFormat="1" x14ac:dyDescent="0.2">
      <c r="D114" s="1"/>
      <c r="E114" s="348" t="s">
        <v>271</v>
      </c>
      <c r="F114" s="349"/>
      <c r="G114" s="194" t="s">
        <v>272</v>
      </c>
      <c r="H114" s="195"/>
      <c r="I114" s="195"/>
    </row>
    <row r="115" spans="4:9" s="10" customFormat="1" x14ac:dyDescent="0.2">
      <c r="D115" s="1"/>
      <c r="E115" s="348" t="s">
        <v>273</v>
      </c>
      <c r="F115" s="349"/>
      <c r="G115" s="194" t="s">
        <v>274</v>
      </c>
      <c r="H115" s="195"/>
      <c r="I115" s="195"/>
    </row>
    <row r="116" spans="4:9" s="10" customFormat="1" x14ac:dyDescent="0.2">
      <c r="D116" s="1"/>
      <c r="E116" s="194" t="s">
        <v>275</v>
      </c>
      <c r="F116" s="194"/>
      <c r="G116" s="194" t="s">
        <v>276</v>
      </c>
      <c r="H116" s="195"/>
      <c r="I116" s="195"/>
    </row>
    <row r="117" spans="4:9" s="10" customFormat="1" x14ac:dyDescent="0.2">
      <c r="D117" s="1"/>
      <c r="E117" s="348" t="s">
        <v>277</v>
      </c>
      <c r="F117" s="349"/>
      <c r="G117" s="194" t="s">
        <v>278</v>
      </c>
      <c r="H117" s="195"/>
      <c r="I117" s="195"/>
    </row>
    <row r="118" spans="4:9" s="10" customFormat="1" x14ac:dyDescent="0.2">
      <c r="D118" s="1"/>
      <c r="E118" s="348" t="s">
        <v>279</v>
      </c>
      <c r="F118" s="349"/>
      <c r="G118" s="194" t="s">
        <v>280</v>
      </c>
      <c r="H118" s="195"/>
      <c r="I118" s="195"/>
    </row>
    <row r="119" spans="4:9" s="10" customFormat="1" x14ac:dyDescent="0.2">
      <c r="D119" s="1"/>
      <c r="E119" s="194" t="s">
        <v>281</v>
      </c>
      <c r="F119" s="194"/>
      <c r="G119" s="194" t="s">
        <v>282</v>
      </c>
      <c r="H119" s="195"/>
      <c r="I119" s="195"/>
    </row>
    <row r="120" spans="4:9" s="10" customFormat="1" x14ac:dyDescent="0.2">
      <c r="D120" s="1"/>
      <c r="E120" s="194" t="s">
        <v>283</v>
      </c>
      <c r="F120" s="194"/>
      <c r="G120" s="194" t="s">
        <v>284</v>
      </c>
      <c r="H120" s="195"/>
      <c r="I120" s="195"/>
    </row>
    <row r="121" spans="4:9" s="10" customFormat="1" x14ac:dyDescent="0.2">
      <c r="D121" s="1"/>
      <c r="E121" s="348" t="s">
        <v>285</v>
      </c>
      <c r="F121" s="349"/>
      <c r="G121" s="194" t="s">
        <v>286</v>
      </c>
      <c r="H121" s="195"/>
      <c r="I121" s="195"/>
    </row>
    <row r="122" spans="4:9" s="10" customFormat="1" x14ac:dyDescent="0.2">
      <c r="D122" s="1"/>
      <c r="E122" s="194" t="s">
        <v>287</v>
      </c>
      <c r="F122" s="194"/>
      <c r="G122" s="194" t="s">
        <v>288</v>
      </c>
      <c r="H122" s="195"/>
      <c r="I122" s="195"/>
    </row>
    <row r="123" spans="4:9" s="10" customFormat="1" x14ac:dyDescent="0.2">
      <c r="D123" s="1"/>
      <c r="E123" s="348" t="s">
        <v>289</v>
      </c>
      <c r="F123" s="349"/>
      <c r="G123" s="194" t="s">
        <v>290</v>
      </c>
      <c r="H123" s="195"/>
      <c r="I123" s="195"/>
    </row>
    <row r="124" spans="4:9" s="10" customFormat="1" x14ac:dyDescent="0.2">
      <c r="D124" s="1"/>
      <c r="E124" s="348" t="s">
        <v>291</v>
      </c>
      <c r="F124" s="349"/>
      <c r="G124" s="194" t="s">
        <v>292</v>
      </c>
      <c r="H124" s="195"/>
      <c r="I124" s="195"/>
    </row>
    <row r="125" spans="4:9" s="10" customFormat="1" x14ac:dyDescent="0.2">
      <c r="D125" s="1"/>
      <c r="E125" s="194" t="s">
        <v>293</v>
      </c>
      <c r="F125" s="194"/>
      <c r="G125" s="194" t="s">
        <v>294</v>
      </c>
      <c r="H125" s="195"/>
      <c r="I125" s="195"/>
    </row>
    <row r="126" spans="4:9" s="10" customFormat="1" x14ac:dyDescent="0.2">
      <c r="D126" s="1"/>
      <c r="E126" s="348" t="s">
        <v>295</v>
      </c>
      <c r="F126" s="349"/>
      <c r="G126" s="194" t="s">
        <v>280</v>
      </c>
      <c r="H126" s="195"/>
      <c r="I126" s="195"/>
    </row>
    <row r="127" spans="4:9" s="10" customFormat="1" x14ac:dyDescent="0.2">
      <c r="D127" s="1"/>
      <c r="E127" s="194" t="s">
        <v>296</v>
      </c>
      <c r="F127" s="194"/>
      <c r="G127" s="194" t="s">
        <v>297</v>
      </c>
      <c r="H127" s="195"/>
      <c r="I127" s="195"/>
    </row>
    <row r="128" spans="4:9" s="10" customFormat="1" x14ac:dyDescent="0.2">
      <c r="D128" s="1"/>
      <c r="E128" s="194" t="s">
        <v>298</v>
      </c>
      <c r="F128" s="194"/>
      <c r="G128" s="194" t="s">
        <v>299</v>
      </c>
      <c r="H128" s="195"/>
      <c r="I128" s="195"/>
    </row>
    <row r="129" spans="4:9" s="10" customFormat="1" x14ac:dyDescent="0.2">
      <c r="D129" s="1"/>
      <c r="E129" s="348" t="s">
        <v>300</v>
      </c>
      <c r="F129" s="349"/>
      <c r="G129" s="194" t="s">
        <v>301</v>
      </c>
      <c r="H129" s="195"/>
      <c r="I129" s="195"/>
    </row>
    <row r="130" spans="4:9" s="10" customFormat="1" x14ac:dyDescent="0.2">
      <c r="D130" s="1"/>
      <c r="E130" s="194" t="s">
        <v>302</v>
      </c>
      <c r="F130" s="194"/>
      <c r="G130" s="194" t="s">
        <v>303</v>
      </c>
      <c r="H130" s="195"/>
      <c r="I130" s="195"/>
    </row>
    <row r="131" spans="4:9" s="10" customFormat="1" x14ac:dyDescent="0.2">
      <c r="D131" s="1"/>
      <c r="E131" s="348" t="s">
        <v>304</v>
      </c>
      <c r="F131" s="349"/>
      <c r="G131" s="194" t="s">
        <v>305</v>
      </c>
      <c r="H131" s="195"/>
      <c r="I131" s="195"/>
    </row>
    <row r="132" spans="4:9" s="10" customFormat="1" x14ac:dyDescent="0.2">
      <c r="D132" s="1"/>
      <c r="E132" s="348" t="s">
        <v>306</v>
      </c>
      <c r="F132" s="349"/>
      <c r="G132" s="194" t="s">
        <v>307</v>
      </c>
      <c r="H132" s="195"/>
      <c r="I132" s="195"/>
    </row>
    <row r="133" spans="4:9" s="10" customFormat="1" x14ac:dyDescent="0.2">
      <c r="D133" s="1"/>
      <c r="E133" s="348" t="s">
        <v>308</v>
      </c>
      <c r="F133" s="349"/>
      <c r="G133" s="194" t="s">
        <v>309</v>
      </c>
      <c r="H133" s="195"/>
      <c r="I133" s="195"/>
    </row>
    <row r="134" spans="4:9" s="10" customFormat="1" x14ac:dyDescent="0.2">
      <c r="D134" s="1"/>
      <c r="E134" s="194" t="s">
        <v>310</v>
      </c>
      <c r="F134" s="194"/>
      <c r="G134" s="194" t="s">
        <v>311</v>
      </c>
      <c r="H134" s="195"/>
      <c r="I134" s="195"/>
    </row>
    <row r="135" spans="4:9" s="10" customFormat="1" x14ac:dyDescent="0.2">
      <c r="D135" s="1"/>
      <c r="E135" s="348" t="s">
        <v>312</v>
      </c>
      <c r="F135" s="349"/>
      <c r="G135" s="194" t="s">
        <v>313</v>
      </c>
      <c r="H135" s="195"/>
      <c r="I135" s="195"/>
    </row>
    <row r="136" spans="4:9" s="10" customFormat="1" x14ac:dyDescent="0.2">
      <c r="D136" s="1"/>
      <c r="E136" s="194" t="s">
        <v>314</v>
      </c>
      <c r="F136" s="194"/>
      <c r="G136" s="194" t="s">
        <v>315</v>
      </c>
      <c r="H136" s="195"/>
      <c r="I136" s="195"/>
    </row>
    <row r="137" spans="4:9" s="10" customFormat="1" x14ac:dyDescent="0.2">
      <c r="D137" s="1"/>
      <c r="E137" s="348" t="s">
        <v>316</v>
      </c>
      <c r="F137" s="349"/>
      <c r="G137" s="194" t="s">
        <v>317</v>
      </c>
      <c r="H137" s="195"/>
      <c r="I137" s="195"/>
    </row>
    <row r="138" spans="4:9" s="10" customFormat="1" x14ac:dyDescent="0.2">
      <c r="D138" s="1"/>
      <c r="E138" s="348" t="s">
        <v>318</v>
      </c>
      <c r="F138" s="349"/>
      <c r="G138" s="194" t="s">
        <v>319</v>
      </c>
      <c r="H138" s="195"/>
      <c r="I138" s="195"/>
    </row>
    <row r="139" spans="4:9" s="10" customFormat="1" x14ac:dyDescent="0.2">
      <c r="D139" s="1"/>
      <c r="E139" s="348" t="s">
        <v>320</v>
      </c>
      <c r="F139" s="349"/>
      <c r="G139" s="194" t="s">
        <v>321</v>
      </c>
      <c r="H139" s="195"/>
      <c r="I139" s="195"/>
    </row>
    <row r="140" spans="4:9" s="10" customFormat="1" x14ac:dyDescent="0.2">
      <c r="D140" s="1"/>
      <c r="E140" s="348" t="s">
        <v>322</v>
      </c>
      <c r="F140" s="349"/>
      <c r="G140" s="194" t="s">
        <v>323</v>
      </c>
      <c r="H140" s="195"/>
      <c r="I140" s="195"/>
    </row>
    <row r="141" spans="4:9" s="10" customFormat="1" x14ac:dyDescent="0.2">
      <c r="D141" s="1"/>
      <c r="E141" s="348" t="s">
        <v>324</v>
      </c>
      <c r="F141" s="349"/>
      <c r="G141" s="194" t="s">
        <v>325</v>
      </c>
      <c r="H141" s="195"/>
      <c r="I141" s="195"/>
    </row>
    <row r="142" spans="4:9" s="10" customFormat="1" x14ac:dyDescent="0.2">
      <c r="D142" s="1"/>
      <c r="E142" s="1"/>
      <c r="F142" s="195"/>
      <c r="G142" s="195"/>
      <c r="H142" s="195"/>
      <c r="I142" s="195"/>
    </row>
    <row r="143" spans="4:9" s="10" customFormat="1" x14ac:dyDescent="0.2">
      <c r="D143" s="1"/>
      <c r="E143" s="1" t="s">
        <v>326</v>
      </c>
      <c r="F143" s="195"/>
      <c r="G143" s="195"/>
      <c r="H143" s="195"/>
      <c r="I143" s="195"/>
    </row>
    <row r="144" spans="4:9" s="10" customFormat="1" ht="156.75" x14ac:dyDescent="0.2">
      <c r="D144" s="115" t="s">
        <v>327</v>
      </c>
      <c r="E144" s="194" t="s">
        <v>328</v>
      </c>
      <c r="F144" s="194" t="s">
        <v>329</v>
      </c>
      <c r="G144" s="194" t="s">
        <v>330</v>
      </c>
      <c r="H144" s="194" t="s">
        <v>331</v>
      </c>
      <c r="I144" s="194" t="s">
        <v>332</v>
      </c>
    </row>
    <row r="145" spans="4:9" s="10" customFormat="1" x14ac:dyDescent="0.2">
      <c r="D145" s="1"/>
      <c r="E145" s="194" t="s">
        <v>333</v>
      </c>
      <c r="F145" s="194" t="s">
        <v>334</v>
      </c>
      <c r="G145" s="196">
        <v>1473</v>
      </c>
      <c r="H145" s="194" t="s">
        <v>335</v>
      </c>
      <c r="I145" s="194" t="s">
        <v>336</v>
      </c>
    </row>
    <row r="146" spans="4:9" s="10" customFormat="1" x14ac:dyDescent="0.2">
      <c r="D146" s="1"/>
      <c r="E146" s="194" t="s">
        <v>337</v>
      </c>
      <c r="F146" s="194" t="s">
        <v>334</v>
      </c>
      <c r="G146" s="196">
        <v>1800</v>
      </c>
      <c r="H146" s="194" t="s">
        <v>338</v>
      </c>
      <c r="I146" s="194" t="s">
        <v>339</v>
      </c>
    </row>
    <row r="147" spans="4:9" s="10" customFormat="1" x14ac:dyDescent="0.2">
      <c r="D147" s="1"/>
      <c r="E147" s="194" t="s">
        <v>340</v>
      </c>
      <c r="F147" s="194" t="s">
        <v>334</v>
      </c>
      <c r="G147" s="196">
        <v>800</v>
      </c>
      <c r="H147" s="194" t="s">
        <v>341</v>
      </c>
      <c r="I147" s="194" t="s">
        <v>342</v>
      </c>
    </row>
    <row r="148" spans="4:9" s="10" customFormat="1" x14ac:dyDescent="0.2">
      <c r="D148" s="1"/>
      <c r="E148" s="197" t="s">
        <v>343</v>
      </c>
      <c r="F148" s="194" t="s">
        <v>334</v>
      </c>
      <c r="G148" s="196">
        <v>333</v>
      </c>
      <c r="H148" s="194" t="s">
        <v>344</v>
      </c>
      <c r="I148" s="197" t="s">
        <v>336</v>
      </c>
    </row>
    <row r="149" spans="4:9" s="10" customFormat="1" x14ac:dyDescent="0.2">
      <c r="D149" s="1"/>
      <c r="E149" s="194" t="s">
        <v>345</v>
      </c>
      <c r="F149" s="194" t="s">
        <v>334</v>
      </c>
      <c r="G149" s="196">
        <v>903</v>
      </c>
      <c r="H149" s="194" t="s">
        <v>346</v>
      </c>
      <c r="I149" s="194" t="s">
        <v>347</v>
      </c>
    </row>
    <row r="150" spans="4:9" s="10" customFormat="1" x14ac:dyDescent="0.2">
      <c r="D150" s="1"/>
      <c r="E150" s="194" t="s">
        <v>348</v>
      </c>
      <c r="F150" s="194" t="s">
        <v>334</v>
      </c>
      <c r="G150" s="196">
        <v>1287</v>
      </c>
      <c r="H150" s="194" t="s">
        <v>349</v>
      </c>
      <c r="I150" s="194" t="s">
        <v>350</v>
      </c>
    </row>
    <row r="151" spans="4:9" s="10" customFormat="1" x14ac:dyDescent="0.2">
      <c r="D151" s="1"/>
      <c r="E151" s="194" t="s">
        <v>351</v>
      </c>
      <c r="F151" s="194" t="s">
        <v>334</v>
      </c>
      <c r="G151" s="196">
        <v>637</v>
      </c>
      <c r="H151" s="194" t="s">
        <v>352</v>
      </c>
      <c r="I151" s="194" t="s">
        <v>353</v>
      </c>
    </row>
    <row r="152" spans="4:9" s="10" customFormat="1" x14ac:dyDescent="0.2">
      <c r="D152" s="1"/>
      <c r="E152" s="194" t="s">
        <v>354</v>
      </c>
      <c r="F152" s="194" t="s">
        <v>334</v>
      </c>
      <c r="G152" s="196">
        <v>1200</v>
      </c>
      <c r="H152" s="194" t="s">
        <v>355</v>
      </c>
      <c r="I152" s="194" t="s">
        <v>347</v>
      </c>
    </row>
    <row r="153" spans="4:9" s="10" customFormat="1" x14ac:dyDescent="0.2">
      <c r="D153" s="1"/>
      <c r="E153" s="194" t="s">
        <v>356</v>
      </c>
      <c r="F153" s="194" t="s">
        <v>334</v>
      </c>
      <c r="G153" s="196">
        <v>2000</v>
      </c>
      <c r="H153" s="194" t="s">
        <v>357</v>
      </c>
      <c r="I153" s="194" t="s">
        <v>358</v>
      </c>
    </row>
    <row r="154" spans="4:9" s="10" customFormat="1" x14ac:dyDescent="0.2">
      <c r="D154" s="1"/>
      <c r="E154" s="194" t="s">
        <v>359</v>
      </c>
      <c r="F154" s="194" t="s">
        <v>334</v>
      </c>
      <c r="G154" s="196">
        <v>1900</v>
      </c>
      <c r="H154" s="194" t="s">
        <v>360</v>
      </c>
      <c r="I154" s="194" t="s">
        <v>361</v>
      </c>
    </row>
    <row r="155" spans="4:9" s="10" customFormat="1" x14ac:dyDescent="0.2">
      <c r="D155" s="1"/>
      <c r="E155" s="194" t="s">
        <v>362</v>
      </c>
      <c r="F155" s="194" t="s">
        <v>334</v>
      </c>
      <c r="G155" s="196">
        <v>287</v>
      </c>
      <c r="H155" s="194" t="s">
        <v>363</v>
      </c>
      <c r="I155" s="194" t="s">
        <v>364</v>
      </c>
    </row>
    <row r="156" spans="4:9" s="10" customFormat="1" x14ac:dyDescent="0.2">
      <c r="D156" s="1"/>
      <c r="E156" s="194" t="s">
        <v>365</v>
      </c>
      <c r="F156" s="194" t="s">
        <v>334</v>
      </c>
      <c r="G156" s="196">
        <v>1900</v>
      </c>
      <c r="H156" s="194" t="s">
        <v>366</v>
      </c>
      <c r="I156" s="194" t="s">
        <v>339</v>
      </c>
    </row>
    <row r="157" spans="4:9" s="10" customFormat="1" x14ac:dyDescent="0.2">
      <c r="D157" s="1"/>
      <c r="E157" s="194" t="s">
        <v>367</v>
      </c>
      <c r="F157" s="194" t="s">
        <v>334</v>
      </c>
      <c r="G157" s="196">
        <v>900</v>
      </c>
      <c r="H157" s="194" t="s">
        <v>347</v>
      </c>
      <c r="I157" s="194" t="s">
        <v>347</v>
      </c>
    </row>
    <row r="158" spans="4:9" s="10" customFormat="1" x14ac:dyDescent="0.2">
      <c r="D158" s="1"/>
      <c r="E158" s="194" t="s">
        <v>368</v>
      </c>
      <c r="F158" s="194" t="s">
        <v>334</v>
      </c>
      <c r="G158" s="198">
        <v>5470</v>
      </c>
      <c r="H158" s="194" t="s">
        <v>369</v>
      </c>
      <c r="I158" s="194" t="s">
        <v>358</v>
      </c>
    </row>
    <row r="159" spans="4:9" s="10" customFormat="1" x14ac:dyDescent="0.2">
      <c r="D159" s="1"/>
      <c r="E159" s="197" t="s">
        <v>370</v>
      </c>
      <c r="F159" s="194" t="s">
        <v>334</v>
      </c>
      <c r="G159" s="196">
        <v>1011</v>
      </c>
      <c r="H159" s="194" t="s">
        <v>371</v>
      </c>
      <c r="I159" s="194" t="s">
        <v>364</v>
      </c>
    </row>
    <row r="160" spans="4:9" s="10" customFormat="1" x14ac:dyDescent="0.2">
      <c r="D160" s="1"/>
      <c r="E160" s="194" t="s">
        <v>372</v>
      </c>
      <c r="F160" s="194" t="s">
        <v>334</v>
      </c>
      <c r="G160" s="196">
        <v>841</v>
      </c>
      <c r="H160" s="194" t="s">
        <v>373</v>
      </c>
      <c r="I160" s="197" t="s">
        <v>353</v>
      </c>
    </row>
    <row r="161" spans="4:9" s="10" customFormat="1" x14ac:dyDescent="0.2">
      <c r="D161" s="1"/>
      <c r="E161" s="194" t="s">
        <v>374</v>
      </c>
      <c r="F161" s="194" t="s">
        <v>334</v>
      </c>
      <c r="G161" s="196">
        <v>1603</v>
      </c>
      <c r="H161" s="194" t="s">
        <v>375</v>
      </c>
      <c r="I161" s="194" t="s">
        <v>342</v>
      </c>
    </row>
    <row r="162" spans="4:9" s="10" customFormat="1" x14ac:dyDescent="0.2">
      <c r="D162" s="1"/>
      <c r="E162" s="194" t="s">
        <v>376</v>
      </c>
      <c r="F162" s="194" t="s">
        <v>334</v>
      </c>
      <c r="G162" s="196">
        <v>738</v>
      </c>
      <c r="H162" s="194" t="s">
        <v>377</v>
      </c>
      <c r="I162" s="194" t="s">
        <v>378</v>
      </c>
    </row>
    <row r="163" spans="4:9" s="10" customFormat="1" x14ac:dyDescent="0.2">
      <c r="D163" s="1"/>
      <c r="E163" s="194" t="s">
        <v>379</v>
      </c>
      <c r="F163" s="194" t="s">
        <v>334</v>
      </c>
      <c r="G163" s="196">
        <v>1650</v>
      </c>
      <c r="H163" s="194" t="s">
        <v>380</v>
      </c>
      <c r="I163" s="194" t="s">
        <v>347</v>
      </c>
    </row>
    <row r="164" spans="4:9" s="10" customFormat="1" x14ac:dyDescent="0.2">
      <c r="D164" s="1"/>
      <c r="E164" s="194" t="s">
        <v>381</v>
      </c>
      <c r="F164" s="194" t="s">
        <v>334</v>
      </c>
      <c r="G164" s="198">
        <v>953</v>
      </c>
      <c r="H164" s="194" t="s">
        <v>382</v>
      </c>
      <c r="I164" s="194" t="s">
        <v>339</v>
      </c>
    </row>
    <row r="165" spans="4:9" s="10" customFormat="1" x14ac:dyDescent="0.2">
      <c r="D165" s="1"/>
      <c r="E165" s="197" t="s">
        <v>383</v>
      </c>
      <c r="F165" s="194" t="s">
        <v>334</v>
      </c>
      <c r="G165" s="196">
        <v>618</v>
      </c>
      <c r="H165" s="194" t="s">
        <v>384</v>
      </c>
      <c r="I165" s="194" t="s">
        <v>364</v>
      </c>
    </row>
    <row r="166" spans="4:9" s="10" customFormat="1" x14ac:dyDescent="0.2">
      <c r="D166" s="1"/>
      <c r="E166" s="194" t="s">
        <v>385</v>
      </c>
      <c r="F166" s="194" t="s">
        <v>334</v>
      </c>
      <c r="G166" s="196">
        <v>1574</v>
      </c>
      <c r="H166" s="194" t="s">
        <v>363</v>
      </c>
      <c r="I166" s="194" t="s">
        <v>364</v>
      </c>
    </row>
    <row r="167" spans="4:9" s="10" customFormat="1" x14ac:dyDescent="0.2">
      <c r="D167" s="1"/>
      <c r="E167" s="197" t="s">
        <v>386</v>
      </c>
      <c r="F167" s="194" t="s">
        <v>334</v>
      </c>
      <c r="G167" s="196">
        <v>3415</v>
      </c>
      <c r="H167" s="194" t="s">
        <v>387</v>
      </c>
      <c r="I167" s="194" t="s">
        <v>364</v>
      </c>
    </row>
    <row r="168" spans="4:9" s="10" customFormat="1" x14ac:dyDescent="0.2">
      <c r="D168" s="1"/>
      <c r="E168" s="194" t="s">
        <v>388</v>
      </c>
      <c r="F168" s="194" t="s">
        <v>334</v>
      </c>
      <c r="G168" s="196">
        <v>2418</v>
      </c>
      <c r="H168" s="194" t="s">
        <v>389</v>
      </c>
      <c r="I168" s="194" t="s">
        <v>378</v>
      </c>
    </row>
    <row r="169" spans="4:9" s="10" customFormat="1" x14ac:dyDescent="0.2">
      <c r="D169" s="1"/>
      <c r="E169" s="197" t="s">
        <v>390</v>
      </c>
      <c r="F169" s="194" t="s">
        <v>334</v>
      </c>
      <c r="G169" s="196">
        <v>3858</v>
      </c>
      <c r="H169" s="194" t="s">
        <v>391</v>
      </c>
      <c r="I169" s="194" t="s">
        <v>358</v>
      </c>
    </row>
    <row r="170" spans="4:9" s="10" customFormat="1" x14ac:dyDescent="0.2">
      <c r="D170" s="1"/>
      <c r="E170" s="194" t="s">
        <v>392</v>
      </c>
      <c r="F170" s="194" t="s">
        <v>334</v>
      </c>
      <c r="G170" s="196">
        <v>2433</v>
      </c>
      <c r="H170" s="194" t="s">
        <v>341</v>
      </c>
      <c r="I170" s="194" t="s">
        <v>342</v>
      </c>
    </row>
    <row r="171" spans="4:9" s="10" customFormat="1" x14ac:dyDescent="0.2">
      <c r="D171" s="1"/>
      <c r="E171" s="194" t="s">
        <v>393</v>
      </c>
      <c r="F171" s="194" t="s">
        <v>334</v>
      </c>
      <c r="G171" s="196">
        <v>600</v>
      </c>
      <c r="H171" s="194" t="s">
        <v>394</v>
      </c>
      <c r="I171" s="194" t="s">
        <v>353</v>
      </c>
    </row>
    <row r="172" spans="4:9" s="10" customFormat="1" x14ac:dyDescent="0.2">
      <c r="D172" s="1"/>
      <c r="E172" s="194" t="s">
        <v>395</v>
      </c>
      <c r="F172" s="194" t="s">
        <v>334</v>
      </c>
      <c r="G172" s="196">
        <v>635</v>
      </c>
      <c r="H172" s="194" t="s">
        <v>396</v>
      </c>
      <c r="I172" s="194" t="s">
        <v>336</v>
      </c>
    </row>
    <row r="173" spans="4:9" s="10" customFormat="1" x14ac:dyDescent="0.2">
      <c r="D173" s="1"/>
      <c r="E173" s="194" t="s">
        <v>397</v>
      </c>
      <c r="F173" s="194" t="s">
        <v>334</v>
      </c>
      <c r="G173" s="196">
        <v>990</v>
      </c>
      <c r="H173" s="194" t="s">
        <v>398</v>
      </c>
      <c r="I173" s="194" t="s">
        <v>378</v>
      </c>
    </row>
    <row r="174" spans="4:9" s="10" customFormat="1" x14ac:dyDescent="0.2">
      <c r="D174" s="1"/>
      <c r="E174" s="194" t="s">
        <v>399</v>
      </c>
      <c r="F174" s="194" t="s">
        <v>334</v>
      </c>
      <c r="G174" s="196">
        <v>2634</v>
      </c>
      <c r="H174" s="194" t="s">
        <v>400</v>
      </c>
      <c r="I174" s="194" t="s">
        <v>358</v>
      </c>
    </row>
    <row r="175" spans="4:9" s="10" customFormat="1" x14ac:dyDescent="0.2">
      <c r="D175" s="1"/>
      <c r="E175" s="194" t="s">
        <v>401</v>
      </c>
      <c r="F175" s="194" t="s">
        <v>334</v>
      </c>
      <c r="G175" s="196">
        <v>1306</v>
      </c>
      <c r="H175" s="194" t="s">
        <v>402</v>
      </c>
      <c r="I175" s="194" t="s">
        <v>339</v>
      </c>
    </row>
    <row r="176" spans="4:9" s="10" customFormat="1" x14ac:dyDescent="0.2">
      <c r="D176" s="1"/>
      <c r="E176" s="194" t="s">
        <v>403</v>
      </c>
      <c r="F176" s="194" t="s">
        <v>334</v>
      </c>
      <c r="G176" s="196">
        <v>1431</v>
      </c>
      <c r="H176" s="194" t="s">
        <v>404</v>
      </c>
      <c r="I176" s="194" t="s">
        <v>361</v>
      </c>
    </row>
    <row r="177" spans="4:9" s="10" customFormat="1" x14ac:dyDescent="0.2">
      <c r="D177" s="1"/>
      <c r="E177" s="194" t="s">
        <v>405</v>
      </c>
      <c r="F177" s="194" t="s">
        <v>334</v>
      </c>
      <c r="G177" s="196">
        <v>1535</v>
      </c>
      <c r="H177" s="194" t="s">
        <v>406</v>
      </c>
      <c r="I177" s="194" t="s">
        <v>347</v>
      </c>
    </row>
    <row r="178" spans="4:9" s="10" customFormat="1" x14ac:dyDescent="0.2">
      <c r="D178" s="1"/>
      <c r="E178" s="194" t="s">
        <v>407</v>
      </c>
      <c r="F178" s="194" t="s">
        <v>334</v>
      </c>
      <c r="G178" s="196">
        <v>1370</v>
      </c>
      <c r="H178" s="194" t="s">
        <v>408</v>
      </c>
      <c r="I178" s="194" t="s">
        <v>347</v>
      </c>
    </row>
    <row r="179" spans="4:9" s="10" customFormat="1" x14ac:dyDescent="0.2">
      <c r="D179" s="1"/>
      <c r="E179" s="197" t="s">
        <v>409</v>
      </c>
      <c r="F179" s="194" t="s">
        <v>334</v>
      </c>
      <c r="G179" s="196">
        <v>1060</v>
      </c>
      <c r="H179" s="194" t="s">
        <v>410</v>
      </c>
      <c r="I179" s="194" t="s">
        <v>378</v>
      </c>
    </row>
    <row r="180" spans="4:9" s="10" customFormat="1" x14ac:dyDescent="0.2">
      <c r="D180" s="1"/>
      <c r="E180" s="194" t="s">
        <v>411</v>
      </c>
      <c r="F180" s="194" t="s">
        <v>334</v>
      </c>
      <c r="G180" s="196">
        <v>1200</v>
      </c>
      <c r="H180" s="194" t="s">
        <v>412</v>
      </c>
      <c r="I180" s="194" t="s">
        <v>364</v>
      </c>
    </row>
    <row r="181" spans="4:9" s="10" customFormat="1" x14ac:dyDescent="0.2">
      <c r="D181" s="1"/>
      <c r="E181" s="194" t="s">
        <v>413</v>
      </c>
      <c r="F181" s="194" t="s">
        <v>334</v>
      </c>
      <c r="G181" s="196">
        <v>842</v>
      </c>
      <c r="H181" s="194" t="s">
        <v>414</v>
      </c>
      <c r="I181" s="194" t="s">
        <v>347</v>
      </c>
    </row>
    <row r="182" spans="4:9" s="10" customFormat="1" x14ac:dyDescent="0.2">
      <c r="D182" s="1"/>
      <c r="E182" s="194" t="s">
        <v>415</v>
      </c>
      <c r="F182" s="194" t="s">
        <v>334</v>
      </c>
      <c r="G182" s="196">
        <v>803</v>
      </c>
      <c r="H182" s="194" t="s">
        <v>375</v>
      </c>
      <c r="I182" s="194" t="s">
        <v>342</v>
      </c>
    </row>
    <row r="183" spans="4:9" s="10" customFormat="1" x14ac:dyDescent="0.2">
      <c r="D183" s="1"/>
      <c r="E183" s="194" t="s">
        <v>416</v>
      </c>
      <c r="F183" s="194" t="s">
        <v>334</v>
      </c>
      <c r="G183" s="196">
        <v>3125</v>
      </c>
      <c r="H183" s="194" t="s">
        <v>417</v>
      </c>
      <c r="I183" s="194" t="s">
        <v>358</v>
      </c>
    </row>
    <row r="184" spans="4:9" s="10" customFormat="1" x14ac:dyDescent="0.2">
      <c r="D184" s="1"/>
      <c r="E184" s="194" t="s">
        <v>418</v>
      </c>
      <c r="F184" s="194" t="s">
        <v>334</v>
      </c>
      <c r="G184" s="196">
        <v>1025</v>
      </c>
      <c r="H184" s="194" t="s">
        <v>382</v>
      </c>
      <c r="I184" s="194" t="s">
        <v>339</v>
      </c>
    </row>
    <row r="185" spans="4:9" s="10" customFormat="1" x14ac:dyDescent="0.2">
      <c r="D185" s="1"/>
      <c r="E185" s="194" t="s">
        <v>419</v>
      </c>
      <c r="F185" s="194" t="s">
        <v>334</v>
      </c>
      <c r="G185" s="196">
        <v>905</v>
      </c>
      <c r="H185" s="194" t="s">
        <v>335</v>
      </c>
      <c r="I185" s="194" t="s">
        <v>336</v>
      </c>
    </row>
    <row r="186" spans="4:9" s="10" customFormat="1" x14ac:dyDescent="0.2">
      <c r="D186" s="1"/>
      <c r="E186" s="194" t="s">
        <v>420</v>
      </c>
      <c r="F186" s="194" t="s">
        <v>334</v>
      </c>
      <c r="G186" s="196">
        <v>1152</v>
      </c>
      <c r="H186" s="194" t="s">
        <v>421</v>
      </c>
      <c r="I186" s="194" t="s">
        <v>353</v>
      </c>
    </row>
    <row r="187" spans="4:9" s="10" customFormat="1" x14ac:dyDescent="0.2">
      <c r="D187" s="1"/>
      <c r="E187" s="194" t="s">
        <v>422</v>
      </c>
      <c r="F187" s="194" t="s">
        <v>334</v>
      </c>
      <c r="G187" s="196">
        <v>1368</v>
      </c>
      <c r="H187" s="194" t="s">
        <v>371</v>
      </c>
      <c r="I187" s="194" t="s">
        <v>364</v>
      </c>
    </row>
    <row r="188" spans="4:9" s="10" customFormat="1" x14ac:dyDescent="0.2">
      <c r="D188" s="1"/>
      <c r="E188" s="194" t="s">
        <v>423</v>
      </c>
      <c r="F188" s="194" t="s">
        <v>334</v>
      </c>
      <c r="G188" s="196">
        <v>880</v>
      </c>
      <c r="H188" s="194" t="s">
        <v>344</v>
      </c>
      <c r="I188" s="194" t="s">
        <v>336</v>
      </c>
    </row>
    <row r="189" spans="4:9" s="10" customFormat="1" x14ac:dyDescent="0.2">
      <c r="D189" s="1"/>
      <c r="E189" s="194" t="s">
        <v>424</v>
      </c>
      <c r="F189" s="194" t="s">
        <v>334</v>
      </c>
      <c r="G189" s="196">
        <v>3167</v>
      </c>
      <c r="H189" s="194" t="s">
        <v>425</v>
      </c>
      <c r="I189" s="194" t="s">
        <v>336</v>
      </c>
    </row>
    <row r="190" spans="4:9" s="10" customFormat="1" x14ac:dyDescent="0.2">
      <c r="D190" s="1"/>
      <c r="E190" s="194" t="s">
        <v>426</v>
      </c>
      <c r="F190" s="194" t="s">
        <v>334</v>
      </c>
      <c r="G190" s="196">
        <v>1655</v>
      </c>
      <c r="H190" s="194" t="s">
        <v>427</v>
      </c>
      <c r="I190" s="194" t="s">
        <v>361</v>
      </c>
    </row>
    <row r="191" spans="4:9" s="10" customFormat="1" x14ac:dyDescent="0.2">
      <c r="D191" s="1"/>
      <c r="E191" s="194" t="s">
        <v>428</v>
      </c>
      <c r="F191" s="194" t="s">
        <v>334</v>
      </c>
      <c r="G191" s="196">
        <v>1775</v>
      </c>
      <c r="H191" s="194" t="s">
        <v>429</v>
      </c>
      <c r="I191" s="194" t="s">
        <v>339</v>
      </c>
    </row>
    <row r="192" spans="4:9" s="10" customFormat="1" x14ac:dyDescent="0.2">
      <c r="D192" s="1"/>
      <c r="E192" s="194" t="s">
        <v>430</v>
      </c>
      <c r="F192" s="194" t="s">
        <v>334</v>
      </c>
      <c r="G192" s="196">
        <v>3167</v>
      </c>
      <c r="H192" s="194" t="s">
        <v>431</v>
      </c>
      <c r="I192" s="194" t="s">
        <v>336</v>
      </c>
    </row>
    <row r="193" spans="4:9" s="10" customFormat="1" x14ac:dyDescent="0.2">
      <c r="D193" s="1"/>
      <c r="E193" s="194" t="s">
        <v>432</v>
      </c>
      <c r="F193" s="194" t="s">
        <v>334</v>
      </c>
      <c r="G193" s="196">
        <v>1074</v>
      </c>
      <c r="H193" s="194" t="s">
        <v>433</v>
      </c>
      <c r="I193" s="194" t="s">
        <v>361</v>
      </c>
    </row>
    <row r="194" spans="4:9" s="10" customFormat="1" x14ac:dyDescent="0.2">
      <c r="D194" s="1"/>
      <c r="E194" s="194" t="s">
        <v>434</v>
      </c>
      <c r="F194" s="194" t="s">
        <v>334</v>
      </c>
      <c r="G194" s="196">
        <v>1054</v>
      </c>
      <c r="H194" s="194" t="s">
        <v>435</v>
      </c>
      <c r="I194" s="194" t="s">
        <v>353</v>
      </c>
    </row>
    <row r="195" spans="4:9" s="10" customFormat="1" x14ac:dyDescent="0.2">
      <c r="D195" s="1"/>
      <c r="E195" s="194" t="s">
        <v>436</v>
      </c>
      <c r="F195" s="194" t="s">
        <v>334</v>
      </c>
      <c r="G195" s="196">
        <v>1300</v>
      </c>
      <c r="H195" s="194" t="s">
        <v>437</v>
      </c>
      <c r="I195" s="194" t="s">
        <v>350</v>
      </c>
    </row>
    <row r="196" spans="4:9" s="10" customFormat="1" x14ac:dyDescent="0.2">
      <c r="G196" s="11"/>
    </row>
    <row r="197" spans="4:9" s="10" customFormat="1" x14ac:dyDescent="0.2">
      <c r="G197" s="11"/>
    </row>
    <row r="198" spans="4:9" s="10" customFormat="1" x14ac:dyDescent="0.2">
      <c r="G198" s="11"/>
    </row>
    <row r="199" spans="4:9" s="10" customFormat="1" x14ac:dyDescent="0.2">
      <c r="G199" s="11"/>
    </row>
    <row r="200" spans="4:9" s="10" customFormat="1" x14ac:dyDescent="0.2">
      <c r="G200" s="11"/>
    </row>
    <row r="201" spans="4:9" s="10" customFormat="1" x14ac:dyDescent="0.2">
      <c r="G201" s="11"/>
    </row>
    <row r="202" spans="4:9" s="10" customFormat="1" x14ac:dyDescent="0.2">
      <c r="G202" s="11"/>
    </row>
    <row r="203" spans="4:9" s="10" customFormat="1" x14ac:dyDescent="0.2">
      <c r="G203" s="11"/>
    </row>
    <row r="204" spans="4:9" s="10" customFormat="1" x14ac:dyDescent="0.2">
      <c r="G204" s="11"/>
    </row>
    <row r="205" spans="4:9" s="10" customFormat="1" x14ac:dyDescent="0.2">
      <c r="G205" s="11"/>
    </row>
    <row r="206" spans="4:9" s="10" customFormat="1" x14ac:dyDescent="0.2">
      <c r="G206" s="11"/>
    </row>
    <row r="207" spans="4:9" s="10" customFormat="1" x14ac:dyDescent="0.2">
      <c r="G207" s="11"/>
    </row>
    <row r="208" spans="4:9" s="10" customFormat="1" x14ac:dyDescent="0.2">
      <c r="G208" s="11"/>
    </row>
    <row r="209" spans="7:7" s="10" customFormat="1" x14ac:dyDescent="0.2">
      <c r="G209" s="11"/>
    </row>
    <row r="210" spans="7:7" s="10" customFormat="1" x14ac:dyDescent="0.2">
      <c r="G210" s="11"/>
    </row>
    <row r="211" spans="7:7" s="10" customFormat="1" x14ac:dyDescent="0.2">
      <c r="G211" s="11"/>
    </row>
    <row r="212" spans="7:7" s="10" customFormat="1" x14ac:dyDescent="0.2">
      <c r="G212" s="11"/>
    </row>
    <row r="213" spans="7:7" s="10" customFormat="1" x14ac:dyDescent="0.2">
      <c r="G213" s="11"/>
    </row>
    <row r="214" spans="7:7" s="10" customFormat="1" x14ac:dyDescent="0.2">
      <c r="G214" s="11"/>
    </row>
    <row r="215" spans="7:7" s="10" customFormat="1" x14ac:dyDescent="0.2">
      <c r="G215" s="11"/>
    </row>
    <row r="216" spans="7:7" s="10" customFormat="1" x14ac:dyDescent="0.2">
      <c r="G216" s="11"/>
    </row>
    <row r="217" spans="7:7" s="10" customFormat="1" x14ac:dyDescent="0.2">
      <c r="G217" s="11"/>
    </row>
    <row r="218" spans="7:7" s="10" customFormat="1" x14ac:dyDescent="0.2">
      <c r="G218" s="11"/>
    </row>
    <row r="219" spans="7:7" s="10" customFormat="1" x14ac:dyDescent="0.2">
      <c r="G219" s="11"/>
    </row>
    <row r="220" spans="7:7" s="10" customFormat="1" x14ac:dyDescent="0.2">
      <c r="G220" s="11"/>
    </row>
    <row r="221" spans="7:7" s="10" customFormat="1" x14ac:dyDescent="0.2">
      <c r="G221" s="11"/>
    </row>
    <row r="222" spans="7:7" s="10" customFormat="1" x14ac:dyDescent="0.2">
      <c r="G222" s="11"/>
    </row>
    <row r="223" spans="7:7" s="10" customFormat="1" x14ac:dyDescent="0.2">
      <c r="G223" s="11"/>
    </row>
    <row r="224" spans="7:7" s="10" customFormat="1" x14ac:dyDescent="0.2">
      <c r="G224" s="11"/>
    </row>
    <row r="225" spans="7:7" s="10" customFormat="1" x14ac:dyDescent="0.2">
      <c r="G225" s="11"/>
    </row>
    <row r="226" spans="7:7" s="10" customFormat="1" x14ac:dyDescent="0.2">
      <c r="G226" s="11"/>
    </row>
    <row r="227" spans="7:7" s="10" customFormat="1" x14ac:dyDescent="0.2">
      <c r="G227" s="11"/>
    </row>
    <row r="228" spans="7:7" s="10" customFormat="1" x14ac:dyDescent="0.2">
      <c r="G228" s="11"/>
    </row>
    <row r="229" spans="7:7" s="10" customFormat="1" x14ac:dyDescent="0.2">
      <c r="G229" s="11"/>
    </row>
    <row r="230" spans="7:7" s="10" customFormat="1" x14ac:dyDescent="0.2">
      <c r="G230" s="11"/>
    </row>
    <row r="231" spans="7:7" s="10" customFormat="1" x14ac:dyDescent="0.2">
      <c r="G231" s="11"/>
    </row>
    <row r="232" spans="7:7" s="10" customFormat="1" x14ac:dyDescent="0.2">
      <c r="G232" s="11"/>
    </row>
    <row r="233" spans="7:7" s="10" customFormat="1" x14ac:dyDescent="0.2">
      <c r="G233" s="11"/>
    </row>
    <row r="234" spans="7:7" s="10" customFormat="1" x14ac:dyDescent="0.2">
      <c r="G234" s="11"/>
    </row>
    <row r="235" spans="7:7" s="10" customFormat="1" x14ac:dyDescent="0.2">
      <c r="G235" s="11"/>
    </row>
    <row r="236" spans="7:7" s="10" customFormat="1" x14ac:dyDescent="0.2">
      <c r="G236" s="11"/>
    </row>
    <row r="237" spans="7:7" s="10" customFormat="1" x14ac:dyDescent="0.2">
      <c r="G237" s="11"/>
    </row>
    <row r="238" spans="7:7" s="10" customFormat="1" x14ac:dyDescent="0.2">
      <c r="G238" s="11"/>
    </row>
    <row r="239" spans="7:7" s="10" customFormat="1" x14ac:dyDescent="0.2">
      <c r="G239" s="11"/>
    </row>
    <row r="240" spans="7:7" s="10" customFormat="1" x14ac:dyDescent="0.2">
      <c r="G240" s="11"/>
    </row>
    <row r="241" spans="7:7" s="10" customFormat="1" x14ac:dyDescent="0.2">
      <c r="G241" s="11"/>
    </row>
    <row r="242" spans="7:7" s="10" customFormat="1" x14ac:dyDescent="0.2">
      <c r="G242" s="11"/>
    </row>
    <row r="243" spans="7:7" s="10" customFormat="1" x14ac:dyDescent="0.2">
      <c r="G243" s="11"/>
    </row>
    <row r="244" spans="7:7" s="10" customFormat="1" x14ac:dyDescent="0.2">
      <c r="G244" s="11"/>
    </row>
    <row r="245" spans="7:7" s="10" customFormat="1" x14ac:dyDescent="0.2">
      <c r="G245" s="11"/>
    </row>
    <row r="246" spans="7:7" s="10" customFormat="1" x14ac:dyDescent="0.2">
      <c r="G246" s="11"/>
    </row>
    <row r="247" spans="7:7" s="10" customFormat="1" x14ac:dyDescent="0.2">
      <c r="G247" s="11"/>
    </row>
    <row r="248" spans="7:7" s="10" customFormat="1" x14ac:dyDescent="0.2">
      <c r="G248" s="11"/>
    </row>
  </sheetData>
  <mergeCells count="133">
    <mergeCell ref="C89:D92"/>
    <mergeCell ref="C86:D86"/>
    <mergeCell ref="C95:D95"/>
    <mergeCell ref="C96:D96"/>
    <mergeCell ref="C66:D75"/>
    <mergeCell ref="J80:K80"/>
    <mergeCell ref="C78:D80"/>
    <mergeCell ref="M78:M80"/>
    <mergeCell ref="J35:K35"/>
    <mergeCell ref="J34:K34"/>
    <mergeCell ref="J72:K72"/>
    <mergeCell ref="J73:K73"/>
    <mergeCell ref="J74:K74"/>
    <mergeCell ref="J75:K75"/>
    <mergeCell ref="J78:K78"/>
    <mergeCell ref="J79:K79"/>
    <mergeCell ref="J71:K71"/>
    <mergeCell ref="E64:L64"/>
    <mergeCell ref="M64:M65"/>
    <mergeCell ref="J65:K65"/>
    <mergeCell ref="J66:K66"/>
    <mergeCell ref="M66:M75"/>
    <mergeCell ref="J67:K67"/>
    <mergeCell ref="J68:K68"/>
    <mergeCell ref="J69:K69"/>
    <mergeCell ref="J70:K70"/>
    <mergeCell ref="C55:D59"/>
    <mergeCell ref="J55:K55"/>
    <mergeCell ref="E140:F140"/>
    <mergeCell ref="E141:F141"/>
    <mergeCell ref="E132:F132"/>
    <mergeCell ref="E133:F133"/>
    <mergeCell ref="E135:F135"/>
    <mergeCell ref="E137:F137"/>
    <mergeCell ref="E138:F138"/>
    <mergeCell ref="E139:F139"/>
    <mergeCell ref="E121:F121"/>
    <mergeCell ref="E123:F123"/>
    <mergeCell ref="E124:F124"/>
    <mergeCell ref="E126:F126"/>
    <mergeCell ref="E129:F129"/>
    <mergeCell ref="E131:F131"/>
    <mergeCell ref="E112:F112"/>
    <mergeCell ref="E113:F113"/>
    <mergeCell ref="E114:F114"/>
    <mergeCell ref="E115:F115"/>
    <mergeCell ref="E117:F117"/>
    <mergeCell ref="E118:F118"/>
    <mergeCell ref="E101:F101"/>
    <mergeCell ref="E104:F104"/>
    <mergeCell ref="E105:F105"/>
    <mergeCell ref="E106:F106"/>
    <mergeCell ref="E107:F107"/>
    <mergeCell ref="E110:F110"/>
    <mergeCell ref="F92:H92"/>
    <mergeCell ref="F95:H95"/>
    <mergeCell ref="N95:N96"/>
    <mergeCell ref="F96:H96"/>
    <mergeCell ref="E99:F99"/>
    <mergeCell ref="E100:F100"/>
    <mergeCell ref="E84:L84"/>
    <mergeCell ref="M84:M85"/>
    <mergeCell ref="F85:H85"/>
    <mergeCell ref="F86:H86"/>
    <mergeCell ref="F89:H89"/>
    <mergeCell ref="M89:M92"/>
    <mergeCell ref="F90:H90"/>
    <mergeCell ref="F91:H91"/>
    <mergeCell ref="M55:M59"/>
    <mergeCell ref="J56:K56"/>
    <mergeCell ref="J57:K57"/>
    <mergeCell ref="J58:K58"/>
    <mergeCell ref="J59:K59"/>
    <mergeCell ref="J53:K53"/>
    <mergeCell ref="F49:F50"/>
    <mergeCell ref="G49:G50"/>
    <mergeCell ref="H49:H50"/>
    <mergeCell ref="J49:K50"/>
    <mergeCell ref="J51:K51"/>
    <mergeCell ref="J52:K52"/>
    <mergeCell ref="C43:D53"/>
    <mergeCell ref="M43:M53"/>
    <mergeCell ref="J43:K43"/>
    <mergeCell ref="J44:K44"/>
    <mergeCell ref="J45:K45"/>
    <mergeCell ref="J46:K46"/>
    <mergeCell ref="J47:K47"/>
    <mergeCell ref="J48:K48"/>
    <mergeCell ref="E49:E50"/>
    <mergeCell ref="C37:D38"/>
    <mergeCell ref="J37:K37"/>
    <mergeCell ref="M37:M38"/>
    <mergeCell ref="J38:K38"/>
    <mergeCell ref="E41:L41"/>
    <mergeCell ref="M41:M42"/>
    <mergeCell ref="J42:K42"/>
    <mergeCell ref="E27:M27"/>
    <mergeCell ref="E30:L30"/>
    <mergeCell ref="M30:M31"/>
    <mergeCell ref="F31:H31"/>
    <mergeCell ref="M32:M35"/>
    <mergeCell ref="J32:K32"/>
    <mergeCell ref="J33:K33"/>
    <mergeCell ref="C32:D35"/>
    <mergeCell ref="G5:H5"/>
    <mergeCell ref="C3:J3"/>
    <mergeCell ref="K3:K6"/>
    <mergeCell ref="C4:J4"/>
    <mergeCell ref="C5:C6"/>
    <mergeCell ref="D5:D6"/>
    <mergeCell ref="E5:F5"/>
    <mergeCell ref="J5:J6"/>
    <mergeCell ref="E14:E15"/>
    <mergeCell ref="G14:G15"/>
    <mergeCell ref="I14:I15"/>
    <mergeCell ref="A6:B6"/>
    <mergeCell ref="B7:B11"/>
    <mergeCell ref="K7:K11"/>
    <mergeCell ref="A13:B17"/>
    <mergeCell ref="K13:K17"/>
    <mergeCell ref="C14:C15"/>
    <mergeCell ref="D14:D15"/>
    <mergeCell ref="H14:H15"/>
    <mergeCell ref="B19:B25"/>
    <mergeCell ref="K19:K25"/>
    <mergeCell ref="C20:C21"/>
    <mergeCell ref="D20:D21"/>
    <mergeCell ref="E20:E21"/>
    <mergeCell ref="F20:F21"/>
    <mergeCell ref="G20:G21"/>
    <mergeCell ref="H20:H21"/>
    <mergeCell ref="I20:I21"/>
    <mergeCell ref="J20:J21"/>
  </mergeCells>
  <pageMargins left="0.70866141732283472" right="0.70866141732283472" top="0.74803149606299213" bottom="0.74803149606299213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8</vt:i4>
      </vt:variant>
      <vt:variant>
        <vt:lpstr>Intervals amb nom</vt:lpstr>
      </vt:variant>
      <vt:variant>
        <vt:i4>1</vt:i4>
      </vt:variant>
    </vt:vector>
  </HeadingPairs>
  <TitlesOfParts>
    <vt:vector size="9" baseType="lpstr">
      <vt:lpstr>PRIORITATS EMPRESES</vt:lpstr>
      <vt:lpstr>Titulació específica</vt:lpstr>
      <vt:lpstr>LOT 1 Qualitat</vt:lpstr>
      <vt:lpstr>LOT 1 total</vt:lpstr>
      <vt:lpstr>LOT 2 Preu i reduccio</vt:lpstr>
      <vt:lpstr>LOT 2 Qualitat</vt:lpstr>
      <vt:lpstr>LOT 3</vt:lpstr>
      <vt:lpstr>LOT 3 Qualitat </vt:lpstr>
      <vt:lpstr>'LOT 1 Qualitat'!Àrea_d'impressió</vt:lpstr>
    </vt:vector>
  </TitlesOfParts>
  <Manager/>
  <Company>T-Systems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Teran Gomez, Jordi</dc:creator>
  <cp:keywords/>
  <dc:description/>
  <cp:lastModifiedBy>Millan Lopez, Bibiana Isabel</cp:lastModifiedBy>
  <cp:revision/>
  <cp:lastPrinted>2026-09-30T14:18:54Z</cp:lastPrinted>
  <dcterms:created xsi:type="dcterms:W3CDTF">2024-01-29T13:38:08Z</dcterms:created>
  <dcterms:modified xsi:type="dcterms:W3CDTF">2026-09-30T14:19:01Z</dcterms:modified>
  <cp:category/>
  <cp:contentStatus/>
</cp:coreProperties>
</file>