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parccientificdebarcelona.sharepoint.com/sites/DocumentacioInfraestructures/Documents compartits/Inspecciones/Gasoil/Proyecto ampliación/"/>
    </mc:Choice>
  </mc:AlternateContent>
  <xr:revisionPtr revIDLastSave="93" documentId="8_{011E6172-938D-4DF8-BCEA-ED94ED3357C6}" xr6:coauthVersionLast="47" xr6:coauthVersionMax="47" xr10:uidLastSave="{95A5A134-E327-41BB-A094-90F845A74FC8}"/>
  <bookViews>
    <workbookView xWindow="-28920" yWindow="-120" windowWidth="29040" windowHeight="15720" xr2:uid="{00000000-000D-0000-FFFF-FFFF00000000}"/>
  </bookViews>
  <sheets>
    <sheet name="PRESSUPOST" sheetId="9"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9" i="9" l="1"/>
  <c r="F58" i="9"/>
  <c r="F55" i="9"/>
  <c r="F54" i="9"/>
  <c r="F53" i="9"/>
  <c r="F47" i="9"/>
  <c r="F46" i="9"/>
  <c r="F45" i="9"/>
  <c r="F44" i="9"/>
  <c r="F43" i="9"/>
  <c r="F42" i="9"/>
  <c r="F41" i="9"/>
  <c r="F40" i="9"/>
  <c r="F32" i="9"/>
  <c r="F31" i="9"/>
  <c r="F30" i="9"/>
  <c r="F29" i="9"/>
  <c r="F28" i="9"/>
  <c r="F27" i="9"/>
  <c r="F26" i="9"/>
  <c r="F25" i="9"/>
  <c r="F24" i="9"/>
  <c r="F23" i="9"/>
  <c r="F22" i="9"/>
  <c r="F21" i="9"/>
  <c r="F20" i="9"/>
  <c r="F19" i="9"/>
  <c r="F18" i="9"/>
  <c r="F17" i="9"/>
  <c r="F16" i="9"/>
  <c r="F60" i="9" l="1"/>
  <c r="F56" i="9"/>
  <c r="F39" i="9"/>
  <c r="F38" i="9"/>
  <c r="F37" i="9"/>
  <c r="F36" i="9"/>
  <c r="F35" i="9"/>
  <c r="F15" i="9"/>
  <c r="F14" i="9"/>
  <c r="F13" i="9"/>
  <c r="F10" i="9"/>
  <c r="F9" i="9"/>
  <c r="F48" i="9" l="1"/>
  <c r="F33" i="9"/>
  <c r="F50" i="9" l="1"/>
  <c r="F51" i="9" s="1"/>
  <c r="F11" i="9" l="1"/>
  <c r="F63" i="9" s="1"/>
  <c r="F64" i="9" l="1"/>
  <c r="F65" i="9"/>
  <c r="F66" i="9" l="1"/>
</calcChain>
</file>

<file path=xl/sharedStrings.xml><?xml version="1.0" encoding="utf-8"?>
<sst xmlns="http://schemas.openxmlformats.org/spreadsheetml/2006/main" count="153" uniqueCount="109">
  <si>
    <t>ut</t>
  </si>
  <si>
    <t>TOTAL</t>
  </si>
  <si>
    <t>m</t>
  </si>
  <si>
    <t>p.a</t>
  </si>
  <si>
    <t>I.3.1</t>
  </si>
  <si>
    <t>TOTAL P.E.C OBRA + INSTAL·LACIONS</t>
  </si>
  <si>
    <t>I.1.</t>
  </si>
  <si>
    <t>I.1.1</t>
  </si>
  <si>
    <t>I.1.2</t>
  </si>
  <si>
    <t>I.3</t>
  </si>
  <si>
    <t>I.2.</t>
  </si>
  <si>
    <t>I.2.1</t>
  </si>
  <si>
    <t>I.2.2</t>
  </si>
  <si>
    <t>I.2.3</t>
  </si>
  <si>
    <t>I.2.4</t>
  </si>
  <si>
    <t>I.4</t>
  </si>
  <si>
    <t>I.4.1</t>
  </si>
  <si>
    <t>I.3.2</t>
  </si>
  <si>
    <t>I.3.3</t>
  </si>
  <si>
    <t>I.3.4</t>
  </si>
  <si>
    <t>I.3.5</t>
  </si>
  <si>
    <t>I.3.6</t>
  </si>
  <si>
    <t>ACTIVIDADES PREVIAS</t>
  </si>
  <si>
    <t>DESCRIPCIÓN</t>
  </si>
  <si>
    <t>MEDICIÓN</t>
  </si>
  <si>
    <t>PRECIO ut</t>
  </si>
  <si>
    <t>PRESUPUESTO INSTALACIÓN DE GASOIL EN PARC CIENTIFIC DE BARCELONA</t>
  </si>
  <si>
    <t>INSTALACIONES</t>
  </si>
  <si>
    <t>SUBTOTAL I.1 ACTIVIDADES PREVIAS</t>
  </si>
  <si>
    <t>EDIFICIO CLUSTER - INSTALACIÓN INTERIOR</t>
  </si>
  <si>
    <t>Depósito homologado de gasóleo fabricado en polietileno de alta densidad (PEAD/HDPE) con envolvente metálico estanco en acero galvanizado, colocado en el interior del edificio con dimensiones de de 1290x760x1490
mm, con una capacidad de 1000 litros de la marca ROTH o equivalente. Incluso, indicador de nivel, accesorios de conexión y elementos de protección según normativa. Totalmente montado, conexionado y probado, El depósito
debe ser instalado según Norma de Instalación UNE 53993. Longitud máxima de la base hasta la barandilla para su instalacion es 1,33 mt. Incluye: Colocación del depósito. Montaje de accesorios, y junta de estanqueidad de caucho de nitrilo (NBR). Realización de pruebas de servicio.</t>
  </si>
  <si>
    <t>Transporte y puesta en obra de depositos de almacenamiento mediante camion grua, colocado en obra a pie de carga, incluye medios de eleva-ción, posicionamiento y p/p de medios auxilares. Incluye: Carga y Transporte de equipos.</t>
  </si>
  <si>
    <t>Kit de conexión principal y aspiración. Consta de sistema de llenado (con codo de llenado y rosca (BS) de unión a tubería de descarga), Kit de aspiración de gasóleo (con bridas de conexión para unir al quemador de la caldera, tubo flexible y válvula de cierre manual) y sistema de aireación (con codo y pieza conexión a la tubería de ventilación). Adecuar longitud de mangue-ra a la altura del depósito (ver instrucciones de uso). Incluye junta de estanqueidad de caucho de nitrilo (NBR) y accesorios necesarios para su correcto funcionamiento.</t>
  </si>
  <si>
    <t>Kit de interconexión para baterias. Consta de sistema de llenado (con tubo de conexión en forma de T), sistema de aspiración de gasóleo (conjunto conexión, tubo de unión y junta de cierre (kit aspiración gasóleo)), y siste-ma de aireación (con tubo de conexión en forma de T y pieza unión al sis-tema de aireación).Incluye junta de estanqueidad de caucho de nitrilo (NBR) y accesorios necesarios para su correcto funcionamiento Incluye: Replanteo. Colocación. Conexionado. Comprobación de su correc-to funcionamiento.</t>
  </si>
  <si>
    <t>Venteo metalico 2" de 500mm con seta cortafuegos. Suministro e instalación de tuberia con seta de ventilación y apagallamas como elemento de protección según normativa. Totalmente montado, co-nexionado y probado.
Incluye: Montaje de accesorios, y junta de estanqueidad de caucho de nitri-lo (NBR). Realización de pruebas de servicio.</t>
  </si>
  <si>
    <t>I.2.5</t>
  </si>
  <si>
    <t>I.2.7</t>
  </si>
  <si>
    <t>Suministro e instalación de boca de carga de acoplamiento rápido tipo Guillemin de 2" para depósito de combustible líquido, fabricado en latón, con unión roscada de 2". Incluye junta de estanqueidad de caucho de nitrilo (NBR). Incluye Totalmente montada, conexionada y probada. Incluye: Replanteo, montaje, colocación, fijación de la boca de carga y co-nexionado a la tubería de llenado.</t>
  </si>
  <si>
    <t>I.2.8</t>
  </si>
  <si>
    <t>Grupo de presión de gasóleo, formado por: dos bombas, con una potencia de 2x1100 W, caudal máximo de 1500 l/h, motor con protección IP55, pa-ra alimentación trifásica a 230/400 V; filtro; vacuómetro; válvulas de corte con juntas de NBR o Vitón; válvulas de retención con asiento de Viton; ma-nómetro; presostato de doble función; válvula de seguridad; depósito de membrana, de chapa de acero; detector de derrames con sonda; cuadro de maniobra y soporte metálico. Totalmente montado, conexionado y puesto en marcha por la empresa instaladora para la comprobación de su correcto funcionamiento. Sin incluir la instalación eléctrica. Incluye: Replanteo.Todas las valvulas y accesorios serán fabricados para hidrocarburos y con juntas de NBR o Vitón. Colocación y fijación del grupo de presión montado en pared con soporte inoxidable AISI 304 o 316L. In-cluye manguitos antivibrtorios. Conexionado. Puesta en marcha.</t>
  </si>
  <si>
    <t>Grupo de presión de gasóleo, formado por: una bomba, con una potencia de 1100 W, caudal máximo de 1500 l/h, motor con protección IP55, para alimentación trifásica a 230/400 V; filtro; vacuómetro; válvulas de corte con juntas de NBR o Vitón; válvulas de retención con asiento de Viton; ma-nómetro; presostato de doble función; válvula de seguridad; depósito de membrana, de chapa de acero; detector de derrames con sonda; cuadro de maniobra y soporte metálico. Totalmente montado, conexionado y puesto en marcha por la empresa instaladora para la comprobación de su correcto funcionamiento. Sin incluir la instalación eléctrica. Incluye: Replanteo.Todas las valvulas y accesorios serán fabricados para hidrocarburos y con juntas de NBR o Vitón. Colocación y fijación del grupo de presión montado en murete con soporte inoxidable AISI 304 o 316L. In-cluye manguitos antivibrtorios. Conexionado. Puesta en marcha.</t>
  </si>
  <si>
    <t>Filtro retenedor de residuos para gasóleo, con cuerpo de aluminio, vaso de plástico transparente y tamiz de acero inoxidable con perforaciones de 100 μm de diámetro, con rosca cilíndrica de 1/2", PN=2 bar. Totalmente montado, conexionado y probado. Incluye: Replanteo. Conexión del filtro.</t>
  </si>
  <si>
    <t>I.2.9</t>
  </si>
  <si>
    <t>I.2.11</t>
  </si>
  <si>
    <t>Válvula de esfera de latón niquelado para gasóleo con rosca de 1 1/4". To-talmente montada, conexionada y probada. Incluye: Replanteo. Conexión de la válvula y de juntas de NBR o Vitón.</t>
  </si>
  <si>
    <t>I.2.12</t>
  </si>
  <si>
    <t>I.2.13</t>
  </si>
  <si>
    <t>Conjunto de manómetro y válvula de esfera de latón niquelado para roscar de 1 1/4" para lectura de presión.
Incluye: Replanteo. Colocación, conexionado y comprobación de su co-rrecto funcionamiento.</t>
  </si>
  <si>
    <t>I.2.14</t>
  </si>
  <si>
    <t>I.2.15</t>
  </si>
  <si>
    <t>I.2.16</t>
  </si>
  <si>
    <t>I.2.17</t>
  </si>
  <si>
    <t>Cuadro de protección y control para el sistema de bombas, formado por caja de superficie de poliéster, de 600x250x1000 mm, con grado de pro-tección IP66, color gris RAL 7035; incluye equiapamiento, aparamenta, elementos de fijación regletas de conexión y accesorios que seas necesa-rios para su correcta instalación.Totalmente montado, conexionado y pro-bado. Incluye: Replanteo. Colocación de la caja para el cuadro. Conexionado. Montaje de los componentes.</t>
  </si>
  <si>
    <t>I.2.18</t>
  </si>
  <si>
    <t>Cable multiconductor RZ1-K (AS), reacción al fuego clase B2ca-s1a,d1,a1, con conductor multifilar de cobre clase 5 (-K) de 2,5 mm² de sección, con aislamiento de compuesto termoplástico a base de poliole-fina libre de halógenos con baja emisión de humos y gases corrosivos (Z1). Incluso accesorios y elementos de sujeción.
Incluye: Tendido del cable. Conexionado. Comprobación de su correcto funcionamiento.</t>
  </si>
  <si>
    <t>Canalización de tubo rígido de PVC, enchufable, curvable en caliente de color gris RAL 70 35, de 25 mm de diámetro nominal, resistencia a la comprensión 750 N, resistencia al impacto 2 julios, con grado de protección IP44. Instalación fija en superficie. Incluye: Replanteo. Colocación y fijación del tubo.</t>
  </si>
  <si>
    <t>SUBTOTAL I.2 EDIFICIO CLUSTER - INSTALACIÓN INTERIOR</t>
  </si>
  <si>
    <t>I.2.19</t>
  </si>
  <si>
    <t>I.2.20</t>
  </si>
  <si>
    <t>I.2.21</t>
  </si>
  <si>
    <t>I.2.22</t>
  </si>
  <si>
    <t>EDIFICIO HELIX - INSTALACIÓN INTERIOR</t>
  </si>
  <si>
    <t>I.3.7</t>
  </si>
  <si>
    <t>I.3.8</t>
  </si>
  <si>
    <t>I.3.9</t>
  </si>
  <si>
    <t>I.3.10</t>
  </si>
  <si>
    <t>I.3.11</t>
  </si>
  <si>
    <t>I.3.12</t>
  </si>
  <si>
    <t>I.3.13</t>
  </si>
  <si>
    <t>Canalización de tubo rígido de PVC, enchufable, curvable en caliente, de color gris RAL 7035, de 25 mm de diámetro nominal, resistencia a la com-presión 750 N, resistencia al impacto 2 julios, con grado de protección IP44. Instalación fija en superficie. Incluye: Replanteo. Colocación y fijación del tubo.</t>
  </si>
  <si>
    <t>SUBTOTAL I.3 EDIFICIO HELIX - INSTALACIÓN INTERIOR</t>
  </si>
  <si>
    <t>LEGALIZACIÓN</t>
  </si>
  <si>
    <t>SUBTOTAL I.4 LEGALIZACIÓN</t>
  </si>
  <si>
    <t>Partida destinada al abono de las tasas oficiales de inspección inicial obligatoria por parte de una Entidad de Inspección y Control (EIC/OCA) autorizada. Incluye el conjunto de pruebas y ensayos en obra necesarios para la emisión del Certificado de Inspección con resultado "Favorable", requisito indispensable para el alta de la instalación. La preparación de la documentación técnica, gestión ante la administración y el visado del proyecto no forman parte de esta partida al ser asumidos por la dirección facultativa. Conjunto de pruebas y ensayos, no incluye.</t>
  </si>
  <si>
    <t>GESTIÓN DE SEGURIDAD Y SALUD</t>
  </si>
  <si>
    <t>I.5</t>
  </si>
  <si>
    <t>I.5.1</t>
  </si>
  <si>
    <t>I.5.2</t>
  </si>
  <si>
    <t>I.5.3</t>
  </si>
  <si>
    <t>I.6</t>
  </si>
  <si>
    <t>I.6.1</t>
  </si>
  <si>
    <t>I.6.2</t>
  </si>
  <si>
    <t>Gestión de residuos mixtos (NP, P) Canon de vertido por entrega a gestor autorizado de residuos peligrosos, de contenedor con residuos metálicos peligrosos o contaminados con sustancias peligrosas procedentes de la construcción o demolición. Incluye documentación.
Criterio de valoración económica: El precio no incluye el contenedor ni el transporte.</t>
  </si>
  <si>
    <t>GESTIÓN DE RESIDUOS</t>
  </si>
  <si>
    <t>SUBTOTAL I.6 GESTIÓN DE RESIDUOS</t>
  </si>
  <si>
    <t>SUBTOTAL I.5 GESTIÓN DE SEGURIDAD Y SALUD</t>
  </si>
  <si>
    <t>TOTAL P.E.M   INSTALACIONES</t>
  </si>
  <si>
    <t>GASTOS GENERALES (13%)</t>
  </si>
  <si>
    <t>BENEFICIO INDUSTRIAL (6%)</t>
  </si>
  <si>
    <t>(IVA no incluido)</t>
  </si>
  <si>
    <t>Desmontaje de depósito de gas-oil con medios manuales, válvulas, fijaciones y demás accesorios superficiales, y carga manuel sobre camión o con-tenedor de residuos.
La partida incluye:
- El desmontaje de depósito de gas-oil metálico de 1000 litros sin deteriorar los elementos constructivos a los que están sujetos.
- Retirada y acopio del material desmontado.
- Limpieza de los restos de obra.</t>
  </si>
  <si>
    <t>Desmontaje de red de instalación de gasoil sin vaina con medios manuales, en instalación superficial, sin deteriorar los elementos constructivos a los que están sujetos, y carga manual sobre camión o contenedor de residuos.
La partida incluye:
- El desmontaje de 148 metros de tuberia de cobre entre 1" y 2" de trasiego y de venteo en instalación superficial, fijaciones, válvulas y demas accesorios sin deteriorar los elementos constructivos a los que están sujetos.
- El desmontaje del grupo de bombeo existente ubicado en espacio confinado en plano de Edificio Administración - Clúster (Planta -1)
- Modficación de accesorios de cobre para adecuar el tramo de la tuberia de cobre que se reutilizará.
- Retirada y acopio del material desmontado.
- Limpieza de los restos de obra.</t>
  </si>
  <si>
    <t>Válvula de retención de latón para gasóleo con rosca de 1 1/4". Totalmente montada, conexionada y probada.
Incluye: Replanteo. Conexión de la válvula y de juntas de NBR o Vitón.</t>
  </si>
  <si>
    <t>Suministro e instalación de dispositivo desaireador de alto rendimiento (tipo Tigerloop o similar) diseñado específicamente para hidrocarburos. Su función es eliminar de forma continua las burbujas de aire presentes en la tubería de cobre, evitando bloqueos en la bomba de inyección de los generadores. Totalmente montado con accesorios necesarios para su correcto funcionamiento. Incluye:Montaje de accesorios, y junta de estanqueidad de caucho de nitri-lo (NBR). Realización de pruebas de servicio.</t>
  </si>
  <si>
    <t>Tubería para combustible líquido, colocada superficialmente y fijada al paramento, formada por tubo de cobre estirado en frío sin costura, diámetro D=32/35 mm y 1,5 mm de espesor. Incluso material auxiliar para montaje y sujeción a la obra, accesorios y piezas especiales colocados mediante soldadura fuerte por capilaridad. Totalmente montada, conexionada y probada. Incluye: Replanteo y trazado. Colocación y fijación de tubos, accesorios y piezas especiales. Realización de pruebas de servicio.</t>
  </si>
  <si>
    <t>Tubería para combustible líquido con vaina plástica, colocada superficialmente y fijada al paramento, formada por tubo de cobre estirado en frío sin soldadura, diámetro D=32/35 mm y 1,5 mm de espesor. Instalación en superficie. Incluso separadores, pasta de relleno, abrazaderas, elementos de sujeción, accesorios y piezas especiales. Totalmente montada, cone-xionada y probada Incluye: Replanteo. Colocación y fijación de la vaina. Colocación de tubos, accesorios y piezas especiales. Realización de pruebas de servicio.</t>
  </si>
  <si>
    <t>Cuadro de protección y control para el sistema de bombas, formado por caja de superficie de poliéster, de 600x250x1000 mm, con grado de pro-tección IP66, color gris RAL 7035; incluye equiapamiento, aparamenta, elementos de fijación regletas de conexión y accesorios que seas necesarios para su correcta instalación.Totalmente montado, conexionado y probado. Incluye: Replanteo. Colocación de la caja para el cuadro. Conexionado. Montaje de los componentes.</t>
  </si>
  <si>
    <t>Sistema automatizado mediante cuadro eléctrico con controlador/PLC de marca DELTA o equivalente que gestiona el arranque/parada, niveles, alarmas, indicadores de falla, etc.) según niveles de combustible en el de-pósito superior para lintegración en SCADA web Study Controlli EXISTEN-TE a nivel de consignas. Incluye Cuadro de Control con unidad de control programable IP para la gestión de señales de alarma con procesadores a 32 bits, capacidad de regulación y control autónoma en armario para montaje mural IP65, incluye zumbador y piloto indicación de alarma. Incluye In-genieria del Sistema Gestión Técnica, creación de la programación, com-probación de equipos de campo asi como su conexionado eléctrico, creación de las pantallas de presentación de valores en el software SCADA. Incluye: Puesta en marcha de los controladores, fuente de alimentación. Admite todos los protocolos industriales aunque preferiblemente Ethernet. Incluye elementos de campo o instrumentación como transmisores de nivel, detectores/interruptores de nivel, actuador (bomba/válvula de llenado), elemento de seguridad-contacto de alarma (válvula de sobrellenado), señales de falla/estado de bombas. Incluye replanteo y trazado de la línea. Tendido de cables. Instalación del software para control centralizado en el PC. Instalación de la unidad secundaria. Conexionado. Prueba de funcionamiento de todo el sistema.</t>
  </si>
  <si>
    <t>Aparamenta eléctrica necesaria para la conexión de línea eléctrica 5G2,5 en el CGBT en el edificio administrativo del Clúster. Contiene 1 interruptor general automático (IGA) de corte omnipolar, borneras, conexiones con puntera, cable H07Z1-K (AS) para conexiones internas. Incluye tubo protector, elementos de fijación de las conducciones, cajas de derivación y cuantos accesorios sean necesarios para su correcta insta-lación. Totalmente montada, conexionada y probada. Incluye: Replanteo y trazado de conductos. Colocación de la caja para el cuadro. Montaje de los componentes. Colocación y fijación de los tubos. Colocación de cajas de derivación y de empotrar. Tendido y conexionado de cables. Colocación de mecanismos.</t>
  </si>
  <si>
    <t>Depósito homologado de gasóleo, de superficie, colocado en el interior del edificio con dimensiones de 1663 x,1500 x 950 mm (AlxLxAn) de chapa de acero 2mm, de doble pared, con una capacidad de 2000 litros de la marca APLIECO o equivalente, acabado mediante imprimación de epoxi-poliamida y poliuretano blanco. Disponen de orificio para su purga o lim-pieza, Incluso indicador de nivel, apoyos, detector de fugas y elementos de protección según normativa. Totalmente montado, conexionado y pro-bado. Sin incluir la obra civil.</t>
  </si>
  <si>
    <t>Kit estandar de aspiración universal para gasóleo para depósito único. Tubo de 2" de diametro con longitud 1800 mm. Incluso elementos de montaje y accesorios necesarios para su correcto funcionamiento. Incluye: Replanteo. Colocación. Conexionado. Comprobación de su correc-to funcionamiento.</t>
  </si>
  <si>
    <t>Suministro e instalación de tuberia con seta de ventilación y apagallamas como elemento de protección según normativa. Totalmente montado, conexionado y probado. Incluye: Montaje de accesorios, y junta de estanqueidad de caucho de nitrilo (NBR). Realización de pruebas de servicio.</t>
  </si>
  <si>
    <t>Transporte y puesta en obra de depositos de almacenamiento mediante camion grua, colocado en obra a pie de carga, incluye medios de elevación, posicionamiento y p/p de medios auxilares. Incluye: Carga y Transporte de equipos.</t>
  </si>
  <si>
    <t>Tubería para combustible líquido con vaina plástica, colocada superficialmente y fijada al paramento, formada por tubo de cobre estirado en frío sin soldadura, diámetro D=25/28 mm y 1,5 mm de espesor. Instalación en superficie. Incluso separadores, pasta de relleno, abrazaderas, elementos de sujeción, accesorios y piezas especiales. Totalmente montada, cone-xionada y probada. Incluye: Replanteo. Colocación y fijación de la vaina. Colocación de tubos, accesorios y piezas especiales. Realización de pruebas de servicio.</t>
  </si>
  <si>
    <t>Válvula de esfera de latón niquelado para gasóleo con rosca de 1 1/4". Totalmente montada, conexionada y probada. Incluye: Replanteo. Conexión de la válvula y de juntas de NBR o Vitón. Criterio de medición de proyecto: Número de unidades previstas, según documentación gráfica de Proyecto.</t>
  </si>
  <si>
    <t xml:space="preserve">Conjunto de sistemas de protección colectiva, necesarios para el cumplimiento de la normativa vigente en materia de Seguridad y Salud en el Trabajo. Incluso mantenimiento en condiciones seguras durante todo el periodo de tiempo que se requiera, reparación o reposición y transporte hasta el lugar de almacenaje o retirada a contenedor. </t>
  </si>
  <si>
    <t>Conjunto de equipos de protección individual, necesarios para el cumpli-miento de la normativa vigente en materia de Seguridad y Salud en el Trabajo.</t>
  </si>
  <si>
    <t>Conjunto de instalaciones provisionales de higiene y bienestar, necesarias para el cumplimiento de la normativa vigente en materia de Seguridad y Salud en el Trabajo.
Criterio de valoración económica: El precio incluye el alquiler, construcción o adaptación de locales para este fin, el mantenimiento en condicio-nes seguras durante todo el periodo de tiempo que se requiera y la demolición o retirada final.</t>
  </si>
  <si>
    <t xml:space="preserve">Canon de vertido por entrega a gestor autorizado de residuos peligrosos, de contenedor de 1,0 m³ con residuos metálicos peligrosos o contamina-dos con sustancias peligrosas procedentes de la construcción o demolición.
Criterio de valoración económica: El precio no incluye el contenedor ni el transporte.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</si>
</sst>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7" x14ac:knownFonts="1">
    <font>
      <sz val="11"/>
      <color theme="1"/>
      <name val="Calibri"/>
      <family val="2"/>
      <scheme val="minor"/>
    </font>
    <font>
      <sz val="11"/>
      <color theme="1"/>
      <name val="Arial"/>
      <family val="2"/>
    </font>
    <font>
      <sz val="11"/>
      <color theme="1"/>
      <name val="Calibri"/>
      <family val="2"/>
      <scheme val="minor"/>
    </font>
    <font>
      <sz val="11"/>
      <name val="Arial"/>
      <family val="2"/>
    </font>
    <font>
      <b/>
      <sz val="12"/>
      <color theme="1"/>
      <name val="Calibri"/>
      <family val="2"/>
      <scheme val="minor"/>
    </font>
    <font>
      <sz val="12"/>
      <color theme="1"/>
      <name val="Calibri"/>
      <family val="2"/>
      <scheme val="minor"/>
    </font>
    <font>
      <sz val="12"/>
      <name val="Calibri"/>
      <family val="2"/>
      <scheme val="minor"/>
    </font>
    <font>
      <b/>
      <sz val="12"/>
      <color theme="1"/>
      <name val="Calibri"/>
      <family val="2"/>
    </font>
    <font>
      <sz val="11"/>
      <color theme="1"/>
      <name val="Arial"/>
      <family val="2"/>
    </font>
    <font>
      <b/>
      <sz val="11"/>
      <name val="Arial"/>
      <family val="2"/>
    </font>
    <font>
      <b/>
      <sz val="11"/>
      <color rgb="FF000000"/>
      <name val="Arial"/>
      <family val="2"/>
    </font>
    <font>
      <b/>
      <sz val="11"/>
      <color theme="1"/>
      <name val="Arial"/>
      <family val="2"/>
    </font>
    <font>
      <b/>
      <sz val="12"/>
      <name val="Arial"/>
      <family val="2"/>
    </font>
    <font>
      <b/>
      <sz val="14"/>
      <color theme="1"/>
      <name val="Calibri"/>
      <family val="2"/>
    </font>
    <font>
      <sz val="8"/>
      <name val="Calibri"/>
      <family val="2"/>
      <scheme val="minor"/>
    </font>
    <font>
      <sz val="11"/>
      <name val="Calibri"/>
      <family val="2"/>
      <scheme val="minor"/>
    </font>
    <font>
      <b/>
      <sz val="12"/>
      <name val="Calibri"/>
      <family val="2"/>
      <scheme val="minor"/>
    </font>
  </fonts>
  <fills count="11">
    <fill>
      <patternFill patternType="none"/>
    </fill>
    <fill>
      <patternFill patternType="gray125"/>
    </fill>
    <fill>
      <patternFill patternType="solid">
        <fgColor rgb="FFFFFF99"/>
        <bgColor rgb="FF000000"/>
      </patternFill>
    </fill>
    <fill>
      <patternFill patternType="solid">
        <fgColor theme="6" tint="0.79998168889431442"/>
        <bgColor indexed="64"/>
      </patternFill>
    </fill>
    <fill>
      <patternFill patternType="solid">
        <fgColor theme="6" tint="0.79998168889431442"/>
        <bgColor rgb="FF000000"/>
      </patternFill>
    </fill>
    <fill>
      <patternFill patternType="solid">
        <fgColor theme="7"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6" tint="0.39997558519241921"/>
        <bgColor rgb="FF000000"/>
      </patternFill>
    </fill>
    <fill>
      <patternFill patternType="solid">
        <fgColor theme="6" tint="0.3999755851924192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93">
    <xf numFmtId="0" fontId="0" fillId="0" borderId="0" xfId="0"/>
    <xf numFmtId="0" fontId="5" fillId="0" borderId="0" xfId="0" applyFont="1" applyAlignment="1">
      <alignment wrapText="1"/>
    </xf>
    <xf numFmtId="0" fontId="6" fillId="0" borderId="0" xfId="0" applyFont="1" applyAlignment="1">
      <alignment wrapText="1"/>
    </xf>
    <xf numFmtId="44" fontId="5" fillId="0" borderId="0" xfId="0" applyNumberFormat="1" applyFont="1" applyAlignment="1">
      <alignment wrapText="1"/>
    </xf>
    <xf numFmtId="44" fontId="4" fillId="9" borderId="0" xfId="1" applyFont="1" applyFill="1" applyBorder="1" applyAlignment="1">
      <alignment wrapText="1"/>
    </xf>
    <xf numFmtId="0" fontId="11" fillId="2" borderId="1" xfId="0" applyFont="1" applyFill="1" applyBorder="1" applyAlignment="1">
      <alignment horizontal="left" vertical="top" wrapText="1"/>
    </xf>
    <xf numFmtId="0" fontId="11" fillId="5" borderId="11" xfId="0" applyFont="1" applyFill="1" applyBorder="1" applyAlignment="1">
      <alignment vertical="top" wrapText="1"/>
    </xf>
    <xf numFmtId="44" fontId="11" fillId="6" borderId="12" xfId="0" applyNumberFormat="1" applyFont="1" applyFill="1" applyBorder="1" applyAlignment="1">
      <alignment vertical="top" wrapText="1"/>
    </xf>
    <xf numFmtId="0" fontId="8" fillId="0" borderId="0" xfId="0" applyFont="1" applyAlignment="1">
      <alignment vertical="top"/>
    </xf>
    <xf numFmtId="0" fontId="3" fillId="0" borderId="0" xfId="0" applyFont="1" applyAlignment="1">
      <alignment horizontal="left" vertical="top" wrapText="1"/>
    </xf>
    <xf numFmtId="0" fontId="11" fillId="2" borderId="1" xfId="0" applyFont="1" applyFill="1" applyBorder="1" applyAlignment="1">
      <alignment horizontal="right" vertical="top" wrapText="1"/>
    </xf>
    <xf numFmtId="2" fontId="0" fillId="0" borderId="0" xfId="0" applyNumberFormat="1"/>
    <xf numFmtId="2" fontId="4" fillId="9" borderId="0" xfId="1" applyNumberFormat="1" applyFont="1" applyFill="1" applyBorder="1" applyAlignment="1">
      <alignment wrapText="1"/>
    </xf>
    <xf numFmtId="2" fontId="11" fillId="5" borderId="11" xfId="0" applyNumberFormat="1" applyFont="1" applyFill="1" applyBorder="1" applyAlignment="1">
      <alignment vertical="top" wrapText="1"/>
    </xf>
    <xf numFmtId="0" fontId="0" fillId="0" borderId="0" xfId="0" applyAlignment="1">
      <alignment horizontal="left"/>
    </xf>
    <xf numFmtId="44" fontId="9" fillId="0" borderId="5" xfId="1" applyFont="1" applyFill="1" applyBorder="1" applyAlignment="1">
      <alignment horizontal="left" vertical="top" wrapText="1"/>
    </xf>
    <xf numFmtId="44" fontId="9" fillId="0" borderId="7" xfId="1" applyFont="1" applyFill="1" applyBorder="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0" fontId="7" fillId="8" borderId="0" xfId="0" applyFont="1" applyFill="1" applyAlignment="1">
      <alignment horizontal="left" wrapText="1"/>
    </xf>
    <xf numFmtId="0" fontId="11" fillId="5" borderId="11" xfId="0" applyFont="1" applyFill="1" applyBorder="1" applyAlignment="1">
      <alignment horizontal="left" vertical="top" wrapText="1"/>
    </xf>
    <xf numFmtId="0" fontId="5" fillId="0" borderId="0" xfId="0" applyFont="1" applyAlignment="1">
      <alignment horizontal="left" wrapText="1"/>
    </xf>
    <xf numFmtId="0" fontId="13" fillId="8" borderId="0" xfId="0" applyFont="1" applyFill="1" applyAlignment="1">
      <alignment horizontal="left" vertical="top" wrapText="1"/>
    </xf>
    <xf numFmtId="2" fontId="12" fillId="7" borderId="0" xfId="0" applyNumberFormat="1" applyFont="1" applyFill="1" applyAlignment="1">
      <alignment vertical="top" wrapText="1"/>
    </xf>
    <xf numFmtId="0" fontId="3" fillId="0" borderId="1" xfId="0" applyFont="1" applyBorder="1"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44" fontId="1" fillId="0" borderId="0" xfId="1" applyFont="1" applyFill="1" applyBorder="1" applyAlignment="1">
      <alignment vertical="top" wrapText="1"/>
    </xf>
    <xf numFmtId="0" fontId="1" fillId="0" borderId="0" xfId="0" applyFont="1" applyAlignment="1">
      <alignment wrapText="1"/>
    </xf>
    <xf numFmtId="0" fontId="1" fillId="0" borderId="0" xfId="0" applyFont="1" applyAlignment="1">
      <alignment horizontal="right" vertical="top"/>
    </xf>
    <xf numFmtId="0" fontId="1" fillId="0" borderId="0" xfId="0" applyFont="1" applyAlignment="1">
      <alignment horizontal="left" vertical="top" wrapText="1"/>
    </xf>
    <xf numFmtId="0" fontId="9" fillId="5" borderId="10" xfId="0" applyFont="1" applyFill="1" applyBorder="1" applyAlignment="1">
      <alignment horizontal="left" vertical="top" wrapText="1"/>
    </xf>
    <xf numFmtId="2" fontId="1" fillId="0" borderId="0" xfId="1" applyNumberFormat="1" applyFont="1" applyFill="1" applyBorder="1" applyAlignment="1">
      <alignment vertical="top" wrapText="1"/>
    </xf>
    <xf numFmtId="44" fontId="1" fillId="0" borderId="0" xfId="1" applyFont="1" applyFill="1" applyBorder="1" applyAlignment="1">
      <alignment horizontal="left" vertical="top" wrapText="1"/>
    </xf>
    <xf numFmtId="44" fontId="1" fillId="0" borderId="6" xfId="1" applyFont="1" applyFill="1" applyBorder="1" applyAlignment="1">
      <alignment vertical="top" wrapText="1"/>
    </xf>
    <xf numFmtId="2" fontId="1" fillId="0" borderId="8" xfId="1" applyNumberFormat="1" applyFont="1" applyFill="1" applyBorder="1" applyAlignment="1">
      <alignment vertical="top" wrapText="1"/>
    </xf>
    <xf numFmtId="44" fontId="1" fillId="0" borderId="8" xfId="1" applyFont="1" applyFill="1" applyBorder="1" applyAlignment="1">
      <alignment horizontal="left" vertical="top" wrapText="1"/>
    </xf>
    <xf numFmtId="44" fontId="1" fillId="0" borderId="8" xfId="1" applyFont="1" applyFill="1" applyBorder="1" applyAlignment="1">
      <alignment vertical="top" wrapText="1"/>
    </xf>
    <xf numFmtId="44" fontId="1" fillId="0" borderId="9" xfId="1" applyFont="1" applyFill="1" applyBorder="1" applyAlignment="1">
      <alignment vertical="top" wrapText="1"/>
    </xf>
    <xf numFmtId="0" fontId="9" fillId="6" borderId="10" xfId="0" applyFont="1" applyFill="1" applyBorder="1" applyAlignment="1">
      <alignment horizontal="left" vertical="top" wrapText="1"/>
    </xf>
    <xf numFmtId="2" fontId="1" fillId="6" borderId="11" xfId="0" applyNumberFormat="1" applyFont="1" applyFill="1" applyBorder="1" applyAlignment="1">
      <alignment horizontal="right" vertical="top" wrapText="1"/>
    </xf>
    <xf numFmtId="0" fontId="1" fillId="6" borderId="11" xfId="0" applyFont="1" applyFill="1" applyBorder="1" applyAlignment="1">
      <alignment horizontal="left" vertical="top" wrapText="1"/>
    </xf>
    <xf numFmtId="0" fontId="1" fillId="6" borderId="11" xfId="0" applyFont="1" applyFill="1" applyBorder="1" applyAlignment="1">
      <alignment horizontal="center" vertical="top" wrapText="1"/>
    </xf>
    <xf numFmtId="0" fontId="1" fillId="0" borderId="0" xfId="0" applyFont="1" applyAlignment="1">
      <alignment horizontal="left" wrapText="1"/>
    </xf>
    <xf numFmtId="164" fontId="11" fillId="5" borderId="12" xfId="0" applyNumberFormat="1" applyFont="1" applyFill="1" applyBorder="1" applyAlignment="1">
      <alignment vertical="top" wrapText="1"/>
    </xf>
    <xf numFmtId="0" fontId="1" fillId="0" borderId="0" xfId="0" applyFont="1" applyAlignment="1">
      <alignment horizontal="center"/>
    </xf>
    <xf numFmtId="0" fontId="5" fillId="9" borderId="0" xfId="0" applyFont="1" applyFill="1" applyAlignment="1">
      <alignment horizontal="right" vertical="top" wrapText="1"/>
    </xf>
    <xf numFmtId="0" fontId="0" fillId="0" borderId="0" xfId="0" applyAlignment="1">
      <alignment horizontal="right" vertical="top"/>
    </xf>
    <xf numFmtId="2" fontId="3" fillId="0" borderId="1" xfId="0" applyNumberFormat="1" applyFont="1" applyBorder="1" applyAlignment="1">
      <alignment vertical="top"/>
    </xf>
    <xf numFmtId="0" fontId="1" fillId="0" borderId="0" xfId="0" applyFont="1" applyAlignment="1">
      <alignment horizontal="left"/>
    </xf>
    <xf numFmtId="0" fontId="1" fillId="0" borderId="0" xfId="0" applyFont="1" applyAlignment="1">
      <alignment horizontal="right"/>
    </xf>
    <xf numFmtId="0" fontId="1" fillId="0" borderId="0" xfId="0" applyFont="1" applyAlignment="1">
      <alignment horizontal="right" vertical="top" wrapText="1"/>
    </xf>
    <xf numFmtId="44" fontId="3" fillId="0" borderId="1" xfId="1" applyFont="1" applyBorder="1" applyAlignment="1">
      <alignment vertical="top" wrapText="1"/>
    </xf>
    <xf numFmtId="0" fontId="15" fillId="0" borderId="0" xfId="0" applyFont="1"/>
    <xf numFmtId="2" fontId="15" fillId="0" borderId="0" xfId="0" applyNumberFormat="1" applyFont="1"/>
    <xf numFmtId="44" fontId="3" fillId="0" borderId="1" xfId="1" applyFont="1" applyFill="1" applyBorder="1" applyAlignment="1">
      <alignment vertical="top" wrapText="1"/>
    </xf>
    <xf numFmtId="44" fontId="16" fillId="0" borderId="0" xfId="1" applyFont="1" applyFill="1" applyBorder="1" applyAlignment="1">
      <alignment wrapText="1"/>
    </xf>
    <xf numFmtId="0" fontId="3" fillId="0" borderId="1" xfId="0" applyFont="1" applyBorder="1" applyAlignment="1">
      <alignment horizontal="justify" vertical="top" wrapText="1"/>
    </xf>
    <xf numFmtId="0" fontId="3" fillId="7" borderId="1" xfId="0" applyFont="1" applyFill="1" applyBorder="1" applyAlignment="1">
      <alignment horizontal="right" vertical="top" wrapText="1"/>
    </xf>
    <xf numFmtId="0" fontId="9" fillId="4" borderId="0" xfId="0" applyFont="1" applyFill="1" applyAlignment="1">
      <alignment horizontal="right" vertical="top" wrapText="1"/>
    </xf>
    <xf numFmtId="0" fontId="9" fillId="4" borderId="0" xfId="0" applyFont="1" applyFill="1" applyAlignment="1">
      <alignment horizontal="left" vertical="top" wrapText="1"/>
    </xf>
    <xf numFmtId="0" fontId="3" fillId="4" borderId="0" xfId="0" applyFont="1" applyFill="1" applyAlignment="1">
      <alignment horizontal="left" wrapText="1"/>
    </xf>
    <xf numFmtId="44" fontId="3" fillId="3" borderId="0" xfId="1" applyFont="1" applyFill="1" applyBorder="1" applyAlignment="1">
      <alignment wrapText="1"/>
    </xf>
    <xf numFmtId="0" fontId="3" fillId="7" borderId="1" xfId="0" applyFont="1" applyFill="1" applyBorder="1" applyAlignment="1">
      <alignment horizontal="right" vertical="top"/>
    </xf>
    <xf numFmtId="2" fontId="3" fillId="3" borderId="0" xfId="1" applyNumberFormat="1" applyFont="1" applyFill="1" applyBorder="1" applyAlignment="1">
      <alignment wrapText="1"/>
    </xf>
    <xf numFmtId="0" fontId="9" fillId="4" borderId="0" xfId="0" applyFont="1" applyFill="1" applyAlignment="1">
      <alignment horizontal="right" wrapText="1"/>
    </xf>
    <xf numFmtId="2" fontId="3" fillId="0" borderId="1" xfId="0" applyNumberFormat="1" applyFont="1" applyBorder="1" applyAlignment="1">
      <alignment vertical="top" wrapText="1"/>
    </xf>
    <xf numFmtId="0" fontId="9" fillId="4" borderId="0" xfId="0" applyFont="1" applyFill="1" applyAlignment="1">
      <alignment wrapText="1"/>
    </xf>
    <xf numFmtId="0" fontId="3" fillId="4" borderId="0" xfId="0" applyFont="1" applyFill="1" applyAlignment="1">
      <alignment wrapText="1"/>
    </xf>
    <xf numFmtId="0" fontId="3" fillId="0" borderId="2" xfId="0" applyFont="1" applyBorder="1" applyAlignment="1">
      <alignment horizontal="left" vertical="top" wrapText="1"/>
    </xf>
    <xf numFmtId="0" fontId="3" fillId="0" borderId="3" xfId="0" applyFont="1" applyBorder="1" applyAlignment="1">
      <alignment horizontal="justify" vertical="top" wrapText="1"/>
    </xf>
    <xf numFmtId="164" fontId="3" fillId="0" borderId="1" xfId="1" applyNumberFormat="1" applyFont="1" applyFill="1" applyBorder="1" applyAlignment="1">
      <alignment vertical="top" wrapText="1"/>
    </xf>
    <xf numFmtId="0" fontId="9" fillId="7" borderId="0" xfId="0" applyFont="1" applyFill="1" applyAlignment="1">
      <alignment horizontal="left" vertical="top" wrapText="1"/>
    </xf>
    <xf numFmtId="0" fontId="3" fillId="7" borderId="0" xfId="0" applyFont="1" applyFill="1" applyAlignment="1">
      <alignment horizontal="left" vertical="top" wrapText="1"/>
    </xf>
    <xf numFmtId="44" fontId="3" fillId="0" borderId="1" xfId="1" applyFont="1" applyFill="1" applyBorder="1" applyAlignment="1">
      <alignment horizontal="right" vertical="top" wrapText="1"/>
    </xf>
    <xf numFmtId="2" fontId="3" fillId="0" borderId="1" xfId="1" applyNumberFormat="1" applyFont="1" applyFill="1" applyBorder="1" applyAlignment="1">
      <alignment vertical="top" wrapText="1"/>
    </xf>
    <xf numFmtId="44" fontId="3" fillId="7" borderId="0" xfId="1" applyFont="1" applyFill="1" applyBorder="1" applyAlignment="1">
      <alignment vertical="top" wrapText="1"/>
    </xf>
    <xf numFmtId="44" fontId="9" fillId="7" borderId="0" xfId="1" applyFont="1" applyFill="1" applyBorder="1" applyAlignment="1">
      <alignment vertical="top" wrapText="1"/>
    </xf>
    <xf numFmtId="0" fontId="3" fillId="7" borderId="0" xfId="0" applyFont="1" applyFill="1" applyAlignment="1">
      <alignment horizontal="right" wrapText="1"/>
    </xf>
    <xf numFmtId="0" fontId="9" fillId="7" borderId="0" xfId="0" applyFont="1" applyFill="1" applyAlignment="1">
      <alignment wrapText="1"/>
    </xf>
    <xf numFmtId="0" fontId="9" fillId="7" borderId="0" xfId="0" applyFont="1" applyFill="1" applyAlignment="1">
      <alignment vertical="top" wrapText="1"/>
    </xf>
    <xf numFmtId="0" fontId="3" fillId="7" borderId="0" xfId="0" applyFont="1" applyFill="1" applyAlignment="1">
      <alignment horizontal="right" vertical="top" wrapText="1"/>
    </xf>
    <xf numFmtId="164" fontId="9" fillId="7" borderId="0" xfId="1" applyNumberFormat="1" applyFont="1" applyFill="1" applyBorder="1" applyAlignment="1" applyProtection="1">
      <alignment horizontal="right" vertical="top" wrapText="1"/>
      <protection hidden="1"/>
    </xf>
    <xf numFmtId="0" fontId="3" fillId="10" borderId="0" xfId="0" applyFont="1" applyFill="1" applyAlignment="1">
      <alignment horizontal="right" vertical="top" wrapText="1"/>
    </xf>
    <xf numFmtId="0" fontId="9" fillId="10" borderId="0" xfId="0" applyFont="1" applyFill="1" applyAlignment="1">
      <alignment horizontal="left" vertical="top" wrapText="1"/>
    </xf>
    <xf numFmtId="2" fontId="12" fillId="10" borderId="0" xfId="0" applyNumberFormat="1" applyFont="1" applyFill="1" applyAlignment="1">
      <alignment vertical="top" wrapText="1"/>
    </xf>
    <xf numFmtId="0" fontId="3" fillId="10" borderId="0" xfId="0" applyFont="1" applyFill="1" applyAlignment="1">
      <alignment horizontal="left" vertical="top" wrapText="1"/>
    </xf>
    <xf numFmtId="44" fontId="3" fillId="10" borderId="0" xfId="1" applyFont="1" applyFill="1" applyBorder="1" applyAlignment="1">
      <alignment vertical="top" wrapText="1"/>
    </xf>
    <xf numFmtId="164" fontId="9" fillId="10" borderId="0" xfId="1" applyNumberFormat="1" applyFont="1" applyFill="1" applyBorder="1" applyAlignment="1" applyProtection="1">
      <alignment horizontal="right" vertical="top" wrapText="1"/>
      <protection hidden="1"/>
    </xf>
    <xf numFmtId="44" fontId="0" fillId="0" borderId="0" xfId="0" applyNumberFormat="1"/>
    <xf numFmtId="164" fontId="0" fillId="0" borderId="0" xfId="0" applyNumberFormat="1"/>
    <xf numFmtId="164" fontId="9" fillId="7" borderId="0" xfId="1" applyNumberFormat="1" applyFont="1" applyFill="1" applyBorder="1" applyAlignment="1">
      <alignment vertical="top" wrapText="1"/>
    </xf>
    <xf numFmtId="0" fontId="10" fillId="0" borderId="4" xfId="0" applyFont="1" applyBorder="1" applyAlignment="1">
      <alignment horizontal="left" wrapText="1"/>
    </xf>
  </cellXfs>
  <cellStyles count="2">
    <cellStyle name="Moneda"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1</xdr:col>
      <xdr:colOff>2371725</xdr:colOff>
      <xdr:row>3</xdr:row>
      <xdr:rowOff>423763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0" y="1"/>
          <a:ext cx="2371725" cy="99526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9"/>
  <sheetViews>
    <sheetView tabSelected="1" topLeftCell="A58" zoomScale="90" zoomScaleNormal="90" zoomScaleSheetLayoutView="100" workbookViewId="0">
      <selection activeCell="E47" sqref="E9:E47"/>
    </sheetView>
  </sheetViews>
  <sheetFormatPr baseColWidth="10" defaultColWidth="11.42578125" defaultRowHeight="15" x14ac:dyDescent="0.25"/>
  <cols>
    <col min="1" max="1" width="6.7109375" style="47" customWidth="1"/>
    <col min="2" max="2" width="105.42578125" style="18" customWidth="1"/>
    <col min="3" max="3" width="15.85546875" style="8" customWidth="1"/>
    <col min="4" max="4" width="5.140625" style="14" customWidth="1"/>
    <col min="5" max="5" width="16.28515625" customWidth="1"/>
    <col min="6" max="6" width="14.28515625" customWidth="1"/>
    <col min="7" max="7" width="26.42578125" customWidth="1"/>
    <col min="8" max="8" width="30" customWidth="1"/>
  </cols>
  <sheetData>
    <row r="1" spans="1:12" x14ac:dyDescent="0.25">
      <c r="A1" s="29"/>
      <c r="B1" s="30"/>
      <c r="C1" s="25"/>
      <c r="D1" s="49"/>
      <c r="E1" s="50"/>
      <c r="F1" s="50"/>
    </row>
    <row r="2" spans="1:12" x14ac:dyDescent="0.25">
      <c r="A2" s="51"/>
      <c r="B2" s="30"/>
      <c r="C2" s="26"/>
      <c r="D2" s="30"/>
      <c r="E2" s="30"/>
      <c r="F2" s="30"/>
    </row>
    <row r="3" spans="1:12" x14ac:dyDescent="0.25">
      <c r="A3" s="51"/>
      <c r="B3" s="30"/>
      <c r="C3" s="26"/>
      <c r="D3" s="30"/>
      <c r="E3" s="30"/>
      <c r="F3" s="30"/>
    </row>
    <row r="4" spans="1:12" ht="36" customHeight="1" x14ac:dyDescent="0.25">
      <c r="A4" s="51"/>
      <c r="B4" s="30"/>
      <c r="C4" s="26"/>
      <c r="D4" s="30"/>
      <c r="E4" s="30"/>
      <c r="F4" s="30"/>
    </row>
    <row r="5" spans="1:12" ht="21" customHeight="1" x14ac:dyDescent="0.25">
      <c r="A5" s="92" t="s">
        <v>26</v>
      </c>
      <c r="B5" s="92"/>
      <c r="C5" s="92"/>
      <c r="D5" s="92"/>
      <c r="E5" s="92"/>
      <c r="F5" s="92"/>
      <c r="G5" s="1"/>
    </row>
    <row r="6" spans="1:12" ht="15.75" x14ac:dyDescent="0.25">
      <c r="A6" s="10"/>
      <c r="B6" s="5" t="s">
        <v>23</v>
      </c>
      <c r="C6" s="10" t="s">
        <v>24</v>
      </c>
      <c r="D6" s="5" t="s">
        <v>0</v>
      </c>
      <c r="E6" s="5" t="s">
        <v>25</v>
      </c>
      <c r="F6" s="5" t="s">
        <v>1</v>
      </c>
      <c r="G6" s="3"/>
    </row>
    <row r="7" spans="1:12" ht="18.75" x14ac:dyDescent="0.25">
      <c r="A7" s="46"/>
      <c r="B7" s="22" t="s">
        <v>27</v>
      </c>
      <c r="C7" s="12"/>
      <c r="D7" s="19"/>
      <c r="E7" s="4"/>
      <c r="F7" s="4"/>
      <c r="G7" s="1"/>
      <c r="L7" s="11"/>
    </row>
    <row r="8" spans="1:12" s="53" customFormat="1" ht="15.75" x14ac:dyDescent="0.25">
      <c r="A8" s="65" t="s">
        <v>6</v>
      </c>
      <c r="B8" s="67" t="s">
        <v>22</v>
      </c>
      <c r="C8" s="68"/>
      <c r="D8" s="68"/>
      <c r="E8" s="62"/>
      <c r="F8" s="62"/>
      <c r="G8" s="2"/>
      <c r="L8" s="54"/>
    </row>
    <row r="9" spans="1:12" s="53" customFormat="1" ht="107.25" customHeight="1" x14ac:dyDescent="0.25">
      <c r="A9" s="58" t="s">
        <v>7</v>
      </c>
      <c r="B9" s="57" t="s">
        <v>90</v>
      </c>
      <c r="C9" s="66">
        <v>3</v>
      </c>
      <c r="D9" s="24" t="s">
        <v>0</v>
      </c>
      <c r="E9" s="52"/>
      <c r="F9" s="71">
        <f t="shared" ref="F9:F10" si="0">+C9*E9</f>
        <v>0</v>
      </c>
      <c r="G9" s="56"/>
      <c r="L9" s="54"/>
    </row>
    <row r="10" spans="1:12" s="53" customFormat="1" ht="171" x14ac:dyDescent="0.25">
      <c r="A10" s="58" t="s">
        <v>8</v>
      </c>
      <c r="B10" s="70" t="s">
        <v>91</v>
      </c>
      <c r="C10" s="66">
        <v>1</v>
      </c>
      <c r="D10" s="24" t="s">
        <v>0</v>
      </c>
      <c r="E10" s="52"/>
      <c r="F10" s="71">
        <f t="shared" si="0"/>
        <v>0</v>
      </c>
      <c r="G10" s="2"/>
      <c r="L10" s="54"/>
    </row>
    <row r="11" spans="1:12" s="53" customFormat="1" ht="15.75" x14ac:dyDescent="0.25">
      <c r="A11" s="78"/>
      <c r="B11" s="79" t="s">
        <v>28</v>
      </c>
      <c r="C11" s="80"/>
      <c r="D11" s="80"/>
      <c r="E11" s="77"/>
      <c r="F11" s="77">
        <f>SUM(F9:F10)</f>
        <v>0</v>
      </c>
      <c r="G11" s="2"/>
      <c r="L11" s="54"/>
    </row>
    <row r="12" spans="1:12" s="53" customFormat="1" ht="15.75" x14ac:dyDescent="0.25">
      <c r="A12" s="65" t="s">
        <v>10</v>
      </c>
      <c r="B12" s="67" t="s">
        <v>29</v>
      </c>
      <c r="C12" s="68"/>
      <c r="D12" s="68"/>
      <c r="E12" s="62"/>
      <c r="F12" s="62"/>
      <c r="G12" s="2"/>
      <c r="L12" s="54"/>
    </row>
    <row r="13" spans="1:12" s="53" customFormat="1" ht="107.25" customHeight="1" x14ac:dyDescent="0.25">
      <c r="A13" s="58" t="s">
        <v>11</v>
      </c>
      <c r="B13" s="57" t="s">
        <v>30</v>
      </c>
      <c r="C13" s="48">
        <v>4</v>
      </c>
      <c r="D13" s="24" t="s">
        <v>0</v>
      </c>
      <c r="E13" s="52"/>
      <c r="F13" s="71">
        <f t="shared" ref="F13:F15" si="1">+C13*E13</f>
        <v>0</v>
      </c>
      <c r="G13" s="2"/>
      <c r="L13" s="54"/>
    </row>
    <row r="14" spans="1:12" s="53" customFormat="1" ht="42.75" x14ac:dyDescent="0.25">
      <c r="A14" s="58" t="s">
        <v>12</v>
      </c>
      <c r="B14" s="70" t="s">
        <v>31</v>
      </c>
      <c r="C14" s="66">
        <v>1</v>
      </c>
      <c r="D14" s="69" t="s">
        <v>0</v>
      </c>
      <c r="E14" s="52"/>
      <c r="F14" s="71">
        <f t="shared" si="1"/>
        <v>0</v>
      </c>
      <c r="G14" s="2"/>
      <c r="L14" s="54"/>
    </row>
    <row r="15" spans="1:12" s="53" customFormat="1" ht="85.5" x14ac:dyDescent="0.25">
      <c r="A15" s="58" t="s">
        <v>13</v>
      </c>
      <c r="B15" s="57" t="s">
        <v>32</v>
      </c>
      <c r="C15" s="66">
        <v>1</v>
      </c>
      <c r="D15" s="69" t="s">
        <v>0</v>
      </c>
      <c r="E15" s="52"/>
      <c r="F15" s="71">
        <f t="shared" si="1"/>
        <v>0</v>
      </c>
      <c r="G15" s="2"/>
      <c r="L15" s="54"/>
    </row>
    <row r="16" spans="1:12" s="53" customFormat="1" ht="71.25" x14ac:dyDescent="0.25">
      <c r="A16" s="58" t="s">
        <v>14</v>
      </c>
      <c r="B16" s="57" t="s">
        <v>33</v>
      </c>
      <c r="C16" s="66">
        <v>3</v>
      </c>
      <c r="D16" s="69" t="s">
        <v>0</v>
      </c>
      <c r="E16" s="52"/>
      <c r="F16" s="71">
        <f t="shared" ref="F16:F17" si="2">+C16*E16</f>
        <v>0</v>
      </c>
      <c r="G16" s="2"/>
      <c r="L16" s="54"/>
    </row>
    <row r="17" spans="1:12" s="53" customFormat="1" ht="62.25" customHeight="1" x14ac:dyDescent="0.25">
      <c r="A17" s="58" t="s">
        <v>35</v>
      </c>
      <c r="B17" s="57" t="s">
        <v>34</v>
      </c>
      <c r="C17" s="66">
        <v>1</v>
      </c>
      <c r="D17" s="69" t="s">
        <v>0</v>
      </c>
      <c r="E17" s="52"/>
      <c r="F17" s="71">
        <f t="shared" si="2"/>
        <v>0</v>
      </c>
      <c r="G17" s="2"/>
      <c r="L17" s="54"/>
    </row>
    <row r="18" spans="1:12" s="53" customFormat="1" ht="57" x14ac:dyDescent="0.25">
      <c r="A18" s="58" t="s">
        <v>36</v>
      </c>
      <c r="B18" s="57" t="s">
        <v>37</v>
      </c>
      <c r="C18" s="66">
        <v>1</v>
      </c>
      <c r="D18" s="69" t="s">
        <v>0</v>
      </c>
      <c r="E18" s="52"/>
      <c r="F18" s="71">
        <f t="shared" ref="F18" si="3">+C18*E18</f>
        <v>0</v>
      </c>
      <c r="G18" s="2"/>
      <c r="L18" s="54"/>
    </row>
    <row r="19" spans="1:12" s="53" customFormat="1" ht="128.25" x14ac:dyDescent="0.25">
      <c r="A19" s="58" t="s">
        <v>38</v>
      </c>
      <c r="B19" s="57" t="s">
        <v>39</v>
      </c>
      <c r="C19" s="66">
        <v>1</v>
      </c>
      <c r="D19" s="69" t="s">
        <v>0</v>
      </c>
      <c r="E19" s="52"/>
      <c r="F19" s="71">
        <f t="shared" ref="F19" si="4">+C19*E19</f>
        <v>0</v>
      </c>
      <c r="G19" s="2"/>
      <c r="L19" s="54"/>
    </row>
    <row r="20" spans="1:12" s="53" customFormat="1" ht="128.25" x14ac:dyDescent="0.25">
      <c r="A20" s="58" t="s">
        <v>42</v>
      </c>
      <c r="B20" s="57" t="s">
        <v>40</v>
      </c>
      <c r="C20" s="66">
        <v>1</v>
      </c>
      <c r="D20" s="69" t="s">
        <v>0</v>
      </c>
      <c r="E20" s="52"/>
      <c r="F20" s="71">
        <f t="shared" ref="F20" si="5">+C20*E20</f>
        <v>0</v>
      </c>
      <c r="G20" s="2"/>
      <c r="L20" s="54"/>
    </row>
    <row r="21" spans="1:12" s="53" customFormat="1" ht="42.75" x14ac:dyDescent="0.25">
      <c r="A21" s="58" t="s">
        <v>43</v>
      </c>
      <c r="B21" s="57" t="s">
        <v>41</v>
      </c>
      <c r="C21" s="66">
        <v>1</v>
      </c>
      <c r="D21" s="69" t="s">
        <v>0</v>
      </c>
      <c r="E21" s="52"/>
      <c r="F21" s="71">
        <f t="shared" ref="F21" si="6">+C21*E21</f>
        <v>0</v>
      </c>
      <c r="G21" s="2"/>
      <c r="L21" s="54"/>
    </row>
    <row r="22" spans="1:12" s="53" customFormat="1" ht="28.5" x14ac:dyDescent="0.25">
      <c r="A22" s="58" t="s">
        <v>45</v>
      </c>
      <c r="B22" s="57" t="s">
        <v>44</v>
      </c>
      <c r="C22" s="66">
        <v>6</v>
      </c>
      <c r="D22" s="69" t="s">
        <v>0</v>
      </c>
      <c r="E22" s="52"/>
      <c r="F22" s="71">
        <f t="shared" ref="F22" si="7">+C22*E22</f>
        <v>0</v>
      </c>
      <c r="G22" s="2"/>
      <c r="L22" s="54"/>
    </row>
    <row r="23" spans="1:12" s="53" customFormat="1" ht="28.5" x14ac:dyDescent="0.25">
      <c r="A23" s="58" t="s">
        <v>46</v>
      </c>
      <c r="B23" s="57" t="s">
        <v>92</v>
      </c>
      <c r="C23" s="66">
        <v>3</v>
      </c>
      <c r="D23" s="69" t="s">
        <v>0</v>
      </c>
      <c r="E23" s="52"/>
      <c r="F23" s="71">
        <f t="shared" ref="F23" si="8">+C23*E23</f>
        <v>0</v>
      </c>
      <c r="G23" s="2"/>
      <c r="L23" s="54"/>
    </row>
    <row r="24" spans="1:12" s="53" customFormat="1" ht="32.25" customHeight="1" x14ac:dyDescent="0.25">
      <c r="A24" s="58" t="s">
        <v>48</v>
      </c>
      <c r="B24" s="57" t="s">
        <v>47</v>
      </c>
      <c r="C24" s="66">
        <v>2</v>
      </c>
      <c r="D24" s="69" t="s">
        <v>0</v>
      </c>
      <c r="E24" s="52"/>
      <c r="F24" s="71">
        <f t="shared" ref="F24:F26" si="9">+C24*E24</f>
        <v>0</v>
      </c>
      <c r="G24" s="2"/>
      <c r="L24" s="54"/>
    </row>
    <row r="25" spans="1:12" s="53" customFormat="1" ht="71.25" x14ac:dyDescent="0.25">
      <c r="A25" s="58" t="s">
        <v>49</v>
      </c>
      <c r="B25" s="57" t="s">
        <v>93</v>
      </c>
      <c r="C25" s="66">
        <v>1</v>
      </c>
      <c r="D25" s="69" t="s">
        <v>0</v>
      </c>
      <c r="E25" s="52"/>
      <c r="F25" s="71">
        <f t="shared" si="9"/>
        <v>0</v>
      </c>
      <c r="G25" s="2"/>
      <c r="L25" s="54"/>
    </row>
    <row r="26" spans="1:12" s="53" customFormat="1" ht="71.25" x14ac:dyDescent="0.25">
      <c r="A26" s="58" t="s">
        <v>50</v>
      </c>
      <c r="B26" s="57" t="s">
        <v>94</v>
      </c>
      <c r="C26" s="66">
        <v>90</v>
      </c>
      <c r="D26" s="69" t="s">
        <v>2</v>
      </c>
      <c r="E26" s="52"/>
      <c r="F26" s="71">
        <f t="shared" si="9"/>
        <v>0</v>
      </c>
      <c r="G26" s="2"/>
      <c r="L26" s="54"/>
    </row>
    <row r="27" spans="1:12" s="53" customFormat="1" ht="71.25" x14ac:dyDescent="0.25">
      <c r="A27" s="58" t="s">
        <v>51</v>
      </c>
      <c r="B27" s="57" t="s">
        <v>95</v>
      </c>
      <c r="C27" s="66">
        <v>40</v>
      </c>
      <c r="D27" s="69" t="s">
        <v>2</v>
      </c>
      <c r="E27" s="52"/>
      <c r="F27" s="71">
        <f t="shared" ref="F27:F28" si="10">+C27*E27</f>
        <v>0</v>
      </c>
      <c r="G27" s="2"/>
      <c r="L27" s="54"/>
    </row>
    <row r="28" spans="1:12" s="53" customFormat="1" ht="71.25" x14ac:dyDescent="0.25">
      <c r="A28" s="58" t="s">
        <v>53</v>
      </c>
      <c r="B28" s="57" t="s">
        <v>96</v>
      </c>
      <c r="C28" s="66">
        <v>1</v>
      </c>
      <c r="D28" s="69" t="s">
        <v>0</v>
      </c>
      <c r="E28" s="52"/>
      <c r="F28" s="71">
        <f t="shared" si="10"/>
        <v>0</v>
      </c>
      <c r="G28" s="2"/>
      <c r="L28" s="54"/>
    </row>
    <row r="29" spans="1:12" s="53" customFormat="1" ht="199.5" x14ac:dyDescent="0.25">
      <c r="A29" s="58" t="s">
        <v>57</v>
      </c>
      <c r="B29" s="57" t="s">
        <v>97</v>
      </c>
      <c r="C29" s="66">
        <v>2</v>
      </c>
      <c r="D29" s="69" t="s">
        <v>0</v>
      </c>
      <c r="E29" s="52"/>
      <c r="F29" s="71">
        <f t="shared" ref="F29" si="11">+C29*E29</f>
        <v>0</v>
      </c>
      <c r="G29" s="2"/>
      <c r="L29" s="54"/>
    </row>
    <row r="30" spans="1:12" s="53" customFormat="1" ht="114" x14ac:dyDescent="0.25">
      <c r="A30" s="58" t="s">
        <v>58</v>
      </c>
      <c r="B30" s="57" t="s">
        <v>98</v>
      </c>
      <c r="C30" s="66">
        <v>1</v>
      </c>
      <c r="D30" s="69" t="s">
        <v>0</v>
      </c>
      <c r="E30" s="52"/>
      <c r="F30" s="71">
        <f t="shared" ref="F30" si="12">+C30*E30</f>
        <v>0</v>
      </c>
      <c r="G30" s="2"/>
      <c r="L30" s="54"/>
    </row>
    <row r="31" spans="1:12" s="53" customFormat="1" ht="66.75" customHeight="1" x14ac:dyDescent="0.25">
      <c r="A31" s="58" t="s">
        <v>59</v>
      </c>
      <c r="B31" s="57" t="s">
        <v>54</v>
      </c>
      <c r="C31" s="66">
        <v>47</v>
      </c>
      <c r="D31" s="69" t="s">
        <v>2</v>
      </c>
      <c r="E31" s="52"/>
      <c r="F31" s="71">
        <f t="shared" ref="F31:F32" si="13">+C31*E31</f>
        <v>0</v>
      </c>
      <c r="G31" s="2"/>
      <c r="L31" s="54"/>
    </row>
    <row r="32" spans="1:12" s="53" customFormat="1" ht="42.75" x14ac:dyDescent="0.25">
      <c r="A32" s="58" t="s">
        <v>60</v>
      </c>
      <c r="B32" s="57" t="s">
        <v>55</v>
      </c>
      <c r="C32" s="66">
        <v>45</v>
      </c>
      <c r="D32" s="69" t="s">
        <v>2</v>
      </c>
      <c r="E32" s="52"/>
      <c r="F32" s="71">
        <f t="shared" si="13"/>
        <v>0</v>
      </c>
      <c r="G32" s="2"/>
      <c r="L32" s="54"/>
    </row>
    <row r="33" spans="1:12" s="53" customFormat="1" ht="15.75" x14ac:dyDescent="0.25">
      <c r="A33" s="78"/>
      <c r="B33" s="79" t="s">
        <v>56</v>
      </c>
      <c r="C33" s="80"/>
      <c r="D33" s="80"/>
      <c r="E33" s="77"/>
      <c r="F33" s="77">
        <f>SUM(F13:F32)</f>
        <v>0</v>
      </c>
      <c r="G33" s="2"/>
      <c r="L33" s="54"/>
    </row>
    <row r="34" spans="1:12" s="53" customFormat="1" ht="15.75" x14ac:dyDescent="0.25">
      <c r="A34" s="59" t="s">
        <v>9</v>
      </c>
      <c r="B34" s="67" t="s">
        <v>61</v>
      </c>
      <c r="C34" s="68"/>
      <c r="D34" s="68"/>
      <c r="E34" s="62"/>
      <c r="F34" s="62"/>
      <c r="G34" s="2"/>
      <c r="L34" s="54"/>
    </row>
    <row r="35" spans="1:12" s="53" customFormat="1" ht="82.5" customHeight="1" x14ac:dyDescent="0.25">
      <c r="A35" s="63" t="s">
        <v>4</v>
      </c>
      <c r="B35" s="70" t="s">
        <v>99</v>
      </c>
      <c r="C35" s="48">
        <v>1</v>
      </c>
      <c r="D35" s="24" t="s">
        <v>0</v>
      </c>
      <c r="E35" s="52"/>
      <c r="F35" s="71">
        <f t="shared" ref="F35:F38" si="14">+C35*E35</f>
        <v>0</v>
      </c>
      <c r="G35" s="2"/>
      <c r="L35" s="54"/>
    </row>
    <row r="36" spans="1:12" s="53" customFormat="1" ht="42.75" x14ac:dyDescent="0.25">
      <c r="A36" s="58" t="s">
        <v>17</v>
      </c>
      <c r="B36" s="57" t="s">
        <v>100</v>
      </c>
      <c r="C36" s="48">
        <v>1</v>
      </c>
      <c r="D36" s="24" t="s">
        <v>0</v>
      </c>
      <c r="E36" s="52"/>
      <c r="F36" s="71">
        <f t="shared" si="14"/>
        <v>0</v>
      </c>
      <c r="G36" s="2"/>
      <c r="L36" s="54"/>
    </row>
    <row r="37" spans="1:12" s="53" customFormat="1" ht="42.75" x14ac:dyDescent="0.25">
      <c r="A37" s="58" t="s">
        <v>18</v>
      </c>
      <c r="B37" s="57" t="s">
        <v>101</v>
      </c>
      <c r="C37" s="66">
        <v>1</v>
      </c>
      <c r="D37" s="24" t="s">
        <v>0</v>
      </c>
      <c r="E37" s="52"/>
      <c r="F37" s="71">
        <f t="shared" si="14"/>
        <v>0</v>
      </c>
      <c r="G37" s="2"/>
      <c r="L37" s="54"/>
    </row>
    <row r="38" spans="1:12" s="53" customFormat="1" ht="42.75" x14ac:dyDescent="0.25">
      <c r="A38" s="58" t="s">
        <v>19</v>
      </c>
      <c r="B38" s="70" t="s">
        <v>102</v>
      </c>
      <c r="C38" s="66">
        <v>1</v>
      </c>
      <c r="D38" s="24" t="s">
        <v>0</v>
      </c>
      <c r="E38" s="55"/>
      <c r="F38" s="71">
        <f t="shared" si="14"/>
        <v>0</v>
      </c>
      <c r="G38" s="2"/>
      <c r="L38" s="54"/>
    </row>
    <row r="39" spans="1:12" s="53" customFormat="1" ht="71.25" x14ac:dyDescent="0.25">
      <c r="A39" s="58" t="s">
        <v>20</v>
      </c>
      <c r="B39" s="70" t="s">
        <v>103</v>
      </c>
      <c r="C39" s="48">
        <v>9</v>
      </c>
      <c r="D39" s="69" t="s">
        <v>2</v>
      </c>
      <c r="E39" s="52"/>
      <c r="F39" s="71">
        <f t="shared" ref="F39:F40" si="15">+C39*E39</f>
        <v>0</v>
      </c>
      <c r="G39" s="2"/>
      <c r="L39" s="54"/>
    </row>
    <row r="40" spans="1:12" s="53" customFormat="1" ht="128.25" x14ac:dyDescent="0.25">
      <c r="A40" s="58" t="s">
        <v>21</v>
      </c>
      <c r="B40" s="70" t="s">
        <v>40</v>
      </c>
      <c r="C40" s="48">
        <v>1</v>
      </c>
      <c r="D40" s="24" t="s">
        <v>0</v>
      </c>
      <c r="E40" s="52"/>
      <c r="F40" s="71">
        <f t="shared" si="15"/>
        <v>0</v>
      </c>
      <c r="G40" s="2"/>
      <c r="L40" s="54"/>
    </row>
    <row r="41" spans="1:12" s="53" customFormat="1" ht="42.75" x14ac:dyDescent="0.25">
      <c r="A41" s="58" t="s">
        <v>62</v>
      </c>
      <c r="B41" s="70" t="s">
        <v>41</v>
      </c>
      <c r="C41" s="48">
        <v>1</v>
      </c>
      <c r="D41" s="24" t="s">
        <v>0</v>
      </c>
      <c r="E41" s="52"/>
      <c r="F41" s="71">
        <f t="shared" ref="F41" si="16">+C41*E41</f>
        <v>0</v>
      </c>
      <c r="G41" s="2"/>
      <c r="L41" s="54"/>
    </row>
    <row r="42" spans="1:12" s="53" customFormat="1" ht="42.75" x14ac:dyDescent="0.25">
      <c r="A42" s="58" t="s">
        <v>63</v>
      </c>
      <c r="B42" s="70" t="s">
        <v>104</v>
      </c>
      <c r="C42" s="48">
        <v>4</v>
      </c>
      <c r="D42" s="24" t="s">
        <v>0</v>
      </c>
      <c r="E42" s="52"/>
      <c r="F42" s="71">
        <f t="shared" ref="F42" si="17">+C42*E42</f>
        <v>0</v>
      </c>
      <c r="G42" s="2"/>
      <c r="L42" s="54"/>
    </row>
    <row r="43" spans="1:12" s="53" customFormat="1" ht="28.5" x14ac:dyDescent="0.25">
      <c r="A43" s="58" t="s">
        <v>64</v>
      </c>
      <c r="B43" s="70" t="s">
        <v>92</v>
      </c>
      <c r="C43" s="48">
        <v>2</v>
      </c>
      <c r="D43" s="24" t="s">
        <v>0</v>
      </c>
      <c r="E43" s="52"/>
      <c r="F43" s="71">
        <f t="shared" ref="F43" si="18">+C43*E43</f>
        <v>0</v>
      </c>
      <c r="G43" s="2"/>
      <c r="L43" s="54"/>
    </row>
    <row r="44" spans="1:12" s="53" customFormat="1" ht="28.5" x14ac:dyDescent="0.25">
      <c r="A44" s="58" t="s">
        <v>65</v>
      </c>
      <c r="B44" s="70" t="s">
        <v>47</v>
      </c>
      <c r="C44" s="48">
        <v>2</v>
      </c>
      <c r="D44" s="24" t="s">
        <v>0</v>
      </c>
      <c r="E44" s="52"/>
      <c r="F44" s="71">
        <f t="shared" ref="F44" si="19">+C44*E44</f>
        <v>0</v>
      </c>
      <c r="G44" s="2"/>
      <c r="L44" s="54"/>
    </row>
    <row r="45" spans="1:12" s="53" customFormat="1" ht="71.25" x14ac:dyDescent="0.25">
      <c r="A45" s="58" t="s">
        <v>66</v>
      </c>
      <c r="B45" s="70" t="s">
        <v>52</v>
      </c>
      <c r="C45" s="48">
        <v>1</v>
      </c>
      <c r="D45" s="24" t="s">
        <v>0</v>
      </c>
      <c r="E45" s="52"/>
      <c r="F45" s="71">
        <f t="shared" ref="F45:F46" si="20">+C45*E45</f>
        <v>0</v>
      </c>
      <c r="G45" s="2"/>
      <c r="L45" s="54"/>
    </row>
    <row r="46" spans="1:12" s="53" customFormat="1" ht="63" customHeight="1" x14ac:dyDescent="0.25">
      <c r="A46" s="58" t="s">
        <v>67</v>
      </c>
      <c r="B46" s="70" t="s">
        <v>54</v>
      </c>
      <c r="C46" s="48">
        <v>5</v>
      </c>
      <c r="D46" s="69" t="s">
        <v>2</v>
      </c>
      <c r="E46" s="52"/>
      <c r="F46" s="71">
        <f t="shared" si="20"/>
        <v>0</v>
      </c>
      <c r="G46" s="2"/>
      <c r="L46" s="54"/>
    </row>
    <row r="47" spans="1:12" s="53" customFormat="1" ht="42.75" x14ac:dyDescent="0.25">
      <c r="A47" s="58" t="s">
        <v>68</v>
      </c>
      <c r="B47" s="70" t="s">
        <v>69</v>
      </c>
      <c r="C47" s="48">
        <v>5</v>
      </c>
      <c r="D47" s="69" t="s">
        <v>2</v>
      </c>
      <c r="E47" s="52"/>
      <c r="F47" s="71">
        <f t="shared" ref="F47" si="21">+C47*E47</f>
        <v>0</v>
      </c>
      <c r="G47" s="2"/>
      <c r="L47" s="54"/>
    </row>
    <row r="48" spans="1:12" s="53" customFormat="1" ht="15.75" x14ac:dyDescent="0.25">
      <c r="A48" s="78"/>
      <c r="B48" s="79" t="s">
        <v>70</v>
      </c>
      <c r="C48" s="80"/>
      <c r="D48" s="80"/>
      <c r="E48" s="77"/>
      <c r="F48" s="91">
        <f>SUM(F35:F47)</f>
        <v>0</v>
      </c>
      <c r="G48" s="2"/>
      <c r="L48" s="54"/>
    </row>
    <row r="49" spans="1:6" s="53" customFormat="1" x14ac:dyDescent="0.25">
      <c r="A49" s="59" t="s">
        <v>15</v>
      </c>
      <c r="B49" s="60" t="s">
        <v>71</v>
      </c>
      <c r="C49" s="64"/>
      <c r="D49" s="61"/>
      <c r="E49" s="62"/>
      <c r="F49" s="62"/>
    </row>
    <row r="50" spans="1:6" s="53" customFormat="1" ht="85.5" x14ac:dyDescent="0.25">
      <c r="A50" s="63" t="s">
        <v>16</v>
      </c>
      <c r="B50" s="24" t="s">
        <v>73</v>
      </c>
      <c r="C50" s="75">
        <v>1</v>
      </c>
      <c r="D50" s="24" t="s">
        <v>3</v>
      </c>
      <c r="E50" s="52"/>
      <c r="F50" s="74">
        <f>PRODUCT(C50,E50)</f>
        <v>1</v>
      </c>
    </row>
    <row r="51" spans="1:6" s="53" customFormat="1" ht="15.75" x14ac:dyDescent="0.25">
      <c r="A51" s="81"/>
      <c r="B51" s="72" t="s">
        <v>72</v>
      </c>
      <c r="C51" s="23"/>
      <c r="D51" s="73"/>
      <c r="E51" s="76"/>
      <c r="F51" s="82">
        <f>SUM(F50)</f>
        <v>1</v>
      </c>
    </row>
    <row r="52" spans="1:6" s="53" customFormat="1" x14ac:dyDescent="0.25">
      <c r="A52" s="59" t="s">
        <v>75</v>
      </c>
      <c r="B52" s="60" t="s">
        <v>74</v>
      </c>
      <c r="C52" s="64"/>
      <c r="D52" s="61"/>
      <c r="E52" s="62"/>
      <c r="F52" s="62"/>
    </row>
    <row r="53" spans="1:6" s="53" customFormat="1" ht="57" x14ac:dyDescent="0.25">
      <c r="A53" s="63" t="s">
        <v>76</v>
      </c>
      <c r="B53" s="24" t="s">
        <v>105</v>
      </c>
      <c r="C53" s="75">
        <v>1</v>
      </c>
      <c r="D53" s="24" t="s">
        <v>3</v>
      </c>
      <c r="E53" s="52"/>
      <c r="F53" s="74">
        <f>PRODUCT(C53,E53)</f>
        <v>1</v>
      </c>
    </row>
    <row r="54" spans="1:6" s="53" customFormat="1" ht="28.5" x14ac:dyDescent="0.25">
      <c r="A54" s="63" t="s">
        <v>77</v>
      </c>
      <c r="B54" s="24" t="s">
        <v>106</v>
      </c>
      <c r="C54" s="75">
        <v>1</v>
      </c>
      <c r="D54" s="24" t="s">
        <v>3</v>
      </c>
      <c r="E54" s="52"/>
      <c r="F54" s="74">
        <f>PRODUCT(C54,E54)</f>
        <v>1</v>
      </c>
    </row>
    <row r="55" spans="1:6" s="53" customFormat="1" ht="71.25" x14ac:dyDescent="0.25">
      <c r="A55" s="63" t="s">
        <v>78</v>
      </c>
      <c r="B55" s="24" t="s">
        <v>107</v>
      </c>
      <c r="C55" s="75">
        <v>1</v>
      </c>
      <c r="D55" s="24" t="s">
        <v>3</v>
      </c>
      <c r="E55" s="52"/>
      <c r="F55" s="74">
        <f>PRODUCT(C55,E55)</f>
        <v>1</v>
      </c>
    </row>
    <row r="56" spans="1:6" s="53" customFormat="1" ht="15.75" x14ac:dyDescent="0.25">
      <c r="A56" s="81"/>
      <c r="B56" s="72" t="s">
        <v>85</v>
      </c>
      <c r="C56" s="23"/>
      <c r="D56" s="73"/>
      <c r="E56" s="76"/>
      <c r="F56" s="82">
        <f>SUM(F53:F55)</f>
        <v>3</v>
      </c>
    </row>
    <row r="57" spans="1:6" s="53" customFormat="1" x14ac:dyDescent="0.25">
      <c r="A57" s="59" t="s">
        <v>79</v>
      </c>
      <c r="B57" s="60" t="s">
        <v>83</v>
      </c>
      <c r="C57" s="64"/>
      <c r="D57" s="61"/>
      <c r="E57" s="62"/>
      <c r="F57" s="62"/>
    </row>
    <row r="58" spans="1:6" s="53" customFormat="1" ht="57" x14ac:dyDescent="0.25">
      <c r="A58" s="63" t="s">
        <v>80</v>
      </c>
      <c r="B58" s="24" t="s">
        <v>82</v>
      </c>
      <c r="C58" s="75">
        <v>1</v>
      </c>
      <c r="D58" s="24" t="s">
        <v>3</v>
      </c>
      <c r="E58" s="52"/>
      <c r="F58" s="74">
        <f>PRODUCT(C58,E58)</f>
        <v>1</v>
      </c>
    </row>
    <row r="59" spans="1:6" s="53" customFormat="1" ht="57" x14ac:dyDescent="0.25">
      <c r="A59" s="63" t="s">
        <v>81</v>
      </c>
      <c r="B59" s="24" t="s">
        <v>108</v>
      </c>
      <c r="C59" s="75">
        <v>1</v>
      </c>
      <c r="D59" s="24" t="s">
        <v>3</v>
      </c>
      <c r="E59" s="52"/>
      <c r="F59" s="74">
        <f>PRODUCT(C59,E59)</f>
        <v>1</v>
      </c>
    </row>
    <row r="60" spans="1:6" s="53" customFormat="1" ht="15.75" x14ac:dyDescent="0.25">
      <c r="A60" s="81"/>
      <c r="B60" s="72" t="s">
        <v>84</v>
      </c>
      <c r="C60" s="23"/>
      <c r="D60" s="73"/>
      <c r="E60" s="76"/>
      <c r="F60" s="82">
        <f>SUM(F58:F59)</f>
        <v>2</v>
      </c>
    </row>
    <row r="61" spans="1:6" s="53" customFormat="1" ht="15.75" x14ac:dyDescent="0.25">
      <c r="A61" s="81"/>
      <c r="B61" s="72"/>
      <c r="C61" s="23"/>
      <c r="D61" s="73"/>
      <c r="E61" s="76"/>
      <c r="F61" s="82"/>
    </row>
    <row r="62" spans="1:6" s="53" customFormat="1" ht="16.5" thickBot="1" x14ac:dyDescent="0.3">
      <c r="A62" s="83"/>
      <c r="B62" s="84"/>
      <c r="C62" s="85"/>
      <c r="D62" s="86"/>
      <c r="E62" s="87"/>
      <c r="F62" s="88"/>
    </row>
    <row r="63" spans="1:6" ht="15.75" thickBot="1" x14ac:dyDescent="0.3">
      <c r="A63" s="51"/>
      <c r="B63" s="31" t="s">
        <v>86</v>
      </c>
      <c r="C63" s="13"/>
      <c r="D63" s="20"/>
      <c r="E63" s="6"/>
      <c r="F63" s="44">
        <f>SUM(+F11+F33+F48+F51+F56+F60)</f>
        <v>6</v>
      </c>
    </row>
    <row r="64" spans="1:6" x14ac:dyDescent="0.25">
      <c r="A64" s="51"/>
      <c r="B64" s="15" t="s">
        <v>87</v>
      </c>
      <c r="C64" s="32"/>
      <c r="D64" s="33"/>
      <c r="E64" s="27"/>
      <c r="F64" s="34">
        <f>PRODUCT(F63*13/100)</f>
        <v>0.78</v>
      </c>
    </row>
    <row r="65" spans="1:7" ht="15.75" thickBot="1" x14ac:dyDescent="0.3">
      <c r="A65" s="51"/>
      <c r="B65" s="16" t="s">
        <v>88</v>
      </c>
      <c r="C65" s="35"/>
      <c r="D65" s="36"/>
      <c r="E65" s="37"/>
      <c r="F65" s="38">
        <f>PRODUCT(F63*6/100)</f>
        <v>0.36</v>
      </c>
    </row>
    <row r="66" spans="1:7" ht="15.75" thickBot="1" x14ac:dyDescent="0.3">
      <c r="A66" s="51"/>
      <c r="B66" s="39" t="s">
        <v>5</v>
      </c>
      <c r="C66" s="40"/>
      <c r="D66" s="41"/>
      <c r="E66" s="42"/>
      <c r="F66" s="7">
        <f>SUM(F63++F64+F65)</f>
        <v>7.1400000000000006</v>
      </c>
    </row>
    <row r="67" spans="1:7" x14ac:dyDescent="0.25">
      <c r="A67" s="29"/>
      <c r="B67" s="9"/>
      <c r="C67" s="25"/>
      <c r="D67" s="43"/>
      <c r="E67" s="28"/>
      <c r="F67" s="45" t="s">
        <v>89</v>
      </c>
    </row>
    <row r="68" spans="1:7" ht="15.75" x14ac:dyDescent="0.25">
      <c r="B68" s="17"/>
      <c r="C68" s="25"/>
      <c r="D68" s="21"/>
      <c r="E68" s="1"/>
      <c r="F68" s="1"/>
      <c r="G68" s="90"/>
    </row>
    <row r="69" spans="1:7" x14ac:dyDescent="0.25">
      <c r="F69" s="89"/>
    </row>
  </sheetData>
  <mergeCells count="1">
    <mergeCell ref="A5:F5"/>
  </mergeCells>
  <phoneticPr fontId="14" type="noConversion"/>
  <printOptions horizontalCentered="1"/>
  <pageMargins left="0.7" right="0.7" top="0.75" bottom="0.75" header="0.3" footer="0.3"/>
  <pageSetup paperSize="9" scale="57" fitToHeight="0" orientation="portrait" r:id="rId1"/>
  <headerFooter>
    <oddHeader>&amp;C&amp;"-,Negrita"&amp;8&amp;P</oddHeader>
    <oddFooter>&amp;C&amp;A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C4A8E307468A4E9C9812D344417488" ma:contentTypeVersion="3" ma:contentTypeDescription="Create a new document." ma:contentTypeScope="" ma:versionID="da70baf596552cebc1c4f35391d5ece8">
  <xsd:schema xmlns:xsd="http://www.w3.org/2001/XMLSchema" xmlns:xs="http://www.w3.org/2001/XMLSchema" xmlns:p="http://schemas.microsoft.com/office/2006/metadata/properties" xmlns:ns2="cf60069c-1dde-4f2b-bcb4-6d632fae7110" targetNamespace="http://schemas.microsoft.com/office/2006/metadata/properties" ma:root="true" ma:fieldsID="77e755418070b4708e4ea5e1578b4cce" ns2:_="">
    <xsd:import namespace="cf60069c-1dde-4f2b-bcb4-6d632fae71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60069c-1dde-4f2b-bcb4-6d632fae71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DD99E0-6365-4F83-BFFF-F0BBC8599141}">
  <ds:schemaRefs>
    <ds:schemaRef ds:uri="http://schemas.microsoft.com/sharepoint/v3/contenttype/forms"/>
  </ds:schemaRefs>
</ds:datastoreItem>
</file>

<file path=customXml/itemProps2.xml><?xml version="1.0" encoding="utf-8"?>
<ds:datastoreItem xmlns:ds="http://schemas.openxmlformats.org/officeDocument/2006/customXml" ds:itemID="{5E3425F7-EEA8-4D9F-B7C2-42C048678AF3}">
  <ds:schemaRefs>
    <ds:schemaRef ds:uri="http://schemas.microsoft.com/office/2006/metadata/properties"/>
    <ds:schemaRef ds:uri="http://schemas.microsoft.com/office/infopath/2007/PartnerControls"/>
    <ds:schemaRef ds:uri="8f0cc557-2fc6-4f2b-a0f0-51117c6b9c56"/>
    <ds:schemaRef ds:uri="48c0b052-2d6b-44db-80ff-b069cea8866f"/>
    <ds:schemaRef ds:uri="222ce16e-0b3b-448a-bcdb-498da3051b1c"/>
    <ds:schemaRef ds:uri="5b550b1f-e319-434d-abcd-ac0aae123205"/>
    <ds:schemaRef ds:uri="52fcf6e4-d1f0-4abd-8b70-bda3b4508449"/>
    <ds:schemaRef ds:uri="a8053ca7-34f5-4677-8959-ca9fd442e3a0"/>
  </ds:schemaRefs>
</ds:datastoreItem>
</file>

<file path=customXml/itemProps3.xml><?xml version="1.0" encoding="utf-8"?>
<ds:datastoreItem xmlns:ds="http://schemas.openxmlformats.org/officeDocument/2006/customXml" ds:itemID="{24587A5B-1D83-4AA2-A580-889AA450D9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PRESSUPOST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Mezquita</dc:creator>
  <cp:keywords/>
  <dc:description/>
  <cp:lastModifiedBy>Guillem Saiz Clotet</cp:lastModifiedBy>
  <cp:revision/>
  <cp:lastPrinted>2023-12-05T12:12:06Z</cp:lastPrinted>
  <dcterms:created xsi:type="dcterms:W3CDTF">2015-06-16T14:50:21Z</dcterms:created>
  <dcterms:modified xsi:type="dcterms:W3CDTF">2026-09-29T10:05:31Z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0x0101001FC4A8E307468A4E9C9812D344417488</vt:lpwstr>
  </property>
  <property fmtid="{D5CDD505-2E9C-101B-9397-08002B2CF9AE}" pid="3" name="Order">
    <vt:r8>1289800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