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LLEI 9-2017 LICITACIONS\C-2025\C-2025-14 Nou Acord Marc obra civil\06. DERIVATS INVITACIO\C-2025-14-03 OC Substitució 2 cabalímetres inserció\"/>
    </mc:Choice>
  </mc:AlternateContent>
  <xr:revisionPtr revIDLastSave="0" documentId="13_ncr:1_{BB5BE822-ACE5-4ED1-B4A0-0BB50A07E2CA}" xr6:coauthVersionLast="47" xr6:coauthVersionMax="47" xr10:uidLastSave="{00000000-0000-0000-0000-000000000000}"/>
  <bookViews>
    <workbookView xWindow="-120" yWindow="-120" windowWidth="29040" windowHeight="15840" xr2:uid="{62E08FDE-1E99-43DA-84B6-FC16E7716570}"/>
  </bookViews>
  <sheets>
    <sheet name="Hoja1" sheetId="1" r:id="rId1"/>
  </sheets>
  <definedNames>
    <definedName name="_xlnm.Print_Area" localSheetId="0">Hoja1!$A$1:$M$108</definedName>
    <definedName name="_xlnm.Print_Titles" localSheetId="0">Hoja1!$1:$3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J15" i="1"/>
  <c r="K16" i="1" s="1"/>
  <c r="O16" i="1"/>
  <c r="O15" i="1"/>
  <c r="O14" i="1"/>
  <c r="L13" i="1"/>
  <c r="J9" i="1"/>
  <c r="L99" i="1"/>
  <c r="O99" i="1" s="1"/>
  <c r="L89" i="1"/>
  <c r="O89" i="1" s="1"/>
  <c r="L74" i="1"/>
  <c r="O74" i="1" s="1"/>
  <c r="L69" i="1"/>
  <c r="O69" i="1" s="1"/>
  <c r="O12" i="1"/>
  <c r="O19" i="1"/>
  <c r="O20" i="1"/>
  <c r="O21" i="1"/>
  <c r="O22" i="1"/>
  <c r="O23" i="1"/>
  <c r="O25" i="1"/>
  <c r="O26" i="1"/>
  <c r="O27" i="1"/>
  <c r="O28" i="1"/>
  <c r="O29" i="1"/>
  <c r="O31" i="1"/>
  <c r="O32" i="1"/>
  <c r="O33" i="1"/>
  <c r="O34" i="1"/>
  <c r="O36" i="1"/>
  <c r="O37" i="1"/>
  <c r="O38" i="1"/>
  <c r="O39" i="1"/>
  <c r="O40" i="1"/>
  <c r="O42" i="1"/>
  <c r="O43" i="1"/>
  <c r="O44" i="1"/>
  <c r="O45" i="1"/>
  <c r="O46" i="1"/>
  <c r="O47" i="1"/>
  <c r="O49" i="1"/>
  <c r="O50" i="1"/>
  <c r="O51" i="1"/>
  <c r="O52" i="1"/>
  <c r="O54" i="1"/>
  <c r="O55" i="1"/>
  <c r="O56" i="1"/>
  <c r="O57" i="1"/>
  <c r="O59" i="1"/>
  <c r="O60" i="1"/>
  <c r="O61" i="1"/>
  <c r="O62" i="1"/>
  <c r="O64" i="1"/>
  <c r="O67" i="1"/>
  <c r="O68" i="1"/>
  <c r="O70" i="1"/>
  <c r="O72" i="1"/>
  <c r="O73" i="1"/>
  <c r="O75" i="1"/>
  <c r="O77" i="1"/>
  <c r="O78" i="1"/>
  <c r="O79" i="1"/>
  <c r="O80" i="1"/>
  <c r="O82" i="1"/>
  <c r="O83" i="1"/>
  <c r="O84" i="1"/>
  <c r="O85" i="1"/>
  <c r="O87" i="1"/>
  <c r="O88" i="1"/>
  <c r="O90" i="1"/>
  <c r="O92" i="1"/>
  <c r="O93" i="1"/>
  <c r="O94" i="1"/>
  <c r="O95" i="1"/>
  <c r="O97" i="1"/>
  <c r="O98" i="1"/>
  <c r="O100" i="1"/>
  <c r="O11" i="1"/>
  <c r="K65" i="1"/>
  <c r="J98" i="1"/>
  <c r="K99" i="1" s="1"/>
  <c r="K96" i="1" s="1"/>
  <c r="L91" i="1"/>
  <c r="J93" i="1"/>
  <c r="K94" i="1" s="1"/>
  <c r="M94" i="1" s="1"/>
  <c r="M91" i="1" s="1"/>
  <c r="J88" i="1"/>
  <c r="K89" i="1" s="1"/>
  <c r="L81" i="1"/>
  <c r="J83" i="1"/>
  <c r="K84" i="1" s="1"/>
  <c r="L76" i="1"/>
  <c r="J78" i="1"/>
  <c r="K79" i="1" s="1"/>
  <c r="K76" i="1" s="1"/>
  <c r="L71" i="1"/>
  <c r="J73" i="1"/>
  <c r="K74" i="1" s="1"/>
  <c r="L66" i="1"/>
  <c r="J68" i="1"/>
  <c r="K69" i="1" s="1"/>
  <c r="K4" i="1"/>
  <c r="L58" i="1"/>
  <c r="J60" i="1"/>
  <c r="K61" i="1" s="1"/>
  <c r="K58" i="1" s="1"/>
  <c r="L53" i="1"/>
  <c r="J55" i="1"/>
  <c r="K56" i="1" s="1"/>
  <c r="K53" i="1" s="1"/>
  <c r="L48" i="1"/>
  <c r="J50" i="1"/>
  <c r="K51" i="1" s="1"/>
  <c r="L41" i="1"/>
  <c r="J45" i="1"/>
  <c r="J44" i="1"/>
  <c r="J43" i="1"/>
  <c r="L35" i="1"/>
  <c r="J38" i="1"/>
  <c r="J37" i="1"/>
  <c r="L30" i="1"/>
  <c r="J32" i="1"/>
  <c r="K33" i="1" s="1"/>
  <c r="L24" i="1"/>
  <c r="J27" i="1"/>
  <c r="J26" i="1"/>
  <c r="L18" i="1"/>
  <c r="J21" i="1"/>
  <c r="J20" i="1"/>
  <c r="L5" i="1"/>
  <c r="J10" i="1"/>
  <c r="J8" i="1"/>
  <c r="J7" i="1"/>
  <c r="M16" i="1" l="1"/>
  <c r="M13" i="1" s="1"/>
  <c r="K13" i="1"/>
  <c r="K28" i="1"/>
  <c r="K24" i="1" s="1"/>
  <c r="M61" i="1"/>
  <c r="M58" i="1" s="1"/>
  <c r="M79" i="1"/>
  <c r="M76" i="1" s="1"/>
  <c r="K46" i="1"/>
  <c r="M46" i="1" s="1"/>
  <c r="M41" i="1" s="1"/>
  <c r="K11" i="1"/>
  <c r="M11" i="1" s="1"/>
  <c r="M5" i="1" s="1"/>
  <c r="M84" i="1"/>
  <c r="M81" i="1" s="1"/>
  <c r="K81" i="1"/>
  <c r="K22" i="1"/>
  <c r="M22" i="1" s="1"/>
  <c r="M18" i="1" s="1"/>
  <c r="K39" i="1"/>
  <c r="M39" i="1" s="1"/>
  <c r="M35" i="1" s="1"/>
  <c r="M99" i="1"/>
  <c r="M96" i="1" s="1"/>
  <c r="L96" i="1"/>
  <c r="L86" i="1"/>
  <c r="M74" i="1"/>
  <c r="M71" i="1" s="1"/>
  <c r="M69" i="1"/>
  <c r="M66" i="1" s="1"/>
  <c r="K66" i="1"/>
  <c r="M51" i="1"/>
  <c r="M48" i="1" s="1"/>
  <c r="K48" i="1"/>
  <c r="M89" i="1"/>
  <c r="M86" i="1" s="1"/>
  <c r="K86" i="1"/>
  <c r="K30" i="1"/>
  <c r="M33" i="1"/>
  <c r="M30" i="1" s="1"/>
  <c r="M56" i="1"/>
  <c r="M53" i="1" s="1"/>
  <c r="K71" i="1"/>
  <c r="K91" i="1"/>
  <c r="M28" i="1" l="1"/>
  <c r="M24" i="1" s="1"/>
  <c r="K41" i="1"/>
  <c r="K18" i="1"/>
  <c r="K35" i="1"/>
  <c r="K5" i="1"/>
  <c r="L101" i="1"/>
  <c r="L63" i="1" l="1"/>
  <c r="M63" i="1" s="1"/>
  <c r="M4" i="1" s="1"/>
  <c r="M101" i="1"/>
  <c r="M65" i="1" s="1"/>
  <c r="L65" i="1"/>
  <c r="O65" i="1" s="1"/>
  <c r="L4" i="1" l="1"/>
  <c r="O63" i="1"/>
  <c r="L103" i="1"/>
  <c r="M103" i="1" s="1"/>
  <c r="M105" i="1" l="1"/>
  <c r="L10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Moliner</author>
  </authors>
  <commentList>
    <comment ref="A3" authorId="0" shapeId="0" xr:uid="{A74A0B7C-924D-4FF2-AC49-9577C2E27509}">
      <text>
        <r>
          <rPr>
            <b/>
            <sz val="9"/>
            <color indexed="81"/>
            <rFont val="Tahoma"/>
            <charset val="1"/>
          </rPr>
          <t>Código del concepto. Ver colores en "Entorno de trabajo: Apariencia"</t>
        </r>
      </text>
    </comment>
    <comment ref="D3" authorId="0" shapeId="0" xr:uid="{7A9504A2-D326-4038-8B48-BC51C1FB7223}">
      <text>
        <r>
          <rPr>
            <b/>
            <sz val="9"/>
            <color indexed="81"/>
            <rFont val="Tahoma"/>
            <charset val="1"/>
          </rPr>
          <t>Descripción corta. Ver colores en "Entorno de trabajo: Apariencia"</t>
        </r>
      </text>
    </comment>
    <comment ref="F3" authorId="0" shapeId="0" xr:uid="{B48942EA-E3CD-4486-A678-7DD29C8B6351}">
      <text>
        <r>
          <rPr>
            <b/>
            <sz val="9"/>
            <color indexed="81"/>
            <rFont val="Tahoma"/>
            <charset val="1"/>
          </rPr>
          <t>Columna A: Número de unidades iguales de la línea de medición</t>
        </r>
      </text>
    </comment>
    <comment ref="G3" authorId="0" shapeId="0" xr:uid="{27F07BE8-449B-45BF-9470-69513BD98323}">
      <text>
        <r>
          <rPr>
            <b/>
            <sz val="9"/>
            <color indexed="81"/>
            <rFont val="Tahoma"/>
            <charset val="1"/>
          </rPr>
          <t>Columna B: Longitud de la línea de medición</t>
        </r>
      </text>
    </comment>
    <comment ref="H3" authorId="0" shapeId="0" xr:uid="{1200C0F6-278F-496B-BFAE-DEF8C724D5FC}">
      <text>
        <r>
          <rPr>
            <b/>
            <sz val="9"/>
            <color indexed="81"/>
            <rFont val="Tahoma"/>
            <charset val="1"/>
          </rPr>
          <t>Columna C: Anchura de la línea de medición</t>
        </r>
      </text>
    </comment>
    <comment ref="I3" authorId="0" shapeId="0" xr:uid="{E3D30662-5B56-46BA-9189-0C1E202F10CA}">
      <text>
        <r>
          <rPr>
            <b/>
            <sz val="9"/>
            <color indexed="81"/>
            <rFont val="Tahoma"/>
            <charset val="1"/>
          </rPr>
          <t>Columna D: Altura de la línea de medición</t>
        </r>
      </text>
    </comment>
    <comment ref="J3" authorId="0" shapeId="0" xr:uid="{04A0578C-FAE0-4416-91B2-D195B3FB987D}">
      <text>
        <r>
          <rPr>
            <b/>
            <sz val="9"/>
            <color indexed="81"/>
            <rFont val="Tahoma"/>
            <charset val="1"/>
          </rPr>
          <t>Cantidad Verde: Referencia a otra partida</t>
        </r>
      </text>
    </comment>
    <comment ref="K3" authorId="0" shapeId="0" xr:uid="{4D9F9047-2F73-4F26-8543-1F21A98AC472}">
      <text>
        <r>
          <rPr>
            <b/>
            <sz val="9"/>
            <color indexed="81"/>
            <rFont val="Tahoma"/>
            <charset val="1"/>
          </rPr>
          <t>Rendimiento o cantidad presupuestada</t>
        </r>
      </text>
    </comment>
    <comment ref="L3" authorId="0" shapeId="0" xr:uid="{724426C8-FE55-430B-AA89-1967C5691B43}">
      <text>
        <r>
          <rPr>
            <b/>
            <sz val="9"/>
            <color indexed="81"/>
            <rFont val="Tahoma"/>
            <charset val="1"/>
          </rPr>
          <t>Precio unitario en el presupuesto</t>
        </r>
      </text>
    </comment>
    <comment ref="M3" authorId="0" shapeId="0" xr:uid="{E8A58B6F-DB8F-41D1-9EEA-2DE34C309CD7}">
      <text>
        <r>
          <rPr>
            <b/>
            <sz val="9"/>
            <color indexed="81"/>
            <rFont val="Tahoma"/>
            <charset val="1"/>
          </rPr>
          <t>Importe del presupuesto</t>
        </r>
      </text>
    </comment>
    <comment ref="L11" authorId="0" shapeId="0" xr:uid="{D0CD6BFB-6D93-4056-85E0-76CA634FF111}">
      <text>
        <r>
          <rPr>
            <sz val="9"/>
            <color indexed="81"/>
            <rFont val="Tahoma"/>
            <family val="2"/>
          </rPr>
          <t>Escriure aquí el preu unitari dessitjat per sota preu Acord Marc vigent.</t>
        </r>
      </text>
    </comment>
  </commentList>
</comments>
</file>

<file path=xl/sharedStrings.xml><?xml version="1.0" encoding="utf-8"?>
<sst xmlns="http://schemas.openxmlformats.org/spreadsheetml/2006/main" count="153" uniqueCount="97">
  <si>
    <t>ImpPres</t>
  </si>
  <si>
    <t>Ud</t>
  </si>
  <si>
    <t>CanPres</t>
  </si>
  <si>
    <t>Pres</t>
  </si>
  <si>
    <t>N</t>
  </si>
  <si>
    <t xml:space="preserve">1.                </t>
  </si>
  <si>
    <t>OBRA CIVIL - ONZE SETEMBRE [SUD] AMB CTRA. MARINA</t>
  </si>
  <si>
    <t>Capítulo</t>
  </si>
  <si>
    <t/>
  </si>
  <si>
    <t xml:space="preserve">EOCCATLOCSER      </t>
  </si>
  <si>
    <t>CATA MANUAL PER LOCALITZACIÓ DE SERVEIS EXISTENTS</t>
  </si>
  <si>
    <t>Partida</t>
  </si>
  <si>
    <t>UT</t>
  </si>
  <si>
    <t>Cata manual de 1,00 x 1,00 x 1,00 per localitzar serveis existents. Inclou càrrega de la runa sobre camió.</t>
  </si>
  <si>
    <t>Cata previa</t>
  </si>
  <si>
    <t>Total EOCCATLOCSER</t>
  </si>
  <si>
    <t xml:space="preserve">EOCTALPAVASF      </t>
  </si>
  <si>
    <t>TALL AMB DISC DE DIAMANT DE PAVIMENT DE PANOT, ASFALT O FORMIGÓ</t>
  </si>
  <si>
    <t>ML</t>
  </si>
  <si>
    <t>Tall amb disc de diamant de paviment de panot, asfalt o formigó.</t>
  </si>
  <si>
    <t>Arqueta</t>
  </si>
  <si>
    <t>Rasa</t>
  </si>
  <si>
    <t>Total EOCTALPAVASF</t>
  </si>
  <si>
    <t xml:space="preserve">EOSZ3DEMPA9P      </t>
  </si>
  <si>
    <t>DEMOLICIÓ DE PAVIMENT DE PANOT</t>
  </si>
  <si>
    <t>M2</t>
  </si>
  <si>
    <t xml:space="preserve">Demolició i extracció de paviment de panot i subbase de formigó amb mitjans mecànics-manuals i càrrega de la runa generada sobre camió . </t>
  </si>
  <si>
    <t>Excavació arqueta</t>
  </si>
  <si>
    <t>Total EOSZ3DEMPA9P</t>
  </si>
  <si>
    <t xml:space="preserve">EOSZ3EXRAREP      </t>
  </si>
  <si>
    <t>EXCAVACIÓ I REPLE DE RASA AMB MEDIS MECÀNIC-MANUAL FINS 1,2M DE PROFUNDITAT</t>
  </si>
  <si>
    <t>M3</t>
  </si>
  <si>
    <t>Excavació de rasa mitjançant medis mecànic-manuals en presència de serveis, refinat de fons de rasa, subministre estesa i nivellació de capa de 10 cms de sorra al fons de la rasa, reple de sorra fins a 10 cms per sobra la generatriu del tub, rebliment de rasa amb terres procedents de la propia excavació, col·locació de cinta de senyalització.</t>
  </si>
  <si>
    <t>Rasa (coarrugat)</t>
  </si>
  <si>
    <t>Total EOSZ3EXRAREP</t>
  </si>
  <si>
    <t xml:space="preserve">EOCPERCAUDAL      </t>
  </si>
  <si>
    <t>CONSTRUCCIÓ PERICO 120x85 PER CAUDALIMETRE</t>
  </si>
  <si>
    <t xml:space="preserve">Arqueta practicable de blocs de formigó armats amb varilles fins a 1,20 m de profunditat, amb pates de PP (en cas que la profunditat de la mateixa sigui superior a 1,0m), amb fons de grava i coronada amb registre de fosa D-400 batent, tipus "fibra optica", model FO-4P o similar (NO subministrat per Aigües del Prat). Mides interiors lliures no inferiors a 1,20 x 0,85. </t>
  </si>
  <si>
    <t>Arqueta cabalímetre</t>
  </si>
  <si>
    <t>Extra medició per profunditat fins 2,3m</t>
  </si>
  <si>
    <t>Total EOCPERCAUDAL</t>
  </si>
  <si>
    <t xml:space="preserve">EOSZ3REPP9P       </t>
  </si>
  <si>
    <t>REPOSICIÓ DE PAVIMENT DE PANOT</t>
  </si>
  <si>
    <t xml:space="preserve">Reposició de paviment de panot de 4 cm de gruix de les mateixes característiques que l'enderrocat amb subbase de formigó. Tot inclòs, completament acabat.
</t>
  </si>
  <si>
    <t>Nou registre FO-4P</t>
  </si>
  <si>
    <t>Total EOSZ3REPP9P</t>
  </si>
  <si>
    <t xml:space="preserve">EOSZ3REESC        </t>
  </si>
  <si>
    <t>REPOSICIÓ DE PEÇA D'ESCOCELL</t>
  </si>
  <si>
    <t xml:space="preserve">Reposició de peça d'escocell de les mateixes caracteristiques que l'enderrocat i rejuntat. Tot inclòs, completament acabat.
</t>
  </si>
  <si>
    <t>Total EOSZ3REESC</t>
  </si>
  <si>
    <t xml:space="preserve">EOSZ3DEPTON       </t>
  </si>
  <si>
    <t>TRANSPORT I DEPOSICIÓ CONTROLADA A DIPOSIT AUTORITZAT</t>
  </si>
  <si>
    <t>TN</t>
  </si>
  <si>
    <t>Transport de residus inerts amb camió i deposició controlada a dipòsit autoritzat. A justificar mitjançant certificats de Gestor de Residus.</t>
  </si>
  <si>
    <t>Excavació</t>
  </si>
  <si>
    <t>Total EOSZ3DEPTON</t>
  </si>
  <si>
    <t xml:space="preserve">EOSZ3MOBURB       </t>
  </si>
  <si>
    <t>AFECTACIÓ MOBILIARI URBÀ</t>
  </si>
  <si>
    <t xml:space="preserve">Desmuntatge d'element d'equipament fix o mòbil amb mitjans manuals i/o mecànics, aplec per a la col·locació posterior a l'obra de la mateixa manera en que es trobava previament. Inclou tots els accesoris necessaris per la seva correcta instal·lació.
</t>
  </si>
  <si>
    <t>Total EOSZ3MOBURB</t>
  </si>
  <si>
    <t>Total 1.</t>
  </si>
  <si>
    <t xml:space="preserve">2.                </t>
  </si>
  <si>
    <t>OBRA CIVIL - ONZE SETEMBRE [MITJANA] AMB CORONEL SANFELIU</t>
  </si>
  <si>
    <t xml:space="preserve">EOSZ3DEMPASF      </t>
  </si>
  <si>
    <t>DEMOLICIÓ DE PAVIMENT ASFALTIC</t>
  </si>
  <si>
    <t>Demolició i extracció de paquet de rodadura amb paviment asfaltic i subbase de formigó amb mitjans mecànics  i càrrega sobre camió de la runa generada.</t>
  </si>
  <si>
    <t>Total EOSZ3DEMPASF</t>
  </si>
  <si>
    <t xml:space="preserve">EOSZ3DEPER        </t>
  </si>
  <si>
    <t>DEMOLICIÓ PERICÓ DE REGISTRE</t>
  </si>
  <si>
    <t>Demolició de pericó de registre de fàbrica de maó de fins a 1,5m de fondaria amb mitjans mecànico-manuals i càrrega sobre camió de la runa generada.</t>
  </si>
  <si>
    <t>Mitat registre existent</t>
  </si>
  <si>
    <t>Total EOSZ3DEPER</t>
  </si>
  <si>
    <t>Nou registre (reaprofitant tapa existent)</t>
  </si>
  <si>
    <t xml:space="preserve">EOSZ3REPASF       </t>
  </si>
  <si>
    <t>REPOSICIÓ DE PAVIMENT ASFALTIC</t>
  </si>
  <si>
    <t>Reposició de paquet de rodadura amb 15cm de formigó i 5cm de paviment asfaltic de les mateixes característiques que l'enderrocat, amb un solapament de 20cm a banda i banda de la rasa. Amb la senyalització viaria horitzontal afectada repintada. (L'amidament és l'ample de rasa sense el solapament).</t>
  </si>
  <si>
    <t>(inclos marques trànsit)</t>
  </si>
  <si>
    <t>Total EOSZ3REPASF</t>
  </si>
  <si>
    <t>Total 2.</t>
  </si>
  <si>
    <t>Long.</t>
  </si>
  <si>
    <t>Ample</t>
  </si>
  <si>
    <t>Alçada</t>
  </si>
  <si>
    <t>Quantitat</t>
  </si>
  <si>
    <t>Resum</t>
  </si>
  <si>
    <t>Códi</t>
  </si>
  <si>
    <t>C-2025-14-01. OBRA CIVIL NECESSARIA PER SUBSTITUIR 2 CABALÍMETRES INSERCIÓ (2009051 A15)</t>
  </si>
  <si>
    <t>Preu A.M.</t>
  </si>
  <si>
    <t>Total</t>
  </si>
  <si>
    <t>IVA</t>
  </si>
  <si>
    <t>Total amb IVA</t>
  </si>
  <si>
    <t>(descomptar cata previa)</t>
  </si>
  <si>
    <t>Excavació cabalímetre 1er tram</t>
  </si>
  <si>
    <t>Excavació cabalímetre 2on tram</t>
  </si>
  <si>
    <t xml:space="preserve">EOSZ3EXRA2M       </t>
  </si>
  <si>
    <t>SUPLEMENT EXCAVACIÓ AMB MEDIS MECÀNIC-MANUALS DE 1,2M A 2M DE PROF.</t>
  </si>
  <si>
    <t>Suplement per excavació en presencia de serveis per fondaries entre 1,2 m fins a 2m,  realitzada amb mitjans mecànic-manuals.</t>
  </si>
  <si>
    <t>Model per presentar l'oferta de l'empresa convidada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</si>
</sst>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0" fontId="4" fillId="3" borderId="0" xfId="0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3" fontId="3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right" vertical="top"/>
    </xf>
    <xf numFmtId="4" fontId="3" fillId="0" borderId="1" xfId="0" applyNumberFormat="1" applyFont="1" applyBorder="1" applyAlignment="1" applyProtection="1">
      <alignment vertical="top"/>
      <protection locked="0"/>
    </xf>
    <xf numFmtId="0" fontId="9" fillId="0" borderId="0" xfId="0" applyFont="1" applyAlignment="1">
      <alignment horizontal="left" vertical="top"/>
    </xf>
    <xf numFmtId="9" fontId="3" fillId="0" borderId="0" xfId="1" applyFont="1" applyAlignment="1">
      <alignment vertical="top"/>
    </xf>
    <xf numFmtId="0" fontId="0" fillId="0" borderId="2" xfId="0" applyBorder="1" applyAlignment="1">
      <alignment vertical="center"/>
    </xf>
    <xf numFmtId="49" fontId="4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4" fontId="3" fillId="0" borderId="1" xfId="0" applyNumberFormat="1" applyFont="1" applyBorder="1" applyAlignment="1">
      <alignment vertical="top"/>
    </xf>
    <xf numFmtId="49" fontId="4" fillId="0" borderId="0" xfId="0" applyNumberFormat="1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49" fontId="4" fillId="3" borderId="0" xfId="0" applyNumberFormat="1" applyFont="1" applyFill="1" applyAlignment="1">
      <alignment horizontal="justify" vertical="top" wrapText="1"/>
    </xf>
    <xf numFmtId="4" fontId="4" fillId="2" borderId="3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0" fontId="0" fillId="0" borderId="0" xfId="0"/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/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49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4" fontId="3" fillId="0" borderId="0" xfId="0" applyNumberFormat="1" applyFont="1" applyAlignment="1">
      <alignment vertical="top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D075E43B-B2A6-4A9F-A7CD-8548A209170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669D5-604F-428C-8104-88492FD6F218}">
  <sheetPr>
    <pageSetUpPr fitToPage="1"/>
  </sheetPr>
  <dimension ref="A1:O107"/>
  <sheetViews>
    <sheetView tabSelected="1" view="pageBreakPreview" zoomScaleNormal="100" zoomScaleSheetLayoutView="100" workbookViewId="0">
      <pane ySplit="3" topLeftCell="A4" activePane="bottomLeft" state="frozen"/>
      <selection pane="bottomLeft" activeCell="R10" sqref="R10"/>
    </sheetView>
  </sheetViews>
  <sheetFormatPr baseColWidth="10" defaultRowHeight="15" x14ac:dyDescent="0.25"/>
  <cols>
    <col min="1" max="1" width="12.140625" customWidth="1"/>
    <col min="2" max="2" width="6.7109375" hidden="1" customWidth="1"/>
    <col min="3" max="3" width="3.7109375" bestFit="1" customWidth="1"/>
    <col min="4" max="4" width="8.28515625" customWidth="1"/>
    <col min="5" max="5" width="25.42578125" bestFit="1" customWidth="1"/>
    <col min="6" max="6" width="4.42578125" bestFit="1" customWidth="1"/>
    <col min="7" max="8" width="5.85546875" customWidth="1"/>
    <col min="9" max="9" width="6" bestFit="1" customWidth="1"/>
    <col min="10" max="10" width="8" customWidth="1"/>
    <col min="11" max="11" width="8" bestFit="1" customWidth="1"/>
    <col min="12" max="12" width="8.7109375" customWidth="1"/>
    <col min="13" max="13" width="8.42578125" customWidth="1"/>
    <col min="14" max="14" width="9" hidden="1" customWidth="1"/>
    <col min="15" max="15" width="11.42578125" style="22"/>
  </cols>
  <sheetData>
    <row r="1" spans="1:15" ht="15.75" x14ac:dyDescent="0.25">
      <c r="A1" s="19" t="s">
        <v>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18.75" x14ac:dyDescent="0.25">
      <c r="A2" s="19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25">
      <c r="A3" s="3" t="s">
        <v>84</v>
      </c>
      <c r="B3" s="3"/>
      <c r="C3" s="3" t="s">
        <v>1</v>
      </c>
      <c r="D3" s="4" t="s">
        <v>83</v>
      </c>
      <c r="E3" s="3"/>
      <c r="F3" s="5" t="s">
        <v>4</v>
      </c>
      <c r="G3" s="5" t="s">
        <v>79</v>
      </c>
      <c r="H3" s="5" t="s">
        <v>80</v>
      </c>
      <c r="I3" s="5" t="s">
        <v>81</v>
      </c>
      <c r="J3" s="5" t="s">
        <v>82</v>
      </c>
      <c r="K3" s="5" t="s">
        <v>2</v>
      </c>
      <c r="L3" s="5" t="s">
        <v>3</v>
      </c>
      <c r="M3" s="5" t="s">
        <v>0</v>
      </c>
      <c r="N3" s="5" t="s">
        <v>86</v>
      </c>
    </row>
    <row r="4" spans="1:15" ht="22.5" customHeight="1" x14ac:dyDescent="0.25">
      <c r="A4" s="6" t="s">
        <v>5</v>
      </c>
      <c r="B4" s="6"/>
      <c r="C4" s="6" t="s">
        <v>8</v>
      </c>
      <c r="D4" s="30" t="s">
        <v>6</v>
      </c>
      <c r="E4" s="30"/>
      <c r="F4" s="7"/>
      <c r="G4" s="7"/>
      <c r="H4" s="7"/>
      <c r="I4" s="7"/>
      <c r="J4" s="7"/>
      <c r="K4" s="8">
        <f>K63</f>
        <v>1</v>
      </c>
      <c r="L4" s="9">
        <f>L63</f>
        <v>14601.14</v>
      </c>
      <c r="M4" s="9">
        <f>M63</f>
        <v>14601.14</v>
      </c>
    </row>
    <row r="5" spans="1:15" ht="22.5" customHeight="1" x14ac:dyDescent="0.25">
      <c r="A5" s="10" t="s">
        <v>9</v>
      </c>
      <c r="B5" s="10" t="s">
        <v>11</v>
      </c>
      <c r="C5" s="10" t="s">
        <v>12</v>
      </c>
      <c r="D5" s="28" t="s">
        <v>10</v>
      </c>
      <c r="E5" s="28"/>
      <c r="F5" s="11"/>
      <c r="G5" s="11"/>
      <c r="H5" s="11"/>
      <c r="I5" s="11"/>
      <c r="J5" s="11"/>
      <c r="K5" s="12">
        <f>K11</f>
        <v>24.75</v>
      </c>
      <c r="L5" s="12">
        <f>L11</f>
        <v>350</v>
      </c>
      <c r="M5" s="12">
        <f>M11</f>
        <v>8662.5</v>
      </c>
    </row>
    <row r="6" spans="1:15" ht="33.75" customHeight="1" x14ac:dyDescent="0.25">
      <c r="A6" s="11"/>
      <c r="B6" s="11"/>
      <c r="C6" s="11"/>
      <c r="D6" s="29" t="s">
        <v>13</v>
      </c>
      <c r="E6" s="29"/>
      <c r="F6" s="11"/>
      <c r="G6" s="11"/>
      <c r="H6" s="11"/>
      <c r="I6" s="11"/>
      <c r="J6" s="11"/>
      <c r="K6" s="11"/>
      <c r="L6" s="11"/>
      <c r="M6" s="11"/>
    </row>
    <row r="7" spans="1:15" x14ac:dyDescent="0.25">
      <c r="A7" s="11"/>
      <c r="B7" s="11"/>
      <c r="C7" s="11"/>
      <c r="D7" s="13"/>
      <c r="E7" s="10" t="s">
        <v>14</v>
      </c>
      <c r="F7" s="14">
        <v>1</v>
      </c>
      <c r="G7" s="14">
        <v>2</v>
      </c>
      <c r="H7" s="14">
        <v>1</v>
      </c>
      <c r="I7" s="14">
        <v>1.5</v>
      </c>
      <c r="J7" s="12">
        <f>OR(F7&lt;&gt;0,G7&lt;&gt;0,H7&lt;&gt;0,I7&lt;&gt;0)*(F7 + (F7 = 0))*(G7 + (G7 = 0))*(H7 + (H7 = 0))*(I7 + (I7 = 0))</f>
        <v>3</v>
      </c>
      <c r="K7" s="11"/>
      <c r="L7" s="11"/>
      <c r="M7" s="11"/>
    </row>
    <row r="8" spans="1:15" x14ac:dyDescent="0.25">
      <c r="A8" s="11"/>
      <c r="B8" s="11"/>
      <c r="C8" s="11"/>
      <c r="D8" s="13"/>
      <c r="E8" s="39" t="s">
        <v>91</v>
      </c>
      <c r="F8" s="49">
        <v>1</v>
      </c>
      <c r="G8" s="43">
        <v>5</v>
      </c>
      <c r="H8" s="43">
        <v>2.5</v>
      </c>
      <c r="I8" s="43">
        <v>1.2</v>
      </c>
      <c r="J8" s="12">
        <f>OR(F8&lt;&gt;0,G8&lt;&gt;0,H8&lt;&gt;0,I8&lt;&gt;0)*(F8 + (F8 = 0))*(G8 + (G8 = 0))*(H8 + (H8 = 0))*(I8 + (I8 = 0))</f>
        <v>15</v>
      </c>
      <c r="K8" s="11"/>
      <c r="L8" s="11"/>
      <c r="M8" s="11"/>
    </row>
    <row r="9" spans="1:15" s="33" customFormat="1" x14ac:dyDescent="0.25">
      <c r="A9" s="35"/>
      <c r="B9" s="35"/>
      <c r="C9" s="35"/>
      <c r="D9" s="36"/>
      <c r="E9" s="39" t="s">
        <v>92</v>
      </c>
      <c r="F9" s="49">
        <v>1</v>
      </c>
      <c r="G9" s="43">
        <v>5</v>
      </c>
      <c r="H9" s="43">
        <v>1.5</v>
      </c>
      <c r="I9" s="43">
        <v>1.3</v>
      </c>
      <c r="J9" s="41">
        <f>OR(F9&lt;&gt;0,G9&lt;&gt;0,H9&lt;&gt;0,I9&lt;&gt;0)*(F9 + (F9 = 0))*(G9 + (G9 = 0))*(H9 + (H9 = 0))*(I9 + (I9 = 0))</f>
        <v>9.75</v>
      </c>
      <c r="K9" s="35"/>
      <c r="L9" s="35"/>
      <c r="M9" s="35"/>
      <c r="O9" s="22"/>
    </row>
    <row r="10" spans="1:15" ht="15.75" thickBot="1" x14ac:dyDescent="0.3">
      <c r="A10" s="11"/>
      <c r="B10" s="11"/>
      <c r="C10" s="11"/>
      <c r="D10" s="13"/>
      <c r="E10" s="34" t="s">
        <v>90</v>
      </c>
      <c r="F10" s="14">
        <v>-1</v>
      </c>
      <c r="G10" s="14">
        <v>2</v>
      </c>
      <c r="H10" s="14">
        <v>1</v>
      </c>
      <c r="I10" s="14">
        <v>1.5</v>
      </c>
      <c r="J10" s="12">
        <f>OR(F10&lt;&gt;0,G10&lt;&gt;0,H10&lt;&gt;0,I10&lt;&gt;0)*(F10 + (F10 = 0))*(G10 + (G10 = 0))*(H10 + (H10 = 0))*(I10 + (I10 = 0))</f>
        <v>-3</v>
      </c>
      <c r="K10" s="11"/>
      <c r="L10" s="11"/>
      <c r="M10" s="11"/>
    </row>
    <row r="11" spans="1:15" ht="15.75" thickBot="1" x14ac:dyDescent="0.3">
      <c r="A11" s="11"/>
      <c r="B11" s="11"/>
      <c r="C11" s="11"/>
      <c r="D11" s="13"/>
      <c r="E11" s="11"/>
      <c r="F11" s="11"/>
      <c r="G11" s="11"/>
      <c r="H11" s="11"/>
      <c r="I11" s="11"/>
      <c r="J11" s="20" t="s">
        <v>15</v>
      </c>
      <c r="K11" s="9">
        <f>SUM(J7:J10)</f>
        <v>24.75</v>
      </c>
      <c r="L11" s="21">
        <v>350</v>
      </c>
      <c r="M11" s="9">
        <f>ROUND(L11*K11,2)</f>
        <v>8662.5</v>
      </c>
      <c r="N11">
        <v>350</v>
      </c>
      <c r="O11" s="22" t="str">
        <f>IF(L11&gt;N11,"Per sobre preu A.C.","")</f>
        <v/>
      </c>
    </row>
    <row r="12" spans="1:15" ht="0.95" customHeight="1" x14ac:dyDescent="0.25">
      <c r="A12" s="16"/>
      <c r="B12" s="16"/>
      <c r="C12" s="16"/>
      <c r="D12" s="17"/>
      <c r="E12" s="16"/>
      <c r="F12" s="16"/>
      <c r="G12" s="16"/>
      <c r="H12" s="16"/>
      <c r="I12" s="16"/>
      <c r="J12" s="16"/>
      <c r="K12" s="16"/>
      <c r="L12" s="16"/>
      <c r="M12" s="16"/>
      <c r="O12" s="22" t="str">
        <f t="shared" ref="O12:O80" si="0">IF(L12&gt;N12,"Per sobre preu A.C.","")</f>
        <v/>
      </c>
    </row>
    <row r="13" spans="1:15" s="37" customFormat="1" ht="22.5" customHeight="1" x14ac:dyDescent="0.25">
      <c r="A13" s="46" t="s">
        <v>93</v>
      </c>
      <c r="B13" s="46" t="s">
        <v>11</v>
      </c>
      <c r="C13" s="46" t="s">
        <v>31</v>
      </c>
      <c r="D13" s="28" t="s">
        <v>94</v>
      </c>
      <c r="E13" s="28"/>
      <c r="F13" s="40"/>
      <c r="G13" s="40"/>
      <c r="H13" s="40"/>
      <c r="I13" s="40"/>
      <c r="J13" s="40"/>
      <c r="K13" s="41">
        <f>K16</f>
        <v>9.75</v>
      </c>
      <c r="L13" s="41">
        <f>L16</f>
        <v>70</v>
      </c>
      <c r="M13" s="41">
        <f>M16</f>
        <v>682.5</v>
      </c>
      <c r="O13" s="22"/>
    </row>
    <row r="14" spans="1:15" s="37" customFormat="1" ht="38.25" customHeight="1" x14ac:dyDescent="0.25">
      <c r="A14" s="40"/>
      <c r="B14" s="40"/>
      <c r="C14" s="40"/>
      <c r="D14" s="29" t="s">
        <v>95</v>
      </c>
      <c r="E14" s="29"/>
      <c r="F14" s="40"/>
      <c r="G14" s="40"/>
      <c r="H14" s="40"/>
      <c r="I14" s="40"/>
      <c r="J14" s="40"/>
      <c r="K14" s="40"/>
      <c r="L14" s="40"/>
      <c r="M14" s="40"/>
      <c r="O14" s="22" t="str">
        <f t="shared" ref="O14:O16" si="1">IF(L14&gt;N14,"Per sobre preu A.C.","")</f>
        <v/>
      </c>
    </row>
    <row r="15" spans="1:15" s="37" customFormat="1" ht="15.75" thickBot="1" x14ac:dyDescent="0.3">
      <c r="A15" s="40"/>
      <c r="B15" s="40"/>
      <c r="C15" s="40"/>
      <c r="D15" s="42"/>
      <c r="E15" s="47" t="s">
        <v>92</v>
      </c>
      <c r="F15" s="49">
        <v>1</v>
      </c>
      <c r="G15" s="49">
        <v>5</v>
      </c>
      <c r="H15" s="49">
        <v>1.5</v>
      </c>
      <c r="I15" s="49">
        <v>1.3</v>
      </c>
      <c r="J15" s="48">
        <f>OR(F15&lt;&gt;0,G15&lt;&gt;0,H15&lt;&gt;0,I15&lt;&gt;0)*(F15 + (F15 = 0))*(G15 + (G15 = 0))*(H15 + (H15 = 0))*(I15 + (I15 = 0))</f>
        <v>9.75</v>
      </c>
      <c r="K15" s="40"/>
      <c r="L15" s="40"/>
      <c r="M15" s="40"/>
      <c r="O15" s="22" t="str">
        <f t="shared" si="1"/>
        <v/>
      </c>
    </row>
    <row r="16" spans="1:15" s="37" customFormat="1" ht="15.75" thickBot="1" x14ac:dyDescent="0.3">
      <c r="A16" s="40"/>
      <c r="B16" s="40"/>
      <c r="C16" s="40"/>
      <c r="D16" s="42"/>
      <c r="E16" s="40"/>
      <c r="F16" s="40"/>
      <c r="G16" s="40"/>
      <c r="H16" s="40"/>
      <c r="I16" s="40"/>
      <c r="J16" s="20" t="s">
        <v>34</v>
      </c>
      <c r="K16" s="38">
        <f>SUM(J15:J15)</f>
        <v>9.75</v>
      </c>
      <c r="L16" s="21">
        <v>70</v>
      </c>
      <c r="M16" s="38">
        <f>ROUND(L16*K16,2)</f>
        <v>682.5</v>
      </c>
      <c r="N16" s="37">
        <v>70</v>
      </c>
      <c r="O16" s="22" t="str">
        <f t="shared" si="1"/>
        <v/>
      </c>
    </row>
    <row r="17" spans="1:15" s="37" customFormat="1" ht="0.95" customHeight="1" x14ac:dyDescent="0.25">
      <c r="A17" s="44"/>
      <c r="B17" s="44"/>
      <c r="C17" s="44"/>
      <c r="D17" s="45"/>
      <c r="E17" s="44"/>
      <c r="F17" s="44"/>
      <c r="G17" s="44"/>
      <c r="H17" s="44"/>
      <c r="I17" s="44"/>
      <c r="J17" s="44"/>
      <c r="K17" s="44"/>
      <c r="L17" s="44"/>
      <c r="M17" s="44"/>
      <c r="O17" s="22"/>
    </row>
    <row r="18" spans="1:15" ht="22.5" customHeight="1" x14ac:dyDescent="0.25">
      <c r="A18" s="10" t="s">
        <v>16</v>
      </c>
      <c r="B18" s="10" t="s">
        <v>11</v>
      </c>
      <c r="C18" s="10" t="s">
        <v>18</v>
      </c>
      <c r="D18" s="28" t="s">
        <v>17</v>
      </c>
      <c r="E18" s="28"/>
      <c r="F18" s="11"/>
      <c r="G18" s="11"/>
      <c r="H18" s="11"/>
      <c r="I18" s="11"/>
      <c r="J18" s="11"/>
      <c r="K18" s="12">
        <f>K22</f>
        <v>46</v>
      </c>
      <c r="L18" s="12">
        <f>L22</f>
        <v>6.2</v>
      </c>
      <c r="M18" s="12">
        <f>M22</f>
        <v>285.2</v>
      </c>
    </row>
    <row r="19" spans="1:15" ht="22.5" customHeight="1" x14ac:dyDescent="0.25">
      <c r="A19" s="11"/>
      <c r="B19" s="11"/>
      <c r="C19" s="11"/>
      <c r="D19" s="29" t="s">
        <v>19</v>
      </c>
      <c r="E19" s="29"/>
      <c r="F19" s="11"/>
      <c r="G19" s="11"/>
      <c r="H19" s="11"/>
      <c r="I19" s="11"/>
      <c r="J19" s="11"/>
      <c r="K19" s="11"/>
      <c r="L19" s="11"/>
      <c r="M19" s="11"/>
      <c r="O19" s="22" t="str">
        <f t="shared" si="0"/>
        <v/>
      </c>
    </row>
    <row r="20" spans="1:15" x14ac:dyDescent="0.25">
      <c r="A20" s="11"/>
      <c r="B20" s="11"/>
      <c r="C20" s="11"/>
      <c r="D20" s="13"/>
      <c r="E20" s="10" t="s">
        <v>20</v>
      </c>
      <c r="F20" s="14">
        <v>2</v>
      </c>
      <c r="G20" s="14">
        <v>13</v>
      </c>
      <c r="H20" s="14">
        <v>0</v>
      </c>
      <c r="I20" s="14">
        <v>0</v>
      </c>
      <c r="J20" s="12">
        <f>OR(F20&lt;&gt;0,G20&lt;&gt;0,H20&lt;&gt;0,I20&lt;&gt;0)*(F20 + (F20 = 0))*(G20 + (G20 = 0))*(H20 + (H20 = 0))*(I20 + (I20 = 0))</f>
        <v>26</v>
      </c>
      <c r="K20" s="11"/>
      <c r="L20" s="11"/>
      <c r="M20" s="11"/>
      <c r="O20" s="22" t="str">
        <f t="shared" si="0"/>
        <v/>
      </c>
    </row>
    <row r="21" spans="1:15" ht="15.75" thickBot="1" x14ac:dyDescent="0.3">
      <c r="A21" s="11"/>
      <c r="B21" s="11"/>
      <c r="C21" s="11"/>
      <c r="D21" s="13"/>
      <c r="E21" s="10" t="s">
        <v>21</v>
      </c>
      <c r="F21" s="14">
        <v>2</v>
      </c>
      <c r="G21" s="14">
        <v>10</v>
      </c>
      <c r="H21" s="14">
        <v>0</v>
      </c>
      <c r="I21" s="14">
        <v>0</v>
      </c>
      <c r="J21" s="12">
        <f>OR(F21&lt;&gt;0,G21&lt;&gt;0,H21&lt;&gt;0,I21&lt;&gt;0)*(F21 + (F21 = 0))*(G21 + (G21 = 0))*(H21 + (H21 = 0))*(I21 + (I21 = 0))</f>
        <v>20</v>
      </c>
      <c r="K21" s="11"/>
      <c r="L21" s="11"/>
      <c r="M21" s="11"/>
      <c r="O21" s="22" t="str">
        <f t="shared" si="0"/>
        <v/>
      </c>
    </row>
    <row r="22" spans="1:15" ht="15.75" thickBot="1" x14ac:dyDescent="0.3">
      <c r="A22" s="11"/>
      <c r="B22" s="11"/>
      <c r="C22" s="11"/>
      <c r="D22" s="13"/>
      <c r="E22" s="11"/>
      <c r="F22" s="11"/>
      <c r="G22" s="11"/>
      <c r="H22" s="11"/>
      <c r="I22" s="11"/>
      <c r="J22" s="20" t="s">
        <v>22</v>
      </c>
      <c r="K22" s="9">
        <f>SUM(J20:J21)</f>
        <v>46</v>
      </c>
      <c r="L22" s="21">
        <v>6.2</v>
      </c>
      <c r="M22" s="9">
        <f>ROUND(L22*K22,2)</f>
        <v>285.2</v>
      </c>
      <c r="N22">
        <v>6.2</v>
      </c>
      <c r="O22" s="22" t="str">
        <f t="shared" si="0"/>
        <v/>
      </c>
    </row>
    <row r="23" spans="1:15" ht="0.95" customHeight="1" x14ac:dyDescent="0.25">
      <c r="A23" s="16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6"/>
      <c r="O23" s="22" t="str">
        <f t="shared" si="0"/>
        <v/>
      </c>
    </row>
    <row r="24" spans="1:15" x14ac:dyDescent="0.25">
      <c r="A24" s="10" t="s">
        <v>23</v>
      </c>
      <c r="B24" s="10" t="s">
        <v>11</v>
      </c>
      <c r="C24" s="10" t="s">
        <v>25</v>
      </c>
      <c r="D24" s="28" t="s">
        <v>24</v>
      </c>
      <c r="E24" s="28"/>
      <c r="F24" s="11"/>
      <c r="G24" s="11"/>
      <c r="H24" s="11"/>
      <c r="I24" s="11"/>
      <c r="J24" s="11"/>
      <c r="K24" s="12">
        <f>K28</f>
        <v>17</v>
      </c>
      <c r="L24" s="12">
        <f>L28</f>
        <v>35</v>
      </c>
      <c r="M24" s="12">
        <f>M28</f>
        <v>595</v>
      </c>
    </row>
    <row r="25" spans="1:15" ht="37.5" customHeight="1" x14ac:dyDescent="0.25">
      <c r="A25" s="11"/>
      <c r="B25" s="11"/>
      <c r="C25" s="11"/>
      <c r="D25" s="29" t="s">
        <v>26</v>
      </c>
      <c r="E25" s="29"/>
      <c r="F25" s="11"/>
      <c r="G25" s="11"/>
      <c r="H25" s="11"/>
      <c r="I25" s="11"/>
      <c r="J25" s="11"/>
      <c r="K25" s="11"/>
      <c r="L25" s="11"/>
      <c r="M25" s="11"/>
      <c r="O25" s="22" t="str">
        <f t="shared" si="0"/>
        <v/>
      </c>
    </row>
    <row r="26" spans="1:15" x14ac:dyDescent="0.25">
      <c r="A26" s="11"/>
      <c r="B26" s="11"/>
      <c r="C26" s="11"/>
      <c r="D26" s="13"/>
      <c r="E26" s="10" t="s">
        <v>27</v>
      </c>
      <c r="F26" s="14">
        <v>1</v>
      </c>
      <c r="G26" s="14">
        <v>5</v>
      </c>
      <c r="H26" s="14">
        <v>2.6</v>
      </c>
      <c r="I26" s="14">
        <v>0</v>
      </c>
      <c r="J26" s="12">
        <f>OR(F26&lt;&gt;0,G26&lt;&gt;0,H26&lt;&gt;0,I26&lt;&gt;0)*(F26 + (F26 = 0))*(G26 + (G26 = 0))*(H26 + (H26 = 0))*(I26 + (I26 = 0))</f>
        <v>13</v>
      </c>
      <c r="K26" s="11"/>
      <c r="L26" s="11"/>
      <c r="M26" s="11"/>
      <c r="O26" s="22" t="str">
        <f t="shared" si="0"/>
        <v/>
      </c>
    </row>
    <row r="27" spans="1:15" ht="15.75" thickBot="1" x14ac:dyDescent="0.3">
      <c r="A27" s="11"/>
      <c r="B27" s="11"/>
      <c r="C27" s="11"/>
      <c r="D27" s="13"/>
      <c r="E27" s="10" t="s">
        <v>21</v>
      </c>
      <c r="F27" s="14">
        <v>1</v>
      </c>
      <c r="G27" s="14">
        <v>10</v>
      </c>
      <c r="H27" s="14">
        <v>0.4</v>
      </c>
      <c r="I27" s="14">
        <v>0</v>
      </c>
      <c r="J27" s="12">
        <f>OR(F27&lt;&gt;0,G27&lt;&gt;0,H27&lt;&gt;0,I27&lt;&gt;0)*(F27 + (F27 = 0))*(G27 + (G27 = 0))*(H27 + (H27 = 0))*(I27 + (I27 = 0))</f>
        <v>4</v>
      </c>
      <c r="K27" s="11"/>
      <c r="L27" s="11"/>
      <c r="M27" s="11"/>
      <c r="O27" s="22" t="str">
        <f t="shared" si="0"/>
        <v/>
      </c>
    </row>
    <row r="28" spans="1:15" ht="15.75" thickBot="1" x14ac:dyDescent="0.3">
      <c r="A28" s="11"/>
      <c r="B28" s="11"/>
      <c r="C28" s="11"/>
      <c r="D28" s="13"/>
      <c r="E28" s="11"/>
      <c r="F28" s="11"/>
      <c r="G28" s="11"/>
      <c r="H28" s="11"/>
      <c r="I28" s="11"/>
      <c r="J28" s="20" t="s">
        <v>28</v>
      </c>
      <c r="K28" s="9">
        <f>SUM(J26:J27)</f>
        <v>17</v>
      </c>
      <c r="L28" s="21">
        <v>35</v>
      </c>
      <c r="M28" s="9">
        <f>ROUND(L28*K28,2)</f>
        <v>595</v>
      </c>
      <c r="N28">
        <v>35</v>
      </c>
      <c r="O28" s="22" t="str">
        <f t="shared" si="0"/>
        <v/>
      </c>
    </row>
    <row r="29" spans="1:15" ht="0.95" customHeight="1" x14ac:dyDescent="0.25">
      <c r="A29" s="16"/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  <c r="M29" s="16"/>
      <c r="O29" s="22" t="str">
        <f t="shared" si="0"/>
        <v/>
      </c>
    </row>
    <row r="30" spans="1:15" ht="22.5" customHeight="1" x14ac:dyDescent="0.25">
      <c r="A30" s="10" t="s">
        <v>29</v>
      </c>
      <c r="B30" s="10" t="s">
        <v>11</v>
      </c>
      <c r="C30" s="10" t="s">
        <v>31</v>
      </c>
      <c r="D30" s="28" t="s">
        <v>30</v>
      </c>
      <c r="E30" s="28"/>
      <c r="F30" s="11"/>
      <c r="G30" s="11"/>
      <c r="H30" s="11"/>
      <c r="I30" s="11"/>
      <c r="J30" s="11"/>
      <c r="K30" s="12">
        <f>K33</f>
        <v>0.9</v>
      </c>
      <c r="L30" s="12">
        <f>L33</f>
        <v>99</v>
      </c>
      <c r="M30" s="12">
        <f>M33</f>
        <v>89.1</v>
      </c>
    </row>
    <row r="31" spans="1:15" ht="81" customHeight="1" x14ac:dyDescent="0.25">
      <c r="A31" s="11"/>
      <c r="B31" s="11"/>
      <c r="C31" s="11"/>
      <c r="D31" s="29" t="s">
        <v>32</v>
      </c>
      <c r="E31" s="29"/>
      <c r="F31" s="11"/>
      <c r="G31" s="11"/>
      <c r="H31" s="11"/>
      <c r="I31" s="11"/>
      <c r="J31" s="11"/>
      <c r="K31" s="11"/>
      <c r="L31" s="11"/>
      <c r="M31" s="11"/>
      <c r="O31" s="22" t="str">
        <f t="shared" si="0"/>
        <v/>
      </c>
    </row>
    <row r="32" spans="1:15" ht="15.75" thickBot="1" x14ac:dyDescent="0.3">
      <c r="A32" s="11"/>
      <c r="B32" s="11"/>
      <c r="C32" s="11"/>
      <c r="D32" s="13"/>
      <c r="E32" s="10" t="s">
        <v>33</v>
      </c>
      <c r="F32" s="14">
        <v>1</v>
      </c>
      <c r="G32" s="14">
        <v>10</v>
      </c>
      <c r="H32" s="14">
        <v>0.3</v>
      </c>
      <c r="I32" s="14">
        <v>0.3</v>
      </c>
      <c r="J32" s="12">
        <f>OR(F32&lt;&gt;0,G32&lt;&gt;0,H32&lt;&gt;0,I32&lt;&gt;0)*(F32 + (F32 = 0))*(G32 + (G32 = 0))*(H32 + (H32 = 0))*(I32 + (I32 = 0))</f>
        <v>0.9</v>
      </c>
      <c r="K32" s="11"/>
      <c r="L32" s="11"/>
      <c r="M32" s="11"/>
      <c r="O32" s="22" t="str">
        <f t="shared" si="0"/>
        <v/>
      </c>
    </row>
    <row r="33" spans="1:15" ht="15.75" thickBot="1" x14ac:dyDescent="0.3">
      <c r="A33" s="11"/>
      <c r="B33" s="11"/>
      <c r="C33" s="11"/>
      <c r="D33" s="13"/>
      <c r="E33" s="11"/>
      <c r="F33" s="11"/>
      <c r="G33" s="11"/>
      <c r="H33" s="11"/>
      <c r="I33" s="11"/>
      <c r="J33" s="20" t="s">
        <v>34</v>
      </c>
      <c r="K33" s="9">
        <f>SUM(J32:J32)</f>
        <v>0.9</v>
      </c>
      <c r="L33" s="21">
        <v>99</v>
      </c>
      <c r="M33" s="9">
        <f>ROUND(L33*K33,2)</f>
        <v>89.1</v>
      </c>
      <c r="N33">
        <v>99</v>
      </c>
      <c r="O33" s="22" t="str">
        <f t="shared" si="0"/>
        <v/>
      </c>
    </row>
    <row r="34" spans="1:15" ht="0.95" customHeight="1" x14ac:dyDescent="0.25">
      <c r="A34" s="16"/>
      <c r="B34" s="16"/>
      <c r="C34" s="16"/>
      <c r="D34" s="17"/>
      <c r="E34" s="16"/>
      <c r="F34" s="16"/>
      <c r="G34" s="16"/>
      <c r="H34" s="16"/>
      <c r="I34" s="16"/>
      <c r="J34" s="16"/>
      <c r="K34" s="16"/>
      <c r="L34" s="16"/>
      <c r="M34" s="16"/>
      <c r="O34" s="22" t="str">
        <f t="shared" si="0"/>
        <v/>
      </c>
    </row>
    <row r="35" spans="1:15" ht="22.5" customHeight="1" x14ac:dyDescent="0.25">
      <c r="A35" s="10" t="s">
        <v>35</v>
      </c>
      <c r="B35" s="10" t="s">
        <v>11</v>
      </c>
      <c r="C35" s="10" t="s">
        <v>12</v>
      </c>
      <c r="D35" s="28" t="s">
        <v>36</v>
      </c>
      <c r="E35" s="28"/>
      <c r="F35" s="11"/>
      <c r="G35" s="11"/>
      <c r="H35" s="11"/>
      <c r="I35" s="11"/>
      <c r="J35" s="11"/>
      <c r="K35" s="12">
        <f>K39</f>
        <v>1.25</v>
      </c>
      <c r="L35" s="12">
        <f>L39</f>
        <v>1300</v>
      </c>
      <c r="M35" s="12">
        <f>M39</f>
        <v>1625</v>
      </c>
    </row>
    <row r="36" spans="1:15" ht="81" customHeight="1" x14ac:dyDescent="0.25">
      <c r="A36" s="11"/>
      <c r="B36" s="11"/>
      <c r="C36" s="11"/>
      <c r="D36" s="29" t="s">
        <v>37</v>
      </c>
      <c r="E36" s="29"/>
      <c r="F36" s="11"/>
      <c r="G36" s="11"/>
      <c r="H36" s="11"/>
      <c r="I36" s="11"/>
      <c r="J36" s="11"/>
      <c r="K36" s="11"/>
      <c r="L36" s="11"/>
      <c r="M36" s="11"/>
      <c r="O36" s="22" t="str">
        <f t="shared" si="0"/>
        <v/>
      </c>
    </row>
    <row r="37" spans="1:15" x14ac:dyDescent="0.25">
      <c r="A37" s="11"/>
      <c r="B37" s="11"/>
      <c r="C37" s="11"/>
      <c r="D37" s="13"/>
      <c r="E37" s="10" t="s">
        <v>38</v>
      </c>
      <c r="F37" s="14">
        <v>1</v>
      </c>
      <c r="G37" s="14">
        <v>0</v>
      </c>
      <c r="H37" s="14">
        <v>0</v>
      </c>
      <c r="I37" s="14">
        <v>0</v>
      </c>
      <c r="J37" s="12">
        <f>OR(F37&lt;&gt;0,G37&lt;&gt;0,H37&lt;&gt;0,I37&lt;&gt;0)*(F37 + (F37 = 0))*(G37 + (G37 = 0))*(H37 + (H37 = 0))*(I37 + (I37 = 0))</f>
        <v>1</v>
      </c>
      <c r="K37" s="11"/>
      <c r="L37" s="11"/>
      <c r="M37" s="11"/>
      <c r="O37" s="22" t="str">
        <f t="shared" si="0"/>
        <v/>
      </c>
    </row>
    <row r="38" spans="1:15" ht="15.75" thickBot="1" x14ac:dyDescent="0.3">
      <c r="A38" s="11"/>
      <c r="B38" s="11"/>
      <c r="C38" s="11"/>
      <c r="D38" s="13"/>
      <c r="E38" s="10" t="s">
        <v>39</v>
      </c>
      <c r="F38" s="14">
        <v>0.25</v>
      </c>
      <c r="G38" s="14">
        <v>0</v>
      </c>
      <c r="H38" s="14">
        <v>0</v>
      </c>
      <c r="I38" s="14">
        <v>0</v>
      </c>
      <c r="J38" s="12">
        <f>OR(F38&lt;&gt;0,G38&lt;&gt;0,H38&lt;&gt;0,I38&lt;&gt;0)*(F38 + (F38 = 0))*(G38 + (G38 = 0))*(H38 + (H38 = 0))*(I38 + (I38 = 0))</f>
        <v>0.25</v>
      </c>
      <c r="K38" s="11"/>
      <c r="L38" s="11"/>
      <c r="M38" s="11"/>
      <c r="O38" s="22" t="str">
        <f t="shared" si="0"/>
        <v/>
      </c>
    </row>
    <row r="39" spans="1:15" ht="15.75" thickBot="1" x14ac:dyDescent="0.3">
      <c r="A39" s="11"/>
      <c r="B39" s="11"/>
      <c r="C39" s="11"/>
      <c r="D39" s="13"/>
      <c r="E39" s="11"/>
      <c r="F39" s="11"/>
      <c r="G39" s="11"/>
      <c r="H39" s="11"/>
      <c r="I39" s="11"/>
      <c r="J39" s="20" t="s">
        <v>40</v>
      </c>
      <c r="K39" s="9">
        <f>SUM(J37:J38)</f>
        <v>1.25</v>
      </c>
      <c r="L39" s="21">
        <v>1300</v>
      </c>
      <c r="M39" s="9">
        <f>ROUND(L39*K39,2)</f>
        <v>1625</v>
      </c>
      <c r="N39">
        <v>1300</v>
      </c>
      <c r="O39" s="22" t="str">
        <f t="shared" si="0"/>
        <v/>
      </c>
    </row>
    <row r="40" spans="1:15" ht="0.95" customHeight="1" x14ac:dyDescent="0.25">
      <c r="A40" s="16"/>
      <c r="B40" s="16"/>
      <c r="C40" s="16"/>
      <c r="D40" s="17"/>
      <c r="E40" s="16"/>
      <c r="F40" s="16"/>
      <c r="G40" s="16"/>
      <c r="H40" s="16"/>
      <c r="I40" s="16"/>
      <c r="J40" s="16"/>
      <c r="K40" s="16"/>
      <c r="L40" s="16"/>
      <c r="M40" s="16"/>
      <c r="O40" s="22" t="str">
        <f t="shared" si="0"/>
        <v/>
      </c>
    </row>
    <row r="41" spans="1:15" x14ac:dyDescent="0.25">
      <c r="A41" s="10" t="s">
        <v>41</v>
      </c>
      <c r="B41" s="10" t="s">
        <v>11</v>
      </c>
      <c r="C41" s="10" t="s">
        <v>25</v>
      </c>
      <c r="D41" s="28" t="s">
        <v>42</v>
      </c>
      <c r="E41" s="28"/>
      <c r="F41" s="11"/>
      <c r="G41" s="11"/>
      <c r="H41" s="11"/>
      <c r="I41" s="11"/>
      <c r="J41" s="11"/>
      <c r="K41" s="12">
        <f>K46</f>
        <v>16.04</v>
      </c>
      <c r="L41" s="12">
        <f>L46</f>
        <v>55</v>
      </c>
      <c r="M41" s="12">
        <f>M46</f>
        <v>882.2</v>
      </c>
    </row>
    <row r="42" spans="1:15" ht="36.75" customHeight="1" x14ac:dyDescent="0.25">
      <c r="A42" s="11"/>
      <c r="B42" s="11"/>
      <c r="C42" s="11"/>
      <c r="D42" s="29" t="s">
        <v>43</v>
      </c>
      <c r="E42" s="29"/>
      <c r="F42" s="11"/>
      <c r="G42" s="11"/>
      <c r="H42" s="11"/>
      <c r="I42" s="11"/>
      <c r="J42" s="11"/>
      <c r="K42" s="11"/>
      <c r="L42" s="11"/>
      <c r="M42" s="11"/>
      <c r="O42" s="22" t="str">
        <f t="shared" si="0"/>
        <v/>
      </c>
    </row>
    <row r="43" spans="1:15" x14ac:dyDescent="0.25">
      <c r="A43" s="11"/>
      <c r="B43" s="11"/>
      <c r="C43" s="11"/>
      <c r="D43" s="13"/>
      <c r="E43" s="10" t="s">
        <v>27</v>
      </c>
      <c r="F43" s="14">
        <v>1</v>
      </c>
      <c r="G43" s="14">
        <v>5</v>
      </c>
      <c r="H43" s="14">
        <v>2.6</v>
      </c>
      <c r="I43" s="14">
        <v>0</v>
      </c>
      <c r="J43" s="12">
        <f>OR(F43&lt;&gt;0,G43&lt;&gt;0,H43&lt;&gt;0,I43&lt;&gt;0)*(F43 + (F43 = 0))*(G43 + (G43 = 0))*(H43 + (H43 = 0))*(I43 + (I43 = 0))</f>
        <v>13</v>
      </c>
      <c r="K43" s="11"/>
      <c r="L43" s="11"/>
      <c r="M43" s="11"/>
      <c r="O43" s="22" t="str">
        <f t="shared" si="0"/>
        <v/>
      </c>
    </row>
    <row r="44" spans="1:15" x14ac:dyDescent="0.25">
      <c r="A44" s="11"/>
      <c r="B44" s="11"/>
      <c r="C44" s="11"/>
      <c r="D44" s="13"/>
      <c r="E44" s="10" t="s">
        <v>44</v>
      </c>
      <c r="F44" s="14">
        <v>-1</v>
      </c>
      <c r="G44" s="14">
        <v>1.2</v>
      </c>
      <c r="H44" s="14">
        <v>0.8</v>
      </c>
      <c r="I44" s="14">
        <v>0</v>
      </c>
      <c r="J44" s="12">
        <f>OR(F44&lt;&gt;0,G44&lt;&gt;0,H44&lt;&gt;0,I44&lt;&gt;0)*(F44 + (F44 = 0))*(G44 + (G44 = 0))*(H44 + (H44 = 0))*(I44 + (I44 = 0))</f>
        <v>-0.96</v>
      </c>
      <c r="K44" s="11"/>
      <c r="L44" s="11"/>
      <c r="M44" s="11"/>
      <c r="O44" s="22" t="str">
        <f t="shared" si="0"/>
        <v/>
      </c>
    </row>
    <row r="45" spans="1:15" ht="15.75" thickBot="1" x14ac:dyDescent="0.3">
      <c r="A45" s="11"/>
      <c r="B45" s="11"/>
      <c r="C45" s="11"/>
      <c r="D45" s="13"/>
      <c r="E45" s="10" t="s">
        <v>21</v>
      </c>
      <c r="F45" s="14">
        <v>1</v>
      </c>
      <c r="G45" s="14">
        <v>10</v>
      </c>
      <c r="H45" s="14">
        <v>0.4</v>
      </c>
      <c r="I45" s="14">
        <v>0</v>
      </c>
      <c r="J45" s="12">
        <f>OR(F45&lt;&gt;0,G45&lt;&gt;0,H45&lt;&gt;0,I45&lt;&gt;0)*(F45 + (F45 = 0))*(G45 + (G45 = 0))*(H45 + (H45 = 0))*(I45 + (I45 = 0))</f>
        <v>4</v>
      </c>
      <c r="K45" s="11"/>
      <c r="L45" s="11"/>
      <c r="M45" s="11"/>
      <c r="O45" s="22" t="str">
        <f t="shared" si="0"/>
        <v/>
      </c>
    </row>
    <row r="46" spans="1:15" ht="15.75" thickBot="1" x14ac:dyDescent="0.3">
      <c r="A46" s="11"/>
      <c r="B46" s="11"/>
      <c r="C46" s="11"/>
      <c r="D46" s="13"/>
      <c r="E46" s="11"/>
      <c r="F46" s="11"/>
      <c r="G46" s="11"/>
      <c r="H46" s="11"/>
      <c r="I46" s="11"/>
      <c r="J46" s="20" t="s">
        <v>45</v>
      </c>
      <c r="K46" s="9">
        <f>SUM(J43:J45)</f>
        <v>16.04</v>
      </c>
      <c r="L46" s="21">
        <v>55</v>
      </c>
      <c r="M46" s="9">
        <f>ROUND(L46*K46,2)</f>
        <v>882.2</v>
      </c>
      <c r="N46">
        <v>55</v>
      </c>
      <c r="O46" s="22" t="str">
        <f t="shared" si="0"/>
        <v/>
      </c>
    </row>
    <row r="47" spans="1:15" ht="0.95" customHeight="1" x14ac:dyDescent="0.25">
      <c r="A47" s="16"/>
      <c r="B47" s="16"/>
      <c r="C47" s="16"/>
      <c r="D47" s="17"/>
      <c r="E47" s="16"/>
      <c r="F47" s="16"/>
      <c r="G47" s="16"/>
      <c r="H47" s="16"/>
      <c r="I47" s="16"/>
      <c r="J47" s="16"/>
      <c r="K47" s="16"/>
      <c r="L47" s="16"/>
      <c r="M47" s="16"/>
      <c r="O47" s="22" t="str">
        <f t="shared" si="0"/>
        <v/>
      </c>
    </row>
    <row r="48" spans="1:15" x14ac:dyDescent="0.25">
      <c r="A48" s="10" t="s">
        <v>46</v>
      </c>
      <c r="B48" s="10" t="s">
        <v>11</v>
      </c>
      <c r="C48" s="10" t="s">
        <v>18</v>
      </c>
      <c r="D48" s="28" t="s">
        <v>47</v>
      </c>
      <c r="E48" s="28"/>
      <c r="F48" s="11"/>
      <c r="G48" s="11"/>
      <c r="H48" s="11"/>
      <c r="I48" s="11"/>
      <c r="J48" s="11"/>
      <c r="K48" s="12">
        <f>K51</f>
        <v>2</v>
      </c>
      <c r="L48" s="12">
        <f>L51</f>
        <v>50</v>
      </c>
      <c r="M48" s="12">
        <f>M51</f>
        <v>100</v>
      </c>
    </row>
    <row r="49" spans="1:15" ht="39.75" customHeight="1" x14ac:dyDescent="0.25">
      <c r="A49" s="11"/>
      <c r="B49" s="11"/>
      <c r="C49" s="11"/>
      <c r="D49" s="29" t="s">
        <v>48</v>
      </c>
      <c r="E49" s="29"/>
      <c r="F49" s="11"/>
      <c r="G49" s="11"/>
      <c r="H49" s="11"/>
      <c r="I49" s="11"/>
      <c r="J49" s="11"/>
      <c r="K49" s="11"/>
      <c r="L49" s="11"/>
      <c r="M49" s="11"/>
      <c r="O49" s="22" t="str">
        <f t="shared" si="0"/>
        <v/>
      </c>
    </row>
    <row r="50" spans="1:15" ht="15.75" thickBot="1" x14ac:dyDescent="0.3">
      <c r="A50" s="11"/>
      <c r="B50" s="11"/>
      <c r="C50" s="11"/>
      <c r="D50" s="13"/>
      <c r="E50" s="10" t="s">
        <v>8</v>
      </c>
      <c r="F50" s="14">
        <v>2</v>
      </c>
      <c r="G50" s="14">
        <v>0</v>
      </c>
      <c r="H50" s="14">
        <v>0</v>
      </c>
      <c r="I50" s="14">
        <v>0</v>
      </c>
      <c r="J50" s="12">
        <f>OR(F50&lt;&gt;0,G50&lt;&gt;0,H50&lt;&gt;0,I50&lt;&gt;0)*(F50 + (F50 = 0))*(G50 + (G50 = 0))*(H50 + (H50 = 0))*(I50 + (I50 = 0))</f>
        <v>2</v>
      </c>
      <c r="K50" s="11"/>
      <c r="L50" s="11"/>
      <c r="M50" s="11"/>
      <c r="O50" s="22" t="str">
        <f t="shared" si="0"/>
        <v/>
      </c>
    </row>
    <row r="51" spans="1:15" ht="15.75" thickBot="1" x14ac:dyDescent="0.3">
      <c r="A51" s="11"/>
      <c r="B51" s="11"/>
      <c r="C51" s="11"/>
      <c r="D51" s="13"/>
      <c r="E51" s="11"/>
      <c r="F51" s="11"/>
      <c r="G51" s="11"/>
      <c r="H51" s="11"/>
      <c r="I51" s="11"/>
      <c r="J51" s="20" t="s">
        <v>49</v>
      </c>
      <c r="K51" s="9">
        <f>SUM(J50:J50)</f>
        <v>2</v>
      </c>
      <c r="L51" s="21">
        <v>50</v>
      </c>
      <c r="M51" s="9">
        <f>ROUND(L51*K51,2)</f>
        <v>100</v>
      </c>
      <c r="N51">
        <v>50</v>
      </c>
      <c r="O51" s="22" t="str">
        <f t="shared" si="0"/>
        <v/>
      </c>
    </row>
    <row r="52" spans="1:15" ht="0.95" customHeight="1" x14ac:dyDescent="0.25">
      <c r="A52" s="16"/>
      <c r="B52" s="16"/>
      <c r="C52" s="16"/>
      <c r="D52" s="17"/>
      <c r="E52" s="16"/>
      <c r="F52" s="16"/>
      <c r="G52" s="16"/>
      <c r="H52" s="16"/>
      <c r="I52" s="16"/>
      <c r="J52" s="16"/>
      <c r="K52" s="16"/>
      <c r="L52" s="16"/>
      <c r="M52" s="16"/>
      <c r="O52" s="22" t="str">
        <f t="shared" si="0"/>
        <v/>
      </c>
    </row>
    <row r="53" spans="1:15" ht="22.5" customHeight="1" x14ac:dyDescent="0.25">
      <c r="A53" s="10" t="s">
        <v>50</v>
      </c>
      <c r="B53" s="10" t="s">
        <v>11</v>
      </c>
      <c r="C53" s="10" t="s">
        <v>52</v>
      </c>
      <c r="D53" s="28" t="s">
        <v>51</v>
      </c>
      <c r="E53" s="28"/>
      <c r="F53" s="11"/>
      <c r="G53" s="11"/>
      <c r="H53" s="11"/>
      <c r="I53" s="11"/>
      <c r="J53" s="11"/>
      <c r="K53" s="12">
        <f>K56</f>
        <v>32.18</v>
      </c>
      <c r="L53" s="12">
        <f>L56</f>
        <v>48</v>
      </c>
      <c r="M53" s="12">
        <f>M56</f>
        <v>1544.64</v>
      </c>
    </row>
    <row r="54" spans="1:15" ht="33.75" customHeight="1" x14ac:dyDescent="0.25">
      <c r="A54" s="11"/>
      <c r="B54" s="11"/>
      <c r="C54" s="11"/>
      <c r="D54" s="29" t="s">
        <v>53</v>
      </c>
      <c r="E54" s="29"/>
      <c r="F54" s="11"/>
      <c r="G54" s="11"/>
      <c r="H54" s="11"/>
      <c r="I54" s="11"/>
      <c r="J54" s="11"/>
      <c r="K54" s="11"/>
      <c r="L54" s="11"/>
      <c r="M54" s="11"/>
      <c r="O54" s="22" t="str">
        <f t="shared" si="0"/>
        <v/>
      </c>
    </row>
    <row r="55" spans="1:15" ht="15.75" thickBot="1" x14ac:dyDescent="0.3">
      <c r="A55" s="11"/>
      <c r="B55" s="11"/>
      <c r="C55" s="11"/>
      <c r="D55" s="13"/>
      <c r="E55" s="10" t="s">
        <v>54</v>
      </c>
      <c r="F55" s="14">
        <v>1.3</v>
      </c>
      <c r="G55" s="14">
        <f>K11</f>
        <v>24.75</v>
      </c>
      <c r="H55" s="14">
        <v>0</v>
      </c>
      <c r="I55" s="14">
        <v>0</v>
      </c>
      <c r="J55" s="12">
        <f>OR(F55&lt;&gt;0,G55&lt;&gt;0,H55&lt;&gt;0,I55&lt;&gt;0)*(F55 + (F55 = 0))*(G55 + (G55 = 0))*(H55 + (H55 = 0))*(I55 + (I55 = 0))</f>
        <v>32.18</v>
      </c>
      <c r="K55" s="11"/>
      <c r="L55" s="11"/>
      <c r="M55" s="11"/>
      <c r="O55" s="22" t="str">
        <f t="shared" si="0"/>
        <v/>
      </c>
    </row>
    <row r="56" spans="1:15" ht="15.75" thickBot="1" x14ac:dyDescent="0.3">
      <c r="A56" s="11"/>
      <c r="B56" s="11"/>
      <c r="C56" s="11"/>
      <c r="D56" s="13"/>
      <c r="E56" s="11"/>
      <c r="F56" s="11"/>
      <c r="G56" s="11"/>
      <c r="H56" s="11"/>
      <c r="I56" s="11"/>
      <c r="J56" s="20" t="s">
        <v>55</v>
      </c>
      <c r="K56" s="9">
        <f>SUM(J55:J55)</f>
        <v>32.18</v>
      </c>
      <c r="L56" s="21">
        <v>48</v>
      </c>
      <c r="M56" s="9">
        <f>ROUND(L56*K56,2)</f>
        <v>1544.64</v>
      </c>
      <c r="N56">
        <v>48</v>
      </c>
      <c r="O56" s="22" t="str">
        <f t="shared" si="0"/>
        <v/>
      </c>
    </row>
    <row r="57" spans="1:15" ht="0.95" customHeight="1" x14ac:dyDescent="0.25">
      <c r="A57" s="16"/>
      <c r="B57" s="16"/>
      <c r="C57" s="16"/>
      <c r="D57" s="17"/>
      <c r="E57" s="16"/>
      <c r="F57" s="16"/>
      <c r="G57" s="16"/>
      <c r="H57" s="16"/>
      <c r="I57" s="16"/>
      <c r="J57" s="16"/>
      <c r="K57" s="16"/>
      <c r="L57" s="16"/>
      <c r="M57" s="16"/>
      <c r="O57" s="22" t="str">
        <f t="shared" si="0"/>
        <v/>
      </c>
    </row>
    <row r="58" spans="1:15" x14ac:dyDescent="0.25">
      <c r="A58" s="10" t="s">
        <v>56</v>
      </c>
      <c r="B58" s="10" t="s">
        <v>11</v>
      </c>
      <c r="C58" s="10" t="s">
        <v>12</v>
      </c>
      <c r="D58" s="28" t="s">
        <v>57</v>
      </c>
      <c r="E58" s="28"/>
      <c r="F58" s="11"/>
      <c r="G58" s="11"/>
      <c r="H58" s="11"/>
      <c r="I58" s="11"/>
      <c r="J58" s="11"/>
      <c r="K58" s="12">
        <f>K61</f>
        <v>1</v>
      </c>
      <c r="L58" s="12">
        <f>L61</f>
        <v>135</v>
      </c>
      <c r="M58" s="12">
        <f>M61</f>
        <v>135</v>
      </c>
    </row>
    <row r="59" spans="1:15" ht="63" customHeight="1" x14ac:dyDescent="0.25">
      <c r="A59" s="11"/>
      <c r="B59" s="11"/>
      <c r="C59" s="11"/>
      <c r="D59" s="29" t="s">
        <v>58</v>
      </c>
      <c r="E59" s="29"/>
      <c r="F59" s="11"/>
      <c r="G59" s="11"/>
      <c r="H59" s="11"/>
      <c r="I59" s="11"/>
      <c r="J59" s="11"/>
      <c r="K59" s="11"/>
      <c r="L59" s="11"/>
      <c r="M59" s="11"/>
      <c r="O59" s="22" t="str">
        <f t="shared" si="0"/>
        <v/>
      </c>
    </row>
    <row r="60" spans="1:15" ht="15.75" thickBot="1" x14ac:dyDescent="0.3">
      <c r="A60" s="11"/>
      <c r="B60" s="11"/>
      <c r="C60" s="11"/>
      <c r="D60" s="13"/>
      <c r="E60" s="10" t="s">
        <v>8</v>
      </c>
      <c r="F60" s="14">
        <v>1</v>
      </c>
      <c r="G60" s="14">
        <v>0</v>
      </c>
      <c r="H60" s="14">
        <v>0</v>
      </c>
      <c r="I60" s="14">
        <v>0</v>
      </c>
      <c r="J60" s="12">
        <f>OR(F60&lt;&gt;0,G60&lt;&gt;0,H60&lt;&gt;0,I60&lt;&gt;0)*(F60 + (F60 = 0))*(G60 + (G60 = 0))*(H60 + (H60 = 0))*(I60 + (I60 = 0))</f>
        <v>1</v>
      </c>
      <c r="K60" s="11"/>
      <c r="L60" s="11"/>
      <c r="M60" s="11"/>
      <c r="O60" s="22" t="str">
        <f t="shared" si="0"/>
        <v/>
      </c>
    </row>
    <row r="61" spans="1:15" ht="15.75" thickBot="1" x14ac:dyDescent="0.3">
      <c r="A61" s="11"/>
      <c r="B61" s="11"/>
      <c r="C61" s="11"/>
      <c r="D61" s="13"/>
      <c r="E61" s="11"/>
      <c r="F61" s="11"/>
      <c r="G61" s="11"/>
      <c r="H61" s="11"/>
      <c r="I61" s="11"/>
      <c r="J61" s="20" t="s">
        <v>59</v>
      </c>
      <c r="K61" s="9">
        <f>SUM(J60:J60)</f>
        <v>1</v>
      </c>
      <c r="L61" s="21">
        <v>135</v>
      </c>
      <c r="M61" s="9">
        <f>ROUND(L61*K61,2)</f>
        <v>135</v>
      </c>
      <c r="N61">
        <v>135</v>
      </c>
      <c r="O61" s="22" t="str">
        <f t="shared" si="0"/>
        <v/>
      </c>
    </row>
    <row r="62" spans="1:15" ht="0.95" customHeight="1" x14ac:dyDescent="0.25">
      <c r="A62" s="16"/>
      <c r="B62" s="16"/>
      <c r="C62" s="16"/>
      <c r="D62" s="17"/>
      <c r="E62" s="16"/>
      <c r="F62" s="16"/>
      <c r="G62" s="16"/>
      <c r="H62" s="16"/>
      <c r="I62" s="16"/>
      <c r="J62" s="16"/>
      <c r="K62" s="16"/>
      <c r="L62" s="16"/>
      <c r="M62" s="16"/>
      <c r="O62" s="22" t="str">
        <f t="shared" si="0"/>
        <v/>
      </c>
    </row>
    <row r="63" spans="1:15" x14ac:dyDescent="0.25">
      <c r="A63" s="11"/>
      <c r="B63" s="11"/>
      <c r="C63" s="11"/>
      <c r="D63" s="13"/>
      <c r="E63" s="11"/>
      <c r="F63" s="11"/>
      <c r="G63" s="11"/>
      <c r="H63" s="11"/>
      <c r="I63" s="11"/>
      <c r="J63" s="15" t="s">
        <v>60</v>
      </c>
      <c r="K63" s="18">
        <v>1</v>
      </c>
      <c r="L63" s="9">
        <f>M5+M13+M18+M24+M30+M35+M41+M48+M53+M58</f>
        <v>14601.14</v>
      </c>
      <c r="M63" s="9">
        <f>ROUND(L63*K63,2)</f>
        <v>14601.14</v>
      </c>
      <c r="N63">
        <v>16924.240000000002</v>
      </c>
      <c r="O63" s="22" t="str">
        <f t="shared" si="0"/>
        <v/>
      </c>
    </row>
    <row r="64" spans="1:15" ht="0.95" customHeight="1" x14ac:dyDescent="0.25">
      <c r="A64" s="16"/>
      <c r="B64" s="16"/>
      <c r="C64" s="16"/>
      <c r="D64" s="17"/>
      <c r="E64" s="16"/>
      <c r="F64" s="16"/>
      <c r="G64" s="16"/>
      <c r="H64" s="16"/>
      <c r="I64" s="16"/>
      <c r="J64" s="16"/>
      <c r="K64" s="16"/>
      <c r="L64" s="16"/>
      <c r="M64" s="16"/>
      <c r="O64" s="22" t="str">
        <f t="shared" si="0"/>
        <v/>
      </c>
    </row>
    <row r="65" spans="1:15" ht="25.5" customHeight="1" x14ac:dyDescent="0.25">
      <c r="A65" s="6" t="s">
        <v>61</v>
      </c>
      <c r="B65" s="6" t="s">
        <v>7</v>
      </c>
      <c r="C65" s="6" t="s">
        <v>8</v>
      </c>
      <c r="D65" s="30" t="s">
        <v>62</v>
      </c>
      <c r="E65" s="30"/>
      <c r="F65" s="7"/>
      <c r="G65" s="7"/>
      <c r="H65" s="7"/>
      <c r="I65" s="7"/>
      <c r="J65" s="7"/>
      <c r="K65" s="8">
        <f>K101</f>
        <v>1</v>
      </c>
      <c r="L65" s="9">
        <f>L101</f>
        <v>4065.4</v>
      </c>
      <c r="M65" s="9">
        <f>M101</f>
        <v>4065.4</v>
      </c>
      <c r="N65">
        <v>4065.4</v>
      </c>
      <c r="O65" s="22" t="str">
        <f t="shared" si="0"/>
        <v/>
      </c>
    </row>
    <row r="66" spans="1:15" ht="22.5" customHeight="1" x14ac:dyDescent="0.25">
      <c r="A66" s="10" t="s">
        <v>9</v>
      </c>
      <c r="B66" s="10" t="s">
        <v>11</v>
      </c>
      <c r="C66" s="10" t="s">
        <v>12</v>
      </c>
      <c r="D66" s="28" t="s">
        <v>10</v>
      </c>
      <c r="E66" s="28"/>
      <c r="F66" s="11"/>
      <c r="G66" s="11"/>
      <c r="H66" s="11"/>
      <c r="I66" s="11"/>
      <c r="J66" s="11"/>
      <c r="K66" s="12">
        <f>K69</f>
        <v>4.5</v>
      </c>
      <c r="L66" s="12">
        <f>L69</f>
        <v>350</v>
      </c>
      <c r="M66" s="12">
        <f>M69</f>
        <v>1575</v>
      </c>
    </row>
    <row r="67" spans="1:15" ht="27" customHeight="1" x14ac:dyDescent="0.25">
      <c r="A67" s="11"/>
      <c r="B67" s="11"/>
      <c r="C67" s="11"/>
      <c r="D67" s="29" t="s">
        <v>13</v>
      </c>
      <c r="E67" s="29"/>
      <c r="F67" s="11"/>
      <c r="G67" s="11"/>
      <c r="H67" s="11"/>
      <c r="I67" s="11"/>
      <c r="J67" s="11"/>
      <c r="K67" s="11"/>
      <c r="L67" s="11"/>
      <c r="M67" s="11"/>
      <c r="O67" s="22" t="str">
        <f t="shared" si="0"/>
        <v/>
      </c>
    </row>
    <row r="68" spans="1:15" ht="15.75" thickBot="1" x14ac:dyDescent="0.3">
      <c r="A68" s="11"/>
      <c r="B68" s="11"/>
      <c r="C68" s="11"/>
      <c r="D68" s="13"/>
      <c r="E68" s="10" t="s">
        <v>54</v>
      </c>
      <c r="F68" s="14">
        <v>1</v>
      </c>
      <c r="G68" s="14">
        <v>2</v>
      </c>
      <c r="H68" s="14">
        <v>1.5</v>
      </c>
      <c r="I68" s="14">
        <v>1.5</v>
      </c>
      <c r="J68" s="12">
        <f>OR(F68&lt;&gt;0,G68&lt;&gt;0,H68&lt;&gt;0,I68&lt;&gt;0)*(F68 + (F68 = 0))*(G68 + (G68 = 0))*(H68 + (H68 = 0))*(I68 + (I68 = 0))</f>
        <v>4.5</v>
      </c>
      <c r="K68" s="11"/>
      <c r="L68" s="11"/>
      <c r="M68" s="11"/>
      <c r="O68" s="22" t="str">
        <f t="shared" si="0"/>
        <v/>
      </c>
    </row>
    <row r="69" spans="1:15" ht="15.75" thickBot="1" x14ac:dyDescent="0.3">
      <c r="A69" s="11"/>
      <c r="B69" s="11"/>
      <c r="C69" s="11"/>
      <c r="D69" s="13"/>
      <c r="E69" s="11"/>
      <c r="F69" s="11"/>
      <c r="G69" s="11"/>
      <c r="H69" s="11"/>
      <c r="I69" s="11"/>
      <c r="J69" s="20" t="s">
        <v>15</v>
      </c>
      <c r="K69" s="9">
        <f>SUM(J68:J68)</f>
        <v>4.5</v>
      </c>
      <c r="L69" s="27">
        <f>L11</f>
        <v>350</v>
      </c>
      <c r="M69" s="9">
        <f>ROUND(L69*K69,2)</f>
        <v>1575</v>
      </c>
      <c r="N69">
        <v>350</v>
      </c>
      <c r="O69" s="22" t="str">
        <f t="shared" si="0"/>
        <v/>
      </c>
    </row>
    <row r="70" spans="1:15" ht="0.95" customHeight="1" x14ac:dyDescent="0.25">
      <c r="A70" s="16"/>
      <c r="B70" s="16"/>
      <c r="C70" s="16"/>
      <c r="D70" s="17"/>
      <c r="E70" s="16"/>
      <c r="F70" s="16"/>
      <c r="G70" s="16"/>
      <c r="H70" s="16"/>
      <c r="I70" s="16"/>
      <c r="J70" s="16"/>
      <c r="K70" s="16"/>
      <c r="L70" s="16"/>
      <c r="M70" s="16"/>
      <c r="O70" s="22" t="str">
        <f t="shared" si="0"/>
        <v/>
      </c>
    </row>
    <row r="71" spans="1:15" ht="22.5" customHeight="1" x14ac:dyDescent="0.25">
      <c r="A71" s="10" t="s">
        <v>16</v>
      </c>
      <c r="B71" s="10" t="s">
        <v>11</v>
      </c>
      <c r="C71" s="10" t="s">
        <v>18</v>
      </c>
      <c r="D71" s="28" t="s">
        <v>17</v>
      </c>
      <c r="E71" s="28"/>
      <c r="F71" s="11"/>
      <c r="G71" s="11"/>
      <c r="H71" s="11"/>
      <c r="I71" s="11"/>
      <c r="J71" s="11"/>
      <c r="K71" s="12">
        <f>K74</f>
        <v>8</v>
      </c>
      <c r="L71" s="12">
        <f>L74</f>
        <v>6.2</v>
      </c>
      <c r="M71" s="12">
        <f>M74</f>
        <v>49.6</v>
      </c>
    </row>
    <row r="72" spans="1:15" ht="22.5" customHeight="1" x14ac:dyDescent="0.25">
      <c r="A72" s="11"/>
      <c r="B72" s="11"/>
      <c r="C72" s="11"/>
      <c r="D72" s="29" t="s">
        <v>19</v>
      </c>
      <c r="E72" s="29"/>
      <c r="F72" s="11"/>
      <c r="G72" s="11"/>
      <c r="H72" s="11"/>
      <c r="I72" s="11"/>
      <c r="J72" s="11"/>
      <c r="K72" s="11"/>
      <c r="L72" s="11"/>
      <c r="M72" s="11"/>
      <c r="O72" s="22" t="str">
        <f t="shared" si="0"/>
        <v/>
      </c>
    </row>
    <row r="73" spans="1:15" ht="15.75" thickBot="1" x14ac:dyDescent="0.3">
      <c r="A73" s="11"/>
      <c r="B73" s="11"/>
      <c r="C73" s="11"/>
      <c r="D73" s="13"/>
      <c r="E73" s="10" t="s">
        <v>54</v>
      </c>
      <c r="F73" s="14">
        <v>2</v>
      </c>
      <c r="G73" s="14">
        <v>4</v>
      </c>
      <c r="H73" s="14">
        <v>0</v>
      </c>
      <c r="I73" s="14">
        <v>0</v>
      </c>
      <c r="J73" s="12">
        <f>OR(F73&lt;&gt;0,G73&lt;&gt;0,H73&lt;&gt;0,I73&lt;&gt;0)*(F73 + (F73 = 0))*(G73 + (G73 = 0))*(H73 + (H73 = 0))*(I73 + (I73 = 0))</f>
        <v>8</v>
      </c>
      <c r="K73" s="11"/>
      <c r="L73" s="11"/>
      <c r="M73" s="11"/>
      <c r="O73" s="22" t="str">
        <f t="shared" si="0"/>
        <v/>
      </c>
    </row>
    <row r="74" spans="1:15" ht="15.75" thickBot="1" x14ac:dyDescent="0.3">
      <c r="A74" s="11"/>
      <c r="B74" s="11"/>
      <c r="C74" s="11"/>
      <c r="D74" s="13"/>
      <c r="E74" s="11"/>
      <c r="F74" s="11"/>
      <c r="G74" s="11"/>
      <c r="H74" s="11"/>
      <c r="I74" s="11"/>
      <c r="J74" s="20" t="s">
        <v>22</v>
      </c>
      <c r="K74" s="9">
        <f>SUM(J73:J73)</f>
        <v>8</v>
      </c>
      <c r="L74" s="27">
        <f>L22</f>
        <v>6.2</v>
      </c>
      <c r="M74" s="9">
        <f>ROUND(L74*K74,2)</f>
        <v>49.6</v>
      </c>
      <c r="N74">
        <v>6.2</v>
      </c>
      <c r="O74" s="22" t="str">
        <f t="shared" si="0"/>
        <v/>
      </c>
    </row>
    <row r="75" spans="1:15" ht="0.95" customHeight="1" x14ac:dyDescent="0.25">
      <c r="A75" s="16"/>
      <c r="B75" s="16"/>
      <c r="C75" s="16"/>
      <c r="D75" s="17"/>
      <c r="E75" s="16"/>
      <c r="F75" s="16"/>
      <c r="G75" s="16"/>
      <c r="H75" s="16"/>
      <c r="I75" s="16"/>
      <c r="J75" s="16"/>
      <c r="K75" s="16"/>
      <c r="L75" s="16"/>
      <c r="M75" s="16"/>
      <c r="O75" s="22" t="str">
        <f t="shared" si="0"/>
        <v/>
      </c>
    </row>
    <row r="76" spans="1:15" x14ac:dyDescent="0.25">
      <c r="A76" s="10" t="s">
        <v>63</v>
      </c>
      <c r="B76" s="10" t="s">
        <v>11</v>
      </c>
      <c r="C76" s="10" t="s">
        <v>25</v>
      </c>
      <c r="D76" s="28" t="s">
        <v>64</v>
      </c>
      <c r="E76" s="28"/>
      <c r="F76" s="11"/>
      <c r="G76" s="11"/>
      <c r="H76" s="11"/>
      <c r="I76" s="11"/>
      <c r="J76" s="11"/>
      <c r="K76" s="12">
        <f>K79</f>
        <v>4</v>
      </c>
      <c r="L76" s="12">
        <f>L79</f>
        <v>60</v>
      </c>
      <c r="M76" s="12">
        <f>M79</f>
        <v>240</v>
      </c>
    </row>
    <row r="77" spans="1:15" ht="39" customHeight="1" x14ac:dyDescent="0.25">
      <c r="A77" s="11"/>
      <c r="B77" s="11"/>
      <c r="C77" s="11"/>
      <c r="D77" s="29" t="s">
        <v>65</v>
      </c>
      <c r="E77" s="29"/>
      <c r="F77" s="11"/>
      <c r="G77" s="11"/>
      <c r="H77" s="11"/>
      <c r="I77" s="11"/>
      <c r="J77" s="11"/>
      <c r="K77" s="11"/>
      <c r="L77" s="11"/>
      <c r="M77" s="11"/>
      <c r="O77" s="22" t="str">
        <f t="shared" si="0"/>
        <v/>
      </c>
    </row>
    <row r="78" spans="1:15" ht="15.75" thickBot="1" x14ac:dyDescent="0.3">
      <c r="A78" s="11"/>
      <c r="B78" s="11"/>
      <c r="C78" s="11"/>
      <c r="D78" s="13"/>
      <c r="E78" s="10" t="s">
        <v>8</v>
      </c>
      <c r="F78" s="14">
        <v>1</v>
      </c>
      <c r="G78" s="14">
        <v>2</v>
      </c>
      <c r="H78" s="14">
        <v>2</v>
      </c>
      <c r="I78" s="14">
        <v>0</v>
      </c>
      <c r="J78" s="12">
        <f>OR(F78&lt;&gt;0,G78&lt;&gt;0,H78&lt;&gt;0,I78&lt;&gt;0)*(F78 + (F78 = 0))*(G78 + (G78 = 0))*(H78 + (H78 = 0))*(I78 + (I78 = 0))</f>
        <v>4</v>
      </c>
      <c r="K78" s="11"/>
      <c r="L78" s="11"/>
      <c r="M78" s="11"/>
      <c r="O78" s="22" t="str">
        <f t="shared" si="0"/>
        <v/>
      </c>
    </row>
    <row r="79" spans="1:15" ht="15.75" thickBot="1" x14ac:dyDescent="0.3">
      <c r="A79" s="11"/>
      <c r="B79" s="11"/>
      <c r="C79" s="11"/>
      <c r="D79" s="13"/>
      <c r="E79" s="11"/>
      <c r="F79" s="11"/>
      <c r="G79" s="11"/>
      <c r="H79" s="11"/>
      <c r="I79" s="11"/>
      <c r="J79" s="20" t="s">
        <v>66</v>
      </c>
      <c r="K79" s="9">
        <f>SUM(J78:J78)</f>
        <v>4</v>
      </c>
      <c r="L79" s="21">
        <v>60</v>
      </c>
      <c r="M79" s="9">
        <f>ROUND(L79*K79,2)</f>
        <v>240</v>
      </c>
      <c r="N79">
        <v>60</v>
      </c>
      <c r="O79" s="22" t="str">
        <f t="shared" si="0"/>
        <v/>
      </c>
    </row>
    <row r="80" spans="1:15" ht="0.95" customHeight="1" x14ac:dyDescent="0.25">
      <c r="A80" s="16"/>
      <c r="B80" s="16"/>
      <c r="C80" s="16"/>
      <c r="D80" s="17"/>
      <c r="E80" s="16"/>
      <c r="F80" s="16"/>
      <c r="G80" s="16"/>
      <c r="H80" s="16"/>
      <c r="I80" s="16"/>
      <c r="J80" s="16"/>
      <c r="K80" s="16"/>
      <c r="L80" s="16"/>
      <c r="M80" s="16"/>
      <c r="O80" s="22" t="str">
        <f t="shared" si="0"/>
        <v/>
      </c>
    </row>
    <row r="81" spans="1:15" x14ac:dyDescent="0.25">
      <c r="A81" s="10" t="s">
        <v>67</v>
      </c>
      <c r="B81" s="10" t="s">
        <v>11</v>
      </c>
      <c r="C81" s="10" t="s">
        <v>12</v>
      </c>
      <c r="D81" s="28" t="s">
        <v>68</v>
      </c>
      <c r="E81" s="28"/>
      <c r="F81" s="11"/>
      <c r="G81" s="11"/>
      <c r="H81" s="11"/>
      <c r="I81" s="11"/>
      <c r="J81" s="11"/>
      <c r="K81" s="12">
        <f>K84</f>
        <v>1</v>
      </c>
      <c r="L81" s="12">
        <f>L84</f>
        <v>140</v>
      </c>
      <c r="M81" s="12">
        <f>M84</f>
        <v>140</v>
      </c>
    </row>
    <row r="82" spans="1:15" ht="39" customHeight="1" x14ac:dyDescent="0.25">
      <c r="A82" s="11"/>
      <c r="B82" s="11"/>
      <c r="C82" s="11"/>
      <c r="D82" s="29" t="s">
        <v>69</v>
      </c>
      <c r="E82" s="29"/>
      <c r="F82" s="11"/>
      <c r="G82" s="11"/>
      <c r="H82" s="11"/>
      <c r="I82" s="11"/>
      <c r="J82" s="11"/>
      <c r="K82" s="11"/>
      <c r="L82" s="11"/>
      <c r="M82" s="11"/>
      <c r="O82" s="22" t="str">
        <f t="shared" ref="O82:O100" si="2">IF(L82&gt;N82,"Per sobre preu A.C.","")</f>
        <v/>
      </c>
    </row>
    <row r="83" spans="1:15" ht="15.75" thickBot="1" x14ac:dyDescent="0.3">
      <c r="A83" s="11"/>
      <c r="B83" s="11"/>
      <c r="C83" s="11"/>
      <c r="D83" s="13"/>
      <c r="E83" s="10" t="s">
        <v>70</v>
      </c>
      <c r="F83" s="14">
        <v>1</v>
      </c>
      <c r="G83" s="14">
        <v>0</v>
      </c>
      <c r="H83" s="14">
        <v>0</v>
      </c>
      <c r="I83" s="14">
        <v>0</v>
      </c>
      <c r="J83" s="12">
        <f>OR(F83&lt;&gt;0,G83&lt;&gt;0,H83&lt;&gt;0,I83&lt;&gt;0)*(F83 + (F83 = 0))*(G83 + (G83 = 0))*(H83 + (H83 = 0))*(I83 + (I83 = 0))</f>
        <v>1</v>
      </c>
      <c r="K83" s="11"/>
      <c r="L83" s="11"/>
      <c r="M83" s="11"/>
      <c r="O83" s="22" t="str">
        <f t="shared" si="2"/>
        <v/>
      </c>
    </row>
    <row r="84" spans="1:15" ht="15.75" thickBot="1" x14ac:dyDescent="0.3">
      <c r="A84" s="11"/>
      <c r="B84" s="11"/>
      <c r="C84" s="11"/>
      <c r="D84" s="13"/>
      <c r="E84" s="11"/>
      <c r="F84" s="11"/>
      <c r="G84" s="11"/>
      <c r="H84" s="11"/>
      <c r="I84" s="11"/>
      <c r="J84" s="20" t="s">
        <v>71</v>
      </c>
      <c r="K84" s="9">
        <f>SUM(J83:J83)</f>
        <v>1</v>
      </c>
      <c r="L84" s="21">
        <v>140</v>
      </c>
      <c r="M84" s="9">
        <f>ROUND(L84*K84,2)</f>
        <v>140</v>
      </c>
      <c r="N84">
        <v>140</v>
      </c>
      <c r="O84" s="22" t="str">
        <f t="shared" si="2"/>
        <v/>
      </c>
    </row>
    <row r="85" spans="1:15" ht="0.95" customHeight="1" x14ac:dyDescent="0.25">
      <c r="A85" s="16"/>
      <c r="B85" s="16"/>
      <c r="C85" s="16"/>
      <c r="D85" s="17"/>
      <c r="E85" s="16"/>
      <c r="F85" s="16"/>
      <c r="G85" s="16"/>
      <c r="H85" s="16"/>
      <c r="I85" s="16"/>
      <c r="J85" s="16"/>
      <c r="K85" s="16"/>
      <c r="L85" s="16"/>
      <c r="M85" s="16"/>
      <c r="O85" s="22" t="str">
        <f t="shared" si="2"/>
        <v/>
      </c>
    </row>
    <row r="86" spans="1:15" ht="22.5" customHeight="1" x14ac:dyDescent="0.25">
      <c r="A86" s="10" t="s">
        <v>35</v>
      </c>
      <c r="B86" s="10" t="s">
        <v>11</v>
      </c>
      <c r="C86" s="10" t="s">
        <v>12</v>
      </c>
      <c r="D86" s="28" t="s">
        <v>36</v>
      </c>
      <c r="E86" s="28"/>
      <c r="F86" s="11"/>
      <c r="G86" s="11"/>
      <c r="H86" s="11"/>
      <c r="I86" s="11"/>
      <c r="J86" s="11"/>
      <c r="K86" s="12">
        <f>K89</f>
        <v>1</v>
      </c>
      <c r="L86" s="12">
        <f>L89</f>
        <v>1300</v>
      </c>
      <c r="M86" s="12">
        <f>M89</f>
        <v>1300</v>
      </c>
    </row>
    <row r="87" spans="1:15" ht="82.5" customHeight="1" x14ac:dyDescent="0.25">
      <c r="A87" s="11"/>
      <c r="B87" s="11"/>
      <c r="C87" s="11"/>
      <c r="D87" s="29" t="s">
        <v>37</v>
      </c>
      <c r="E87" s="29"/>
      <c r="F87" s="11"/>
      <c r="G87" s="11"/>
      <c r="H87" s="11"/>
      <c r="I87" s="11"/>
      <c r="J87" s="11"/>
      <c r="K87" s="11"/>
      <c r="L87" s="11"/>
      <c r="M87" s="11"/>
      <c r="O87" s="22" t="str">
        <f t="shared" si="2"/>
        <v/>
      </c>
    </row>
    <row r="88" spans="1:15" ht="15.75" thickBot="1" x14ac:dyDescent="0.3">
      <c r="A88" s="11"/>
      <c r="B88" s="11"/>
      <c r="C88" s="11"/>
      <c r="D88" s="13"/>
      <c r="E88" s="10" t="s">
        <v>72</v>
      </c>
      <c r="F88" s="14">
        <v>1</v>
      </c>
      <c r="G88" s="14">
        <v>0</v>
      </c>
      <c r="H88" s="14">
        <v>0</v>
      </c>
      <c r="I88" s="14">
        <v>0</v>
      </c>
      <c r="J88" s="12">
        <f>OR(F88&lt;&gt;0,G88&lt;&gt;0,H88&lt;&gt;0,I88&lt;&gt;0)*(F88 + (F88 = 0))*(G88 + (G88 = 0))*(H88 + (H88 = 0))*(I88 + (I88 = 0))</f>
        <v>1</v>
      </c>
      <c r="K88" s="11"/>
      <c r="L88" s="11"/>
      <c r="M88" s="11"/>
      <c r="O88" s="22" t="str">
        <f t="shared" si="2"/>
        <v/>
      </c>
    </row>
    <row r="89" spans="1:15" ht="15.75" thickBot="1" x14ac:dyDescent="0.3">
      <c r="A89" s="11"/>
      <c r="B89" s="11"/>
      <c r="C89" s="11"/>
      <c r="D89" s="13"/>
      <c r="E89" s="11"/>
      <c r="F89" s="11"/>
      <c r="G89" s="11"/>
      <c r="H89" s="11"/>
      <c r="I89" s="11"/>
      <c r="J89" s="20" t="s">
        <v>40</v>
      </c>
      <c r="K89" s="9">
        <f>SUM(J88:J88)</f>
        <v>1</v>
      </c>
      <c r="L89" s="27">
        <f>L39</f>
        <v>1300</v>
      </c>
      <c r="M89" s="9">
        <f>ROUND(L89*K89,2)</f>
        <v>1300</v>
      </c>
      <c r="N89">
        <v>1300</v>
      </c>
      <c r="O89" s="22" t="str">
        <f t="shared" si="2"/>
        <v/>
      </c>
    </row>
    <row r="90" spans="1:15" ht="0.95" customHeight="1" x14ac:dyDescent="0.25">
      <c r="A90" s="16"/>
      <c r="B90" s="16"/>
      <c r="C90" s="16"/>
      <c r="D90" s="17"/>
      <c r="E90" s="16"/>
      <c r="F90" s="16"/>
      <c r="G90" s="16"/>
      <c r="H90" s="16"/>
      <c r="I90" s="16"/>
      <c r="J90" s="16"/>
      <c r="K90" s="16"/>
      <c r="L90" s="16"/>
      <c r="M90" s="16"/>
      <c r="O90" s="22" t="str">
        <f t="shared" si="2"/>
        <v/>
      </c>
    </row>
    <row r="91" spans="1:15" x14ac:dyDescent="0.25">
      <c r="A91" s="10" t="s">
        <v>73</v>
      </c>
      <c r="B91" s="10" t="s">
        <v>11</v>
      </c>
      <c r="C91" s="10" t="s">
        <v>25</v>
      </c>
      <c r="D91" s="28" t="s">
        <v>74</v>
      </c>
      <c r="E91" s="28"/>
      <c r="F91" s="11"/>
      <c r="G91" s="11"/>
      <c r="H91" s="11"/>
      <c r="I91" s="11"/>
      <c r="J91" s="11"/>
      <c r="K91" s="12">
        <f>K94</f>
        <v>4</v>
      </c>
      <c r="L91" s="12">
        <f>L94</f>
        <v>120</v>
      </c>
      <c r="M91" s="12">
        <f>M94</f>
        <v>480</v>
      </c>
    </row>
    <row r="92" spans="1:15" ht="78.75" customHeight="1" x14ac:dyDescent="0.25">
      <c r="A92" s="11"/>
      <c r="B92" s="11"/>
      <c r="C92" s="11"/>
      <c r="D92" s="29" t="s">
        <v>75</v>
      </c>
      <c r="E92" s="29"/>
      <c r="F92" s="11"/>
      <c r="G92" s="11"/>
      <c r="H92" s="11"/>
      <c r="I92" s="11"/>
      <c r="J92" s="11"/>
      <c r="K92" s="11"/>
      <c r="L92" s="11"/>
      <c r="M92" s="11"/>
      <c r="O92" s="22" t="str">
        <f t="shared" si="2"/>
        <v/>
      </c>
    </row>
    <row r="93" spans="1:15" ht="15.75" thickBot="1" x14ac:dyDescent="0.3">
      <c r="A93" s="11"/>
      <c r="B93" s="11"/>
      <c r="C93" s="11"/>
      <c r="D93" s="13"/>
      <c r="E93" s="10" t="s">
        <v>76</v>
      </c>
      <c r="F93" s="14">
        <v>1</v>
      </c>
      <c r="G93" s="14">
        <v>2</v>
      </c>
      <c r="H93" s="14">
        <v>2</v>
      </c>
      <c r="I93" s="14">
        <v>0</v>
      </c>
      <c r="J93" s="12">
        <f>OR(F93&lt;&gt;0,G93&lt;&gt;0,H93&lt;&gt;0,I93&lt;&gt;0)*(F93 + (F93 = 0))*(G93 + (G93 = 0))*(H93 + (H93 = 0))*(I93 + (I93 = 0))</f>
        <v>4</v>
      </c>
      <c r="K93" s="11"/>
      <c r="L93" s="11"/>
      <c r="M93" s="11"/>
      <c r="O93" s="22" t="str">
        <f t="shared" si="2"/>
        <v/>
      </c>
    </row>
    <row r="94" spans="1:15" ht="15.75" thickBot="1" x14ac:dyDescent="0.3">
      <c r="A94" s="11"/>
      <c r="B94" s="11"/>
      <c r="C94" s="11"/>
      <c r="D94" s="13"/>
      <c r="E94" s="11"/>
      <c r="F94" s="11"/>
      <c r="G94" s="11"/>
      <c r="H94" s="11"/>
      <c r="I94" s="11"/>
      <c r="J94" s="20" t="s">
        <v>77</v>
      </c>
      <c r="K94" s="9">
        <f>SUM(J93:J93)</f>
        <v>4</v>
      </c>
      <c r="L94" s="27">
        <v>120</v>
      </c>
      <c r="M94" s="9">
        <f>ROUND(L94*K94,2)</f>
        <v>480</v>
      </c>
      <c r="N94">
        <v>120</v>
      </c>
      <c r="O94" s="22" t="str">
        <f t="shared" si="2"/>
        <v/>
      </c>
    </row>
    <row r="95" spans="1:15" ht="0.95" customHeight="1" x14ac:dyDescent="0.25">
      <c r="A95" s="16"/>
      <c r="B95" s="16"/>
      <c r="C95" s="16"/>
      <c r="D95" s="17"/>
      <c r="E95" s="16"/>
      <c r="F95" s="16"/>
      <c r="G95" s="16"/>
      <c r="H95" s="16"/>
      <c r="I95" s="16"/>
      <c r="J95" s="16"/>
      <c r="K95" s="16"/>
      <c r="L95" s="16"/>
      <c r="M95" s="16"/>
      <c r="O95" s="22" t="str">
        <f t="shared" si="2"/>
        <v/>
      </c>
    </row>
    <row r="96" spans="1:15" ht="22.5" customHeight="1" x14ac:dyDescent="0.25">
      <c r="A96" s="10" t="s">
        <v>50</v>
      </c>
      <c r="B96" s="10" t="s">
        <v>11</v>
      </c>
      <c r="C96" s="10" t="s">
        <v>52</v>
      </c>
      <c r="D96" s="28" t="s">
        <v>51</v>
      </c>
      <c r="E96" s="28"/>
      <c r="F96" s="11"/>
      <c r="G96" s="11"/>
      <c r="H96" s="11"/>
      <c r="I96" s="11"/>
      <c r="J96" s="11"/>
      <c r="K96" s="12">
        <f>K99</f>
        <v>5.85</v>
      </c>
      <c r="L96" s="12">
        <f>L99</f>
        <v>48</v>
      </c>
      <c r="M96" s="12">
        <f>M99</f>
        <v>280.8</v>
      </c>
    </row>
    <row r="97" spans="1:15" ht="33.75" customHeight="1" x14ac:dyDescent="0.25">
      <c r="A97" s="11"/>
      <c r="B97" s="11"/>
      <c r="C97" s="11"/>
      <c r="D97" s="29" t="s">
        <v>53</v>
      </c>
      <c r="E97" s="29"/>
      <c r="F97" s="11"/>
      <c r="G97" s="11"/>
      <c r="H97" s="11"/>
      <c r="I97" s="11"/>
      <c r="J97" s="11"/>
      <c r="K97" s="11"/>
      <c r="L97" s="11"/>
      <c r="M97" s="11"/>
      <c r="O97" s="22" t="str">
        <f t="shared" si="2"/>
        <v/>
      </c>
    </row>
    <row r="98" spans="1:15" ht="15.75" thickBot="1" x14ac:dyDescent="0.3">
      <c r="A98" s="11"/>
      <c r="B98" s="11"/>
      <c r="C98" s="11"/>
      <c r="D98" s="13"/>
      <c r="E98" s="10" t="s">
        <v>8</v>
      </c>
      <c r="F98" s="14">
        <v>1.3</v>
      </c>
      <c r="G98" s="14">
        <v>4.5</v>
      </c>
      <c r="H98" s="14">
        <v>0</v>
      </c>
      <c r="I98" s="14">
        <v>0</v>
      </c>
      <c r="J98" s="12">
        <f>OR(F98&lt;&gt;0,G98&lt;&gt;0,H98&lt;&gt;0,I98&lt;&gt;0)*(F98 + (F98 = 0))*(G98 + (G98 = 0))*(H98 + (H98 = 0))*(I98 + (I98 = 0))</f>
        <v>5.85</v>
      </c>
      <c r="K98" s="11"/>
      <c r="L98" s="11"/>
      <c r="M98" s="11"/>
      <c r="O98" s="22" t="str">
        <f t="shared" si="2"/>
        <v/>
      </c>
    </row>
    <row r="99" spans="1:15" ht="15.75" thickBot="1" x14ac:dyDescent="0.3">
      <c r="A99" s="11"/>
      <c r="B99" s="11"/>
      <c r="C99" s="11"/>
      <c r="D99" s="13"/>
      <c r="E99" s="11"/>
      <c r="F99" s="11"/>
      <c r="G99" s="11"/>
      <c r="H99" s="11"/>
      <c r="I99" s="11"/>
      <c r="J99" s="20" t="s">
        <v>55</v>
      </c>
      <c r="K99" s="9">
        <f>SUM(J98:J98)</f>
        <v>5.85</v>
      </c>
      <c r="L99" s="27">
        <f>L56</f>
        <v>48</v>
      </c>
      <c r="M99" s="9">
        <f>ROUND(L99*K99,2)</f>
        <v>280.8</v>
      </c>
      <c r="N99">
        <v>48</v>
      </c>
      <c r="O99" s="22" t="str">
        <f t="shared" si="2"/>
        <v/>
      </c>
    </row>
    <row r="100" spans="1:15" ht="0.95" customHeight="1" x14ac:dyDescent="0.25">
      <c r="A100" s="16"/>
      <c r="B100" s="16"/>
      <c r="C100" s="16"/>
      <c r="D100" s="17"/>
      <c r="E100" s="16"/>
      <c r="F100" s="16"/>
      <c r="G100" s="16"/>
      <c r="H100" s="16"/>
      <c r="I100" s="16"/>
      <c r="J100" s="16"/>
      <c r="K100" s="16"/>
      <c r="L100" s="16"/>
      <c r="M100" s="16"/>
      <c r="O100" s="22" t="str">
        <f t="shared" si="2"/>
        <v/>
      </c>
    </row>
    <row r="101" spans="1:15" x14ac:dyDescent="0.25">
      <c r="A101" s="11"/>
      <c r="B101" s="11"/>
      <c r="C101" s="11"/>
      <c r="D101" s="13"/>
      <c r="E101" s="11"/>
      <c r="F101" s="11"/>
      <c r="G101" s="11"/>
      <c r="H101" s="11"/>
      <c r="I101" s="11"/>
      <c r="J101" s="15" t="s">
        <v>78</v>
      </c>
      <c r="K101" s="18">
        <v>1</v>
      </c>
      <c r="L101" s="9">
        <f>M66+M71+M76+M81+M86+M91+M96</f>
        <v>4065.4</v>
      </c>
      <c r="M101" s="9">
        <f>ROUND(L101*K101,2)</f>
        <v>4065.4</v>
      </c>
    </row>
    <row r="102" spans="1:15" ht="0.95" customHeight="1" x14ac:dyDescent="0.25">
      <c r="A102" s="16"/>
      <c r="B102" s="16"/>
      <c r="C102" s="16"/>
      <c r="D102" s="17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1:15" x14ac:dyDescent="0.25">
      <c r="A103" s="11"/>
      <c r="B103" s="11"/>
      <c r="C103" s="11"/>
      <c r="D103" s="13"/>
      <c r="E103" s="11"/>
      <c r="F103" s="11"/>
      <c r="G103" s="11"/>
      <c r="H103" s="11"/>
      <c r="I103" s="11"/>
      <c r="J103" s="20" t="s">
        <v>87</v>
      </c>
      <c r="K103" s="14">
        <v>1</v>
      </c>
      <c r="L103" s="9">
        <f>M4+M65</f>
        <v>18666.54</v>
      </c>
      <c r="M103" s="9">
        <f>ROUND(L103*K103,2)</f>
        <v>18666.54</v>
      </c>
    </row>
    <row r="104" spans="1:15" ht="11.25" customHeight="1" x14ac:dyDescent="0.25">
      <c r="A104" s="11"/>
      <c r="B104" s="11"/>
      <c r="C104" s="11"/>
      <c r="D104" s="13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5" x14ac:dyDescent="0.25">
      <c r="J105" s="20" t="s">
        <v>88</v>
      </c>
      <c r="K105" s="23">
        <v>0.21</v>
      </c>
      <c r="M105" s="9">
        <f>ROUND(K105*M103,2)</f>
        <v>3919.97</v>
      </c>
    </row>
    <row r="106" spans="1:15" ht="7.5" customHeight="1" thickBot="1" x14ac:dyDescent="0.3"/>
    <row r="107" spans="1:15" ht="15.75" thickBot="1" x14ac:dyDescent="0.3">
      <c r="I107" s="24"/>
      <c r="J107" s="25" t="s">
        <v>89</v>
      </c>
      <c r="K107" s="26"/>
      <c r="L107" s="31">
        <f>M103+M105</f>
        <v>22586.51</v>
      </c>
      <c r="M107" s="32"/>
    </row>
  </sheetData>
  <sheetProtection algorithmName="SHA-512" hashValue="x0edd/8YYyHeE18jLw3rIYAL1oL4ADEsUIMiPtu0vidkQ65hOA4Kac6f2OWRAOEsBT662V7DbB3FEK/BxAcT4A==" saltValue="5sipH9WOEa3KKPY7pL6sqA==" spinCount="100000" sheet="1" objects="1" scenarios="1"/>
  <mergeCells count="37">
    <mergeCell ref="D13:E13"/>
    <mergeCell ref="D14:E14"/>
    <mergeCell ref="L107:M107"/>
    <mergeCell ref="D42:E42"/>
    <mergeCell ref="D41:E41"/>
    <mergeCell ref="D36:E36"/>
    <mergeCell ref="D35:E35"/>
    <mergeCell ref="D77:E77"/>
    <mergeCell ref="D76:E76"/>
    <mergeCell ref="D72:E72"/>
    <mergeCell ref="D71:E71"/>
    <mergeCell ref="D67:E67"/>
    <mergeCell ref="D66:E66"/>
    <mergeCell ref="D97:E97"/>
    <mergeCell ref="D96:E96"/>
    <mergeCell ref="D92:E92"/>
    <mergeCell ref="D91:E91"/>
    <mergeCell ref="D87:E87"/>
    <mergeCell ref="D4:E4"/>
    <mergeCell ref="D65:E65"/>
    <mergeCell ref="D59:E59"/>
    <mergeCell ref="D58:E58"/>
    <mergeCell ref="D54:E54"/>
    <mergeCell ref="D53:E53"/>
    <mergeCell ref="D49:E49"/>
    <mergeCell ref="D48:E48"/>
    <mergeCell ref="D6:E6"/>
    <mergeCell ref="D5:E5"/>
    <mergeCell ref="D25:E25"/>
    <mergeCell ref="D24:E24"/>
    <mergeCell ref="D19:E19"/>
    <mergeCell ref="D18:E18"/>
    <mergeCell ref="D86:E86"/>
    <mergeCell ref="D82:E82"/>
    <mergeCell ref="D81:E81"/>
    <mergeCell ref="D31:E31"/>
    <mergeCell ref="D30:E30"/>
  </mergeCells>
  <dataValidations disablePrompts="1" count="1">
    <dataValidation type="list" allowBlank="1" showInputMessage="1" showErrorMessage="1" sqref="B4:B104" xr:uid="{10E5864E-E613-4AC2-8466-B6181E1D54D0}">
      <formula1>"Capítulo,Partida,Mano de obra,Maquinaria,Material,Otros,"</formula1>
    </dataValidation>
  </dataValidations>
  <pageMargins left="0.70866141732283472" right="0.23622047244094491" top="0.72" bottom="0.71" header="0.31496062992125984" footer="0.31496062992125984"/>
  <pageSetup paperSize="9" scale="88" fitToHeight="0" orientation="portrait" r:id="rId1"/>
  <headerFooter>
    <oddFooter>&amp;R&amp;P/&amp;N</oddFooter>
  </headerFooter>
  <rowBreaks count="1" manualBreakCount="1">
    <brk id="40" max="1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Moliner</dc:creator>
  <cp:lastModifiedBy>David Moliner</cp:lastModifiedBy>
  <cp:lastPrinted>2026-04-10T08:35:57Z</cp:lastPrinted>
  <dcterms:created xsi:type="dcterms:W3CDTF">2026-04-09T14:50:01Z</dcterms:created>
  <dcterms:modified xsi:type="dcterms:W3CDTF">2026-04-10T08:36:27Z</dcterms:modified>
</cp:coreProperties>
</file>