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T:\PHMJ\Edifici Santa Caterina\Magatzem\Magatzem\Susanna\CONCURSOS\1 CONCURSOS EN TRÀMIT\1 CONTR_2026_128 - Rehabilitació Lots deserts\DOCUMENTACIÓ FINAL\"/>
    </mc:Choice>
  </mc:AlternateContent>
  <bookViews>
    <workbookView xWindow="0" yWindow="0" windowWidth="21600" windowHeight="8880" activeTab="1"/>
  </bookViews>
  <sheets>
    <sheet name="ANNEX 1 PLA NECESSITATS" sheetId="2" r:id="rId1"/>
    <sheet name="ANNEX 3 OFERTA ECONÒMICA" sheetId="4" r:id="rId2"/>
    <sheet name="TOTALS PER LOT" sheetId="5" r:id="rId3"/>
  </sheets>
  <definedNames>
    <definedName name="_xlnm._FilterDatabase" localSheetId="0" hidden="1">'ANNEX 1 PLA NECESSITATS'!$A$1:$G$75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5" l="1"/>
  <c r="D9" i="5"/>
  <c r="D8" i="5"/>
  <c r="G15" i="2"/>
  <c r="G17" i="2"/>
  <c r="G16" i="2"/>
  <c r="G31" i="2"/>
  <c r="G33" i="2"/>
  <c r="G26" i="2"/>
  <c r="G27" i="2"/>
  <c r="G28" i="2"/>
  <c r="G29" i="2"/>
  <c r="G25" i="2"/>
  <c r="G7" i="2"/>
  <c r="G8" i="2"/>
  <c r="G9" i="2"/>
  <c r="G10" i="2"/>
  <c r="G11" i="2"/>
  <c r="G12" i="2"/>
  <c r="G13" i="2"/>
  <c r="G14" i="2"/>
  <c r="G18" i="2"/>
  <c r="G19" i="2"/>
  <c r="G20" i="2"/>
  <c r="G21" i="2"/>
  <c r="G22" i="2"/>
  <c r="G23" i="2"/>
  <c r="G6" i="2"/>
  <c r="G4" i="2"/>
  <c r="G3" i="2"/>
  <c r="G2" i="2"/>
  <c r="F39" i="2" l="1"/>
  <c r="C7" i="5" s="1"/>
  <c r="G39" i="2"/>
  <c r="F36" i="2"/>
  <c r="C6" i="5" s="1"/>
  <c r="G5" i="2" l="1"/>
  <c r="G32" i="2"/>
  <c r="G34" i="2"/>
  <c r="G35" i="2"/>
  <c r="G36" i="2" l="1"/>
  <c r="G24" i="2"/>
  <c r="G30" i="2"/>
  <c r="F32" i="2"/>
  <c r="C5" i="5" s="1"/>
  <c r="F30" i="2"/>
  <c r="C4" i="5" s="1"/>
  <c r="F24" i="2"/>
  <c r="C3" i="5" s="1"/>
  <c r="F5" i="2"/>
  <c r="C2" i="5" s="1"/>
  <c r="G40" i="2" l="1"/>
  <c r="G41" i="2" l="1"/>
  <c r="G42" i="2" s="1"/>
</calcChain>
</file>

<file path=xl/sharedStrings.xml><?xml version="1.0" encoding="utf-8"?>
<sst xmlns="http://schemas.openxmlformats.org/spreadsheetml/2006/main" count="213" uniqueCount="69">
  <si>
    <t>LOT</t>
  </si>
  <si>
    <t>Sala</t>
  </si>
  <si>
    <t>Denominació sala</t>
  </si>
  <si>
    <t>Unitats</t>
  </si>
  <si>
    <t>PREU UNITARI SENSE IVA</t>
  </si>
  <si>
    <t>PREU TOTAL SENSE IVA</t>
  </si>
  <si>
    <t>9.5</t>
  </si>
  <si>
    <t xml:space="preserve">Consulta 1   </t>
  </si>
  <si>
    <t>10.1</t>
  </si>
  <si>
    <t>Box linfedema sòl pèlvic 1</t>
  </si>
  <si>
    <t>18.2</t>
  </si>
  <si>
    <t>Sala de fisioteràpia polivalent B</t>
  </si>
  <si>
    <t>18.1</t>
  </si>
  <si>
    <t>Sala de fisioteràpia polivalent A</t>
  </si>
  <si>
    <t>TOTAL LOT 3</t>
  </si>
  <si>
    <t xml:space="preserve">Sala de fisioteràpia neurològica </t>
  </si>
  <si>
    <t xml:space="preserve">Aparell suspensatòria </t>
  </si>
  <si>
    <t>Banc de quadriceps amb 2 braços</t>
  </si>
  <si>
    <t>Escala de dos trams</t>
  </si>
  <si>
    <t xml:space="preserve">Sala de tractament cardiorespiratoria </t>
  </si>
  <si>
    <t>Espatlleres</t>
  </si>
  <si>
    <t xml:space="preserve">Sala de tractament grupal </t>
  </si>
  <si>
    <t>Kit de peses</t>
  </si>
  <si>
    <t>Paral·leles</t>
  </si>
  <si>
    <t>18.3</t>
  </si>
  <si>
    <t>Sala de fisioteràpia polivalent C</t>
  </si>
  <si>
    <t>Politja doble peses paret</t>
  </si>
  <si>
    <t>Taula canadenca</t>
  </si>
  <si>
    <t xml:space="preserve">Sala de teràpia ocupacional </t>
  </si>
  <si>
    <t>Taula de mans</t>
  </si>
  <si>
    <t>TOTAL LOT 6</t>
  </si>
  <si>
    <t xml:space="preserve">Teràpia cardíaca   </t>
  </si>
  <si>
    <t>Box linfedema sòl pèlvic 2</t>
  </si>
  <si>
    <t>Aparells electroestimulació (biofeedback)</t>
  </si>
  <si>
    <t>Sala de teràpia del llenguatge</t>
  </si>
  <si>
    <t>Electroestimulador per disfagies</t>
  </si>
  <si>
    <t>Electroestimulador incontinencia urinaria</t>
  </si>
  <si>
    <t>TOTAL LOT 9</t>
  </si>
  <si>
    <t>TOTAL LOT 15</t>
  </si>
  <si>
    <t>Electrocardiògraf</t>
  </si>
  <si>
    <t>Podoscop</t>
  </si>
  <si>
    <t>Mesurador PIM PEM</t>
  </si>
  <si>
    <t>TOTAL LOT 18</t>
  </si>
  <si>
    <t xml:space="preserve">Residus    </t>
  </si>
  <si>
    <t>Contenidor 1000L negre/gris amb ganxo</t>
  </si>
  <si>
    <t>Contenidor 800L marró amb ganxo</t>
  </si>
  <si>
    <t>TOTAL LOT 21</t>
  </si>
  <si>
    <t>TOTAL SENSE IVA</t>
  </si>
  <si>
    <t>IVA 21%</t>
  </si>
  <si>
    <t>TOTAL AMB IVA</t>
  </si>
  <si>
    <t>DESCRIPCIÓ</t>
  </si>
  <si>
    <t>Equip magnetoteràpia amb camilla (gran)</t>
  </si>
  <si>
    <t>Equip magnetoteràpia portàtil tauleta (petita)</t>
  </si>
  <si>
    <t>Pilotes grans</t>
  </si>
  <si>
    <t xml:space="preserve">Equip teràpia làser </t>
  </si>
  <si>
    <t>Estanteries pilotes pilates</t>
  </si>
  <si>
    <t>MAGNETOTERÀPIA </t>
  </si>
  <si>
    <t>MATERIAL DE CINESITERÀPIA </t>
  </si>
  <si>
    <t>LOT 3</t>
  </si>
  <si>
    <t>LOT 6</t>
  </si>
  <si>
    <t>TERÀPIA LÀSER </t>
  </si>
  <si>
    <t>EQUIPS DIAGNÒSTIC </t>
  </si>
  <si>
    <t>CONTENIDORS RESIDUS </t>
  </si>
  <si>
    <t>PRESTATGERIES PILOTES</t>
  </si>
  <si>
    <t>LOT 1</t>
  </si>
  <si>
    <t>LOT 2</t>
  </si>
  <si>
    <t>LOT 4</t>
  </si>
  <si>
    <t>LOT 5</t>
  </si>
  <si>
    <t>Pilotes medicinals amb suport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</si>
</sst>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_-[$€-2]\ * #,##0.00_-;\-[$€-2]\ * #,##0.00_-;_-[$€-2]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trike/>
      <sz val="11"/>
      <color theme="1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8"/>
        <bgColor theme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rgb="FF5B9BD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38">
    <xf numFmtId="0" fontId="0" fillId="0" borderId="0" xfId="0"/>
    <xf numFmtId="0" fontId="3" fillId="4" borderId="2" xfId="0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3" xfId="0" applyFont="1" applyBorder="1" applyAlignment="1">
      <alignment wrapText="1"/>
    </xf>
    <xf numFmtId="164" fontId="4" fillId="0" borderId="3" xfId="0" applyNumberFormat="1" applyFont="1" applyBorder="1"/>
    <xf numFmtId="0" fontId="4" fillId="5" borderId="3" xfId="0" applyFont="1" applyFill="1" applyBorder="1" applyAlignment="1">
      <alignment horizontal="left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right" wrapText="1"/>
    </xf>
    <xf numFmtId="164" fontId="4" fillId="5" borderId="3" xfId="0" applyNumberFormat="1" applyFont="1" applyFill="1" applyBorder="1"/>
    <xf numFmtId="0" fontId="4" fillId="6" borderId="3" xfId="0" applyFont="1" applyFill="1" applyBorder="1"/>
    <xf numFmtId="0" fontId="4" fillId="6" borderId="3" xfId="0" applyFont="1" applyFill="1" applyBorder="1" applyAlignment="1">
      <alignment wrapText="1"/>
    </xf>
    <xf numFmtId="0" fontId="4" fillId="6" borderId="3" xfId="1" applyFont="1" applyFill="1" applyBorder="1"/>
    <xf numFmtId="0" fontId="4" fillId="0" borderId="3" xfId="2" applyFont="1" applyFill="1" applyBorder="1" applyAlignment="1">
      <alignment horizontal="left"/>
    </xf>
    <xf numFmtId="0" fontId="4" fillId="0" borderId="3" xfId="2" applyFont="1" applyFill="1" applyBorder="1"/>
    <xf numFmtId="0" fontId="4" fillId="0" borderId="3" xfId="2" applyFont="1" applyFill="1" applyBorder="1" applyAlignment="1">
      <alignment wrapText="1"/>
    </xf>
    <xf numFmtId="0" fontId="4" fillId="0" borderId="3" xfId="1" applyFont="1" applyFill="1" applyBorder="1"/>
    <xf numFmtId="0" fontId="4" fillId="6" borderId="3" xfId="0" applyFont="1" applyFill="1" applyBorder="1" applyAlignment="1">
      <alignment horizontal="left"/>
    </xf>
    <xf numFmtId="0" fontId="5" fillId="6" borderId="0" xfId="0" applyFont="1" applyFill="1"/>
    <xf numFmtId="0" fontId="6" fillId="0" borderId="0" xfId="0" applyFont="1"/>
    <xf numFmtId="0" fontId="7" fillId="0" borderId="3" xfId="0" applyFont="1" applyBorder="1" applyAlignment="1">
      <alignment horizontal="left"/>
    </xf>
    <xf numFmtId="0" fontId="7" fillId="0" borderId="3" xfId="0" applyFont="1" applyBorder="1"/>
    <xf numFmtId="0" fontId="7" fillId="7" borderId="3" xfId="0" applyFont="1" applyFill="1" applyBorder="1"/>
    <xf numFmtId="0" fontId="7" fillId="7" borderId="3" xfId="0" applyFont="1" applyFill="1" applyBorder="1" applyAlignment="1">
      <alignment wrapText="1"/>
    </xf>
    <xf numFmtId="164" fontId="7" fillId="7" borderId="3" xfId="0" applyNumberFormat="1" applyFont="1" applyFill="1" applyBorder="1"/>
    <xf numFmtId="165" fontId="4" fillId="0" borderId="3" xfId="0" applyNumberFormat="1" applyFont="1" applyBorder="1"/>
    <xf numFmtId="165" fontId="4" fillId="5" borderId="3" xfId="0" applyNumberFormat="1" applyFont="1" applyFill="1" applyBorder="1"/>
    <xf numFmtId="0" fontId="3" fillId="8" borderId="4" xfId="0" applyFont="1" applyFill="1" applyBorder="1"/>
    <xf numFmtId="0" fontId="0" fillId="0" borderId="4" xfId="0" applyBorder="1"/>
    <xf numFmtId="164" fontId="0" fillId="0" borderId="4" xfId="0" applyNumberFormat="1" applyBorder="1"/>
    <xf numFmtId="0" fontId="0" fillId="9" borderId="4" xfId="0" applyFill="1" applyBorder="1"/>
    <xf numFmtId="164" fontId="8" fillId="0" borderId="4" xfId="0" applyNumberFormat="1" applyFont="1" applyBorder="1"/>
    <xf numFmtId="0" fontId="3" fillId="8" borderId="4" xfId="0" applyFont="1" applyFill="1" applyBorder="1" applyAlignment="1">
      <alignment horizontal="center"/>
    </xf>
    <xf numFmtId="0" fontId="0" fillId="0" borderId="5" xfId="0" applyFill="1" applyBorder="1"/>
    <xf numFmtId="164" fontId="0" fillId="0" borderId="0" xfId="0" applyNumberFormat="1"/>
    <xf numFmtId="0" fontId="0" fillId="0" borderId="3" xfId="0" applyBorder="1"/>
    <xf numFmtId="164" fontId="3" fillId="4" borderId="2" xfId="0" applyNumberFormat="1" applyFont="1" applyFill="1" applyBorder="1" applyAlignment="1">
      <alignment horizontal="center" vertical="center" wrapText="1"/>
    </xf>
  </cellXfs>
  <cellStyles count="3">
    <cellStyle name="Entrada" xfId="2" builtinId="20"/>
    <cellStyle name="Neutral" xfId="1" builtinId="2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25" zoomScale="89" zoomScaleNormal="89" workbookViewId="0">
      <selection activeCell="A76" sqref="A76:XFD81"/>
    </sheetView>
  </sheetViews>
  <sheetFormatPr baseColWidth="10" defaultColWidth="9.140625" defaultRowHeight="15" x14ac:dyDescent="0.25"/>
  <cols>
    <col min="1" max="1" width="8.85546875" bestFit="1" customWidth="1"/>
    <col min="2" max="2" width="9.140625" customWidth="1"/>
    <col min="3" max="3" width="34.5703125" bestFit="1" customWidth="1"/>
    <col min="4" max="4" width="42.28515625" bestFit="1" customWidth="1"/>
    <col min="5" max="5" width="7.42578125" bestFit="1" customWidth="1"/>
    <col min="6" max="6" width="27.85546875" bestFit="1" customWidth="1"/>
    <col min="7" max="7" width="26" bestFit="1" customWidth="1"/>
    <col min="9" max="9" width="11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50</v>
      </c>
      <c r="E1" s="1" t="s">
        <v>3</v>
      </c>
      <c r="F1" s="2" t="s">
        <v>4</v>
      </c>
      <c r="G1" s="2" t="s">
        <v>5</v>
      </c>
    </row>
    <row r="2" spans="1:7" x14ac:dyDescent="0.25">
      <c r="A2" s="3">
        <v>1</v>
      </c>
      <c r="B2" s="3" t="s">
        <v>10</v>
      </c>
      <c r="C2" s="4" t="s">
        <v>11</v>
      </c>
      <c r="D2" s="5" t="s">
        <v>51</v>
      </c>
      <c r="E2" s="4">
        <v>2</v>
      </c>
      <c r="F2" s="6">
        <v>7870</v>
      </c>
      <c r="G2" s="6">
        <f>E2*F2</f>
        <v>15740</v>
      </c>
    </row>
    <row r="3" spans="1:7" x14ac:dyDescent="0.25">
      <c r="A3" s="3">
        <v>1</v>
      </c>
      <c r="B3" s="3" t="s">
        <v>12</v>
      </c>
      <c r="C3" s="13" t="s">
        <v>13</v>
      </c>
      <c r="D3" s="5" t="s">
        <v>52</v>
      </c>
      <c r="E3" s="11">
        <v>3</v>
      </c>
      <c r="F3" s="6">
        <v>5975</v>
      </c>
      <c r="G3" s="6">
        <f>E3*F3</f>
        <v>17925</v>
      </c>
    </row>
    <row r="4" spans="1:7" x14ac:dyDescent="0.25">
      <c r="A4" s="3">
        <v>1</v>
      </c>
      <c r="B4" s="3" t="s">
        <v>10</v>
      </c>
      <c r="C4" s="4" t="s">
        <v>11</v>
      </c>
      <c r="D4" s="5" t="s">
        <v>52</v>
      </c>
      <c r="E4" s="4">
        <v>3</v>
      </c>
      <c r="F4" s="6">
        <v>5975</v>
      </c>
      <c r="G4" s="6">
        <f>E4*F4</f>
        <v>17925</v>
      </c>
    </row>
    <row r="5" spans="1:7" x14ac:dyDescent="0.25">
      <c r="A5" s="7"/>
      <c r="B5" s="7"/>
      <c r="C5" s="8"/>
      <c r="D5" s="9" t="s">
        <v>14</v>
      </c>
      <c r="E5" s="8"/>
      <c r="F5" s="10">
        <f>SUM(F2:F4)</f>
        <v>19820</v>
      </c>
      <c r="G5" s="10">
        <f>SUM(G2:G4)</f>
        <v>51590</v>
      </c>
    </row>
    <row r="6" spans="1:7" x14ac:dyDescent="0.25">
      <c r="A6" s="3">
        <v>2</v>
      </c>
      <c r="B6" s="3" t="s">
        <v>10</v>
      </c>
      <c r="C6" s="4" t="s">
        <v>11</v>
      </c>
      <c r="D6" s="5" t="s">
        <v>68</v>
      </c>
      <c r="E6" s="4">
        <v>1</v>
      </c>
      <c r="F6" s="6">
        <v>745</v>
      </c>
      <c r="G6" s="6">
        <f>E6*F6</f>
        <v>745</v>
      </c>
    </row>
    <row r="7" spans="1:7" x14ac:dyDescent="0.25">
      <c r="A7" s="3">
        <v>2</v>
      </c>
      <c r="B7" s="3" t="s">
        <v>10</v>
      </c>
      <c r="C7" s="4" t="s">
        <v>11</v>
      </c>
      <c r="D7" s="5" t="s">
        <v>16</v>
      </c>
      <c r="E7" s="4">
        <v>1</v>
      </c>
      <c r="F7" s="6">
        <v>420</v>
      </c>
      <c r="G7" s="6">
        <f t="shared" ref="G7:G23" si="0">E7*F7</f>
        <v>420</v>
      </c>
    </row>
    <row r="8" spans="1:7" x14ac:dyDescent="0.25">
      <c r="A8" s="3">
        <v>2</v>
      </c>
      <c r="B8" s="3" t="s">
        <v>10</v>
      </c>
      <c r="C8" s="4" t="s">
        <v>11</v>
      </c>
      <c r="D8" s="5" t="s">
        <v>17</v>
      </c>
      <c r="E8" s="4">
        <v>2</v>
      </c>
      <c r="F8" s="6">
        <v>1855</v>
      </c>
      <c r="G8" s="6">
        <f t="shared" si="0"/>
        <v>3710</v>
      </c>
    </row>
    <row r="9" spans="1:7" x14ac:dyDescent="0.25">
      <c r="A9" s="3">
        <v>2</v>
      </c>
      <c r="B9" s="3">
        <v>16</v>
      </c>
      <c r="C9" s="4" t="s">
        <v>15</v>
      </c>
      <c r="D9" s="5" t="s">
        <v>18</v>
      </c>
      <c r="E9" s="4">
        <v>1</v>
      </c>
      <c r="F9" s="6">
        <v>1860</v>
      </c>
      <c r="G9" s="6">
        <f t="shared" si="0"/>
        <v>1860</v>
      </c>
    </row>
    <row r="10" spans="1:7" x14ac:dyDescent="0.25">
      <c r="A10" s="3">
        <v>2</v>
      </c>
      <c r="B10" s="3" t="s">
        <v>10</v>
      </c>
      <c r="C10" s="4" t="s">
        <v>11</v>
      </c>
      <c r="D10" s="5" t="s">
        <v>18</v>
      </c>
      <c r="E10" s="4">
        <v>1</v>
      </c>
      <c r="F10" s="6">
        <v>1860</v>
      </c>
      <c r="G10" s="6">
        <f t="shared" si="0"/>
        <v>1860</v>
      </c>
    </row>
    <row r="11" spans="1:7" x14ac:dyDescent="0.25">
      <c r="A11" s="3">
        <v>2</v>
      </c>
      <c r="B11" s="14">
        <v>15</v>
      </c>
      <c r="C11" s="15" t="s">
        <v>19</v>
      </c>
      <c r="D11" s="16" t="s">
        <v>20</v>
      </c>
      <c r="E11" s="15">
        <v>3</v>
      </c>
      <c r="F11" s="6">
        <v>820</v>
      </c>
      <c r="G11" s="6">
        <f t="shared" si="0"/>
        <v>2460</v>
      </c>
    </row>
    <row r="12" spans="1:7" x14ac:dyDescent="0.25">
      <c r="A12" s="3">
        <v>2</v>
      </c>
      <c r="B12" s="3">
        <v>16</v>
      </c>
      <c r="C12" s="4" t="s">
        <v>15</v>
      </c>
      <c r="D12" s="5" t="s">
        <v>20</v>
      </c>
      <c r="E12" s="4">
        <v>1</v>
      </c>
      <c r="F12" s="6">
        <v>820</v>
      </c>
      <c r="G12" s="6">
        <f t="shared" si="0"/>
        <v>820</v>
      </c>
    </row>
    <row r="13" spans="1:7" x14ac:dyDescent="0.25">
      <c r="A13" s="3">
        <v>2</v>
      </c>
      <c r="B13" s="3">
        <v>17</v>
      </c>
      <c r="C13" s="4" t="s">
        <v>21</v>
      </c>
      <c r="D13" s="4" t="s">
        <v>20</v>
      </c>
      <c r="E13" s="4">
        <v>4</v>
      </c>
      <c r="F13" s="6">
        <v>820</v>
      </c>
      <c r="G13" s="6">
        <f t="shared" si="0"/>
        <v>3280</v>
      </c>
    </row>
    <row r="14" spans="1:7" x14ac:dyDescent="0.25">
      <c r="A14" s="3">
        <v>2</v>
      </c>
      <c r="B14" s="3" t="s">
        <v>10</v>
      </c>
      <c r="C14" s="4" t="s">
        <v>11</v>
      </c>
      <c r="D14" s="5" t="s">
        <v>20</v>
      </c>
      <c r="E14" s="4">
        <v>3</v>
      </c>
      <c r="F14" s="6">
        <v>820</v>
      </c>
      <c r="G14" s="6">
        <f t="shared" si="0"/>
        <v>2460</v>
      </c>
    </row>
    <row r="15" spans="1:7" x14ac:dyDescent="0.25">
      <c r="A15" s="3">
        <v>2</v>
      </c>
      <c r="B15" s="14">
        <v>15</v>
      </c>
      <c r="C15" s="15" t="s">
        <v>19</v>
      </c>
      <c r="D15" s="16" t="s">
        <v>22</v>
      </c>
      <c r="E15" s="15">
        <v>6</v>
      </c>
      <c r="F15" s="6">
        <v>730</v>
      </c>
      <c r="G15" s="6">
        <f>E15*F15</f>
        <v>4380</v>
      </c>
    </row>
    <row r="16" spans="1:7" x14ac:dyDescent="0.25">
      <c r="A16" s="3">
        <v>2</v>
      </c>
      <c r="B16" s="3">
        <v>16</v>
      </c>
      <c r="C16" s="4" t="s">
        <v>15</v>
      </c>
      <c r="D16" s="5" t="s">
        <v>23</v>
      </c>
      <c r="E16" s="4">
        <v>1</v>
      </c>
      <c r="F16" s="6">
        <v>1075</v>
      </c>
      <c r="G16" s="6">
        <f>E16*F16</f>
        <v>1075</v>
      </c>
    </row>
    <row r="17" spans="1:7" x14ac:dyDescent="0.25">
      <c r="A17" s="3">
        <v>2</v>
      </c>
      <c r="B17" s="3" t="s">
        <v>10</v>
      </c>
      <c r="C17" s="4" t="s">
        <v>11</v>
      </c>
      <c r="D17" s="5" t="s">
        <v>23</v>
      </c>
      <c r="E17" s="4">
        <v>2</v>
      </c>
      <c r="F17" s="6">
        <v>1075</v>
      </c>
      <c r="G17" s="6">
        <f>E17*F17</f>
        <v>2150</v>
      </c>
    </row>
    <row r="18" spans="1:7" x14ac:dyDescent="0.25">
      <c r="A18" s="3">
        <v>2</v>
      </c>
      <c r="B18" s="3" t="s">
        <v>24</v>
      </c>
      <c r="C18" s="17" t="s">
        <v>25</v>
      </c>
      <c r="D18" s="5" t="s">
        <v>23</v>
      </c>
      <c r="E18" s="4">
        <v>1</v>
      </c>
      <c r="F18" s="6">
        <v>1075</v>
      </c>
      <c r="G18" s="6">
        <f t="shared" si="0"/>
        <v>1075</v>
      </c>
    </row>
    <row r="19" spans="1:7" x14ac:dyDescent="0.25">
      <c r="A19" s="3">
        <v>2</v>
      </c>
      <c r="B19" s="3" t="s">
        <v>12</v>
      </c>
      <c r="C19" s="13" t="s">
        <v>13</v>
      </c>
      <c r="D19" s="12" t="s">
        <v>26</v>
      </c>
      <c r="E19" s="11">
        <v>2</v>
      </c>
      <c r="F19" s="6">
        <v>1250</v>
      </c>
      <c r="G19" s="6">
        <f t="shared" si="0"/>
        <v>2500</v>
      </c>
    </row>
    <row r="20" spans="1:7" x14ac:dyDescent="0.25">
      <c r="A20" s="3">
        <v>2</v>
      </c>
      <c r="B20" s="3" t="s">
        <v>10</v>
      </c>
      <c r="C20" s="4" t="s">
        <v>11</v>
      </c>
      <c r="D20" s="5" t="s">
        <v>26</v>
      </c>
      <c r="E20" s="4">
        <v>2</v>
      </c>
      <c r="F20" s="6">
        <v>1250</v>
      </c>
      <c r="G20" s="6">
        <f t="shared" si="0"/>
        <v>2500</v>
      </c>
    </row>
    <row r="21" spans="1:7" x14ac:dyDescent="0.25">
      <c r="A21" s="3">
        <v>2</v>
      </c>
      <c r="B21" s="3">
        <v>16</v>
      </c>
      <c r="C21" s="4" t="s">
        <v>15</v>
      </c>
      <c r="D21" s="5" t="s">
        <v>27</v>
      </c>
      <c r="E21" s="4">
        <v>1</v>
      </c>
      <c r="F21" s="6">
        <v>525</v>
      </c>
      <c r="G21" s="6">
        <f t="shared" si="0"/>
        <v>525</v>
      </c>
    </row>
    <row r="22" spans="1:7" x14ac:dyDescent="0.25">
      <c r="A22" s="3">
        <v>2</v>
      </c>
      <c r="B22" s="3">
        <v>13</v>
      </c>
      <c r="C22" s="4" t="s">
        <v>28</v>
      </c>
      <c r="D22" s="5" t="s">
        <v>29</v>
      </c>
      <c r="E22" s="4">
        <v>1</v>
      </c>
      <c r="F22" s="6">
        <v>1100</v>
      </c>
      <c r="G22" s="6">
        <f t="shared" si="0"/>
        <v>1100</v>
      </c>
    </row>
    <row r="23" spans="1:7" x14ac:dyDescent="0.25">
      <c r="A23" s="3">
        <v>2</v>
      </c>
      <c r="B23" s="3">
        <v>17</v>
      </c>
      <c r="C23" s="4" t="s">
        <v>21</v>
      </c>
      <c r="D23" s="4" t="s">
        <v>53</v>
      </c>
      <c r="E23" s="4">
        <v>10</v>
      </c>
      <c r="F23" s="6">
        <v>269</v>
      </c>
      <c r="G23" s="6">
        <f t="shared" si="0"/>
        <v>2690</v>
      </c>
    </row>
    <row r="24" spans="1:7" x14ac:dyDescent="0.25">
      <c r="A24" s="7"/>
      <c r="B24" s="7"/>
      <c r="C24" s="8"/>
      <c r="D24" s="9" t="s">
        <v>30</v>
      </c>
      <c r="E24" s="8"/>
      <c r="F24" s="10">
        <f>SUM(F6:F23)</f>
        <v>18369</v>
      </c>
      <c r="G24" s="10">
        <f>SUM(G6:G23)</f>
        <v>35610</v>
      </c>
    </row>
    <row r="25" spans="1:7" x14ac:dyDescent="0.25">
      <c r="A25" s="3">
        <v>3</v>
      </c>
      <c r="B25" s="3" t="s">
        <v>10</v>
      </c>
      <c r="C25" s="4" t="s">
        <v>11</v>
      </c>
      <c r="D25" s="5" t="s">
        <v>54</v>
      </c>
      <c r="E25" s="4">
        <v>1</v>
      </c>
      <c r="F25" s="6">
        <v>15950</v>
      </c>
      <c r="G25" s="6">
        <f>E25*F25</f>
        <v>15950</v>
      </c>
    </row>
    <row r="26" spans="1:7" x14ac:dyDescent="0.25">
      <c r="A26" s="3">
        <v>3</v>
      </c>
      <c r="B26" s="18" t="s">
        <v>8</v>
      </c>
      <c r="C26" s="11" t="s">
        <v>9</v>
      </c>
      <c r="D26" s="12" t="s">
        <v>33</v>
      </c>
      <c r="E26" s="11">
        <v>1</v>
      </c>
      <c r="F26" s="6">
        <v>250</v>
      </c>
      <c r="G26" s="6">
        <f t="shared" ref="G26:G29" si="1">E26*F26</f>
        <v>250</v>
      </c>
    </row>
    <row r="27" spans="1:7" x14ac:dyDescent="0.25">
      <c r="A27" s="3">
        <v>3</v>
      </c>
      <c r="B27" s="18" t="s">
        <v>8</v>
      </c>
      <c r="C27" s="11" t="s">
        <v>32</v>
      </c>
      <c r="D27" s="12" t="s">
        <v>33</v>
      </c>
      <c r="E27" s="11">
        <v>1</v>
      </c>
      <c r="F27" s="6">
        <v>250</v>
      </c>
      <c r="G27" s="6">
        <f t="shared" si="1"/>
        <v>250</v>
      </c>
    </row>
    <row r="28" spans="1:7" x14ac:dyDescent="0.25">
      <c r="A28" s="3">
        <v>3</v>
      </c>
      <c r="B28" s="18">
        <v>12</v>
      </c>
      <c r="C28" s="11" t="s">
        <v>34</v>
      </c>
      <c r="D28" s="12" t="s">
        <v>35</v>
      </c>
      <c r="E28" s="11">
        <v>1</v>
      </c>
      <c r="F28" s="6">
        <v>1970</v>
      </c>
      <c r="G28" s="6">
        <f t="shared" si="1"/>
        <v>1970</v>
      </c>
    </row>
    <row r="29" spans="1:7" x14ac:dyDescent="0.25">
      <c r="A29" s="3">
        <v>3</v>
      </c>
      <c r="B29" s="18" t="s">
        <v>8</v>
      </c>
      <c r="C29" s="11" t="s">
        <v>9</v>
      </c>
      <c r="D29" s="19" t="s">
        <v>36</v>
      </c>
      <c r="E29" s="11">
        <v>1</v>
      </c>
      <c r="F29" s="6">
        <v>285</v>
      </c>
      <c r="G29" s="6">
        <f t="shared" si="1"/>
        <v>285</v>
      </c>
    </row>
    <row r="30" spans="1:7" x14ac:dyDescent="0.25">
      <c r="A30" s="7"/>
      <c r="B30" s="7"/>
      <c r="C30" s="8"/>
      <c r="D30" s="9" t="s">
        <v>37</v>
      </c>
      <c r="E30" s="8"/>
      <c r="F30" s="10">
        <f>SUM(F25:F29)</f>
        <v>18705</v>
      </c>
      <c r="G30" s="10">
        <f>SUM(G25:G29)</f>
        <v>18705</v>
      </c>
    </row>
    <row r="31" spans="1:7" x14ac:dyDescent="0.25">
      <c r="A31" s="3">
        <v>4</v>
      </c>
      <c r="B31" s="18">
        <v>17</v>
      </c>
      <c r="C31" s="11" t="s">
        <v>21</v>
      </c>
      <c r="D31" s="11" t="s">
        <v>55</v>
      </c>
      <c r="E31" s="11">
        <v>2</v>
      </c>
      <c r="F31" s="6">
        <v>270</v>
      </c>
      <c r="G31" s="6">
        <f>E31*F31</f>
        <v>540</v>
      </c>
    </row>
    <row r="32" spans="1:7" x14ac:dyDescent="0.25">
      <c r="A32" s="7"/>
      <c r="B32" s="7"/>
      <c r="C32" s="8"/>
      <c r="D32" s="9" t="s">
        <v>38</v>
      </c>
      <c r="E32" s="8"/>
      <c r="F32" s="10">
        <f>SUM(F31:F31)</f>
        <v>270</v>
      </c>
      <c r="G32" s="10">
        <f>SUM(G31:G31)</f>
        <v>540</v>
      </c>
    </row>
    <row r="33" spans="1:7" x14ac:dyDescent="0.25">
      <c r="A33" s="3">
        <v>5</v>
      </c>
      <c r="B33" s="18">
        <v>20</v>
      </c>
      <c r="C33" s="11" t="s">
        <v>31</v>
      </c>
      <c r="D33" s="12" t="s">
        <v>39</v>
      </c>
      <c r="E33" s="11">
        <v>1</v>
      </c>
      <c r="F33" s="6">
        <v>5200</v>
      </c>
      <c r="G33" s="6">
        <f>E33*F33</f>
        <v>5200</v>
      </c>
    </row>
    <row r="34" spans="1:7" x14ac:dyDescent="0.25">
      <c r="A34" s="3">
        <v>5</v>
      </c>
      <c r="B34" s="18" t="s">
        <v>6</v>
      </c>
      <c r="C34" s="11" t="s">
        <v>7</v>
      </c>
      <c r="D34" s="12" t="s">
        <v>40</v>
      </c>
      <c r="E34" s="11">
        <v>1</v>
      </c>
      <c r="F34" s="6">
        <v>725</v>
      </c>
      <c r="G34" s="6">
        <f t="shared" ref="G34:G35" si="2">E34*F34</f>
        <v>725</v>
      </c>
    </row>
    <row r="35" spans="1:7" x14ac:dyDescent="0.25">
      <c r="A35" s="14">
        <v>5</v>
      </c>
      <c r="B35" s="14">
        <v>15</v>
      </c>
      <c r="C35" s="15" t="s">
        <v>19</v>
      </c>
      <c r="D35" s="16" t="s">
        <v>41</v>
      </c>
      <c r="E35" s="15">
        <v>1</v>
      </c>
      <c r="F35" s="6">
        <v>4600</v>
      </c>
      <c r="G35" s="6">
        <f t="shared" si="2"/>
        <v>4600</v>
      </c>
    </row>
    <row r="36" spans="1:7" x14ac:dyDescent="0.25">
      <c r="A36" s="7"/>
      <c r="B36" s="7"/>
      <c r="C36" s="8"/>
      <c r="D36" s="9" t="s">
        <v>42</v>
      </c>
      <c r="E36" s="8"/>
      <c r="F36" s="10">
        <f>SUM(F33:F35)</f>
        <v>10525</v>
      </c>
      <c r="G36" s="10">
        <f>SUM(G33:G35)</f>
        <v>10525</v>
      </c>
    </row>
    <row r="37" spans="1:7" x14ac:dyDescent="0.25">
      <c r="A37" s="3">
        <v>6</v>
      </c>
      <c r="B37" s="3">
        <v>24</v>
      </c>
      <c r="C37" s="4" t="s">
        <v>43</v>
      </c>
      <c r="D37" s="5" t="s">
        <v>44</v>
      </c>
      <c r="E37" s="4">
        <v>1</v>
      </c>
      <c r="F37" s="6">
        <v>700</v>
      </c>
      <c r="G37" s="6">
        <v>700</v>
      </c>
    </row>
    <row r="38" spans="1:7" x14ac:dyDescent="0.25">
      <c r="A38" s="3">
        <v>6</v>
      </c>
      <c r="B38" s="3">
        <v>24</v>
      </c>
      <c r="C38" s="4" t="s">
        <v>43</v>
      </c>
      <c r="D38" s="5" t="s">
        <v>45</v>
      </c>
      <c r="E38" s="4">
        <v>1</v>
      </c>
      <c r="F38" s="6">
        <v>630</v>
      </c>
      <c r="G38" s="6">
        <v>630</v>
      </c>
    </row>
    <row r="39" spans="1:7" x14ac:dyDescent="0.25">
      <c r="A39" s="7"/>
      <c r="B39" s="7"/>
      <c r="C39" s="8"/>
      <c r="D39" s="9" t="s">
        <v>46</v>
      </c>
      <c r="E39" s="8"/>
      <c r="F39" s="10">
        <f>SUM(F37:F38)</f>
        <v>1330</v>
      </c>
      <c r="G39" s="10">
        <f>SUM(G37:G38)</f>
        <v>1330</v>
      </c>
    </row>
    <row r="40" spans="1:7" x14ac:dyDescent="0.25">
      <c r="A40" s="21"/>
      <c r="B40" s="21"/>
      <c r="C40" s="22"/>
      <c r="D40" s="4"/>
      <c r="E40" s="23"/>
      <c r="F40" s="24" t="s">
        <v>47</v>
      </c>
      <c r="G40" s="25">
        <f>SUM(G5+G24+G30+G32+G36+G39)</f>
        <v>118300</v>
      </c>
    </row>
    <row r="41" spans="1:7" x14ac:dyDescent="0.25">
      <c r="A41" s="21"/>
      <c r="B41" s="21"/>
      <c r="C41" s="22"/>
      <c r="D41" s="4"/>
      <c r="E41" s="23"/>
      <c r="F41" s="23" t="s">
        <v>48</v>
      </c>
      <c r="G41" s="25">
        <f>G40*21%</f>
        <v>24843</v>
      </c>
    </row>
    <row r="42" spans="1:7" x14ac:dyDescent="0.25">
      <c r="A42" s="21"/>
      <c r="B42" s="21"/>
      <c r="C42" s="22"/>
      <c r="D42" s="4"/>
      <c r="E42" s="23"/>
      <c r="F42" s="23" t="s">
        <v>49</v>
      </c>
      <c r="G42" s="25">
        <f>G40+G41</f>
        <v>143143</v>
      </c>
    </row>
    <row r="45" spans="1:7" x14ac:dyDescent="0.25">
      <c r="G45" s="35"/>
    </row>
    <row r="46" spans="1:7" x14ac:dyDescent="0.25">
      <c r="G46" s="35"/>
    </row>
  </sheetData>
  <autoFilter ref="A1:G7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topLeftCell="A25" workbookViewId="0">
      <selection activeCell="J10" sqref="J10"/>
    </sheetView>
  </sheetViews>
  <sheetFormatPr baseColWidth="10" defaultColWidth="9.140625" defaultRowHeight="15" x14ac:dyDescent="0.25"/>
  <cols>
    <col min="1" max="1" width="4.28515625" bestFit="1" customWidth="1"/>
    <col min="2" max="2" width="9.140625" customWidth="1"/>
    <col min="3" max="3" width="42.7109375" customWidth="1"/>
    <col min="4" max="4" width="57" customWidth="1"/>
    <col min="5" max="5" width="7.42578125" bestFit="1" customWidth="1"/>
    <col min="6" max="6" width="26.7109375" customWidth="1"/>
    <col min="7" max="7" width="22.85546875" customWidth="1"/>
    <col min="9" max="9" width="13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50</v>
      </c>
      <c r="E1" s="1" t="s">
        <v>3</v>
      </c>
      <c r="F1" s="37" t="s">
        <v>4</v>
      </c>
      <c r="G1" s="37" t="s">
        <v>5</v>
      </c>
    </row>
    <row r="2" spans="1:7" x14ac:dyDescent="0.25">
      <c r="A2" s="3">
        <v>1</v>
      </c>
      <c r="B2" s="3" t="s">
        <v>10</v>
      </c>
      <c r="C2" s="4" t="s">
        <v>11</v>
      </c>
      <c r="D2" s="5" t="s">
        <v>51</v>
      </c>
      <c r="E2" s="4">
        <v>2</v>
      </c>
      <c r="F2" s="26"/>
      <c r="G2" s="26"/>
    </row>
    <row r="3" spans="1:7" x14ac:dyDescent="0.25">
      <c r="A3" s="3">
        <v>1</v>
      </c>
      <c r="B3" s="3" t="s">
        <v>12</v>
      </c>
      <c r="C3" s="13" t="s">
        <v>13</v>
      </c>
      <c r="D3" s="5" t="s">
        <v>52</v>
      </c>
      <c r="E3" s="11">
        <v>3</v>
      </c>
      <c r="F3" s="26"/>
      <c r="G3" s="26"/>
    </row>
    <row r="4" spans="1:7" x14ac:dyDescent="0.25">
      <c r="A4" s="3">
        <v>1</v>
      </c>
      <c r="B4" s="3" t="s">
        <v>10</v>
      </c>
      <c r="C4" s="4" t="s">
        <v>11</v>
      </c>
      <c r="D4" s="5" t="s">
        <v>52</v>
      </c>
      <c r="E4" s="4">
        <v>3</v>
      </c>
      <c r="F4" s="26"/>
      <c r="G4" s="26"/>
    </row>
    <row r="5" spans="1:7" x14ac:dyDescent="0.25">
      <c r="A5" s="7"/>
      <c r="B5" s="7"/>
      <c r="C5" s="8"/>
      <c r="D5" s="9" t="s">
        <v>14</v>
      </c>
      <c r="E5" s="8"/>
      <c r="F5" s="27"/>
      <c r="G5" s="27"/>
    </row>
    <row r="6" spans="1:7" x14ac:dyDescent="0.25">
      <c r="A6" s="3">
        <v>2</v>
      </c>
      <c r="B6" s="3" t="s">
        <v>10</v>
      </c>
      <c r="C6" s="4" t="s">
        <v>11</v>
      </c>
      <c r="D6" s="5" t="s">
        <v>68</v>
      </c>
      <c r="E6" s="4">
        <v>1</v>
      </c>
      <c r="F6" s="26"/>
      <c r="G6" s="26"/>
    </row>
    <row r="7" spans="1:7" x14ac:dyDescent="0.25">
      <c r="A7" s="3">
        <v>2</v>
      </c>
      <c r="B7" s="3" t="s">
        <v>10</v>
      </c>
      <c r="C7" s="4" t="s">
        <v>11</v>
      </c>
      <c r="D7" s="5" t="s">
        <v>16</v>
      </c>
      <c r="E7" s="4">
        <v>1</v>
      </c>
      <c r="F7" s="26"/>
      <c r="G7" s="26"/>
    </row>
    <row r="8" spans="1:7" x14ac:dyDescent="0.25">
      <c r="A8" s="3">
        <v>2</v>
      </c>
      <c r="B8" s="3" t="s">
        <v>10</v>
      </c>
      <c r="C8" s="4" t="s">
        <v>11</v>
      </c>
      <c r="D8" s="5" t="s">
        <v>17</v>
      </c>
      <c r="E8" s="4">
        <v>2</v>
      </c>
      <c r="F8" s="26"/>
      <c r="G8" s="26"/>
    </row>
    <row r="9" spans="1:7" x14ac:dyDescent="0.25">
      <c r="A9" s="3">
        <v>2</v>
      </c>
      <c r="B9" s="3">
        <v>16</v>
      </c>
      <c r="C9" s="4" t="s">
        <v>15</v>
      </c>
      <c r="D9" s="5" t="s">
        <v>18</v>
      </c>
      <c r="E9" s="4">
        <v>1</v>
      </c>
      <c r="F9" s="26"/>
      <c r="G9" s="26"/>
    </row>
    <row r="10" spans="1:7" x14ac:dyDescent="0.25">
      <c r="A10" s="3">
        <v>2</v>
      </c>
      <c r="B10" s="3" t="s">
        <v>10</v>
      </c>
      <c r="C10" s="4" t="s">
        <v>11</v>
      </c>
      <c r="D10" s="5" t="s">
        <v>18</v>
      </c>
      <c r="E10" s="4">
        <v>1</v>
      </c>
      <c r="F10" s="26"/>
      <c r="G10" s="26"/>
    </row>
    <row r="11" spans="1:7" x14ac:dyDescent="0.25">
      <c r="A11" s="3">
        <v>2</v>
      </c>
      <c r="B11" s="14">
        <v>15</v>
      </c>
      <c r="C11" s="15" t="s">
        <v>19</v>
      </c>
      <c r="D11" s="16" t="s">
        <v>20</v>
      </c>
      <c r="E11" s="15">
        <v>3</v>
      </c>
      <c r="F11" s="26"/>
      <c r="G11" s="26"/>
    </row>
    <row r="12" spans="1:7" x14ac:dyDescent="0.25">
      <c r="A12" s="3">
        <v>2</v>
      </c>
      <c r="B12" s="3">
        <v>16</v>
      </c>
      <c r="C12" s="4" t="s">
        <v>15</v>
      </c>
      <c r="D12" s="5" t="s">
        <v>20</v>
      </c>
      <c r="E12" s="4">
        <v>1</v>
      </c>
      <c r="F12" s="26"/>
      <c r="G12" s="26"/>
    </row>
    <row r="13" spans="1:7" x14ac:dyDescent="0.25">
      <c r="A13" s="3">
        <v>2</v>
      </c>
      <c r="B13" s="3">
        <v>17</v>
      </c>
      <c r="C13" s="4" t="s">
        <v>21</v>
      </c>
      <c r="D13" s="4" t="s">
        <v>20</v>
      </c>
      <c r="E13" s="4">
        <v>4</v>
      </c>
      <c r="F13" s="26"/>
      <c r="G13" s="26"/>
    </row>
    <row r="14" spans="1:7" x14ac:dyDescent="0.25">
      <c r="A14" s="3">
        <v>2</v>
      </c>
      <c r="B14" s="3" t="s">
        <v>10</v>
      </c>
      <c r="C14" s="4" t="s">
        <v>11</v>
      </c>
      <c r="D14" s="5" t="s">
        <v>20</v>
      </c>
      <c r="E14" s="4">
        <v>3</v>
      </c>
      <c r="F14" s="26"/>
      <c r="G14" s="26"/>
    </row>
    <row r="15" spans="1:7" x14ac:dyDescent="0.25">
      <c r="A15" s="3">
        <v>2</v>
      </c>
      <c r="B15" s="14">
        <v>15</v>
      </c>
      <c r="C15" s="15" t="s">
        <v>19</v>
      </c>
      <c r="D15" s="16" t="s">
        <v>22</v>
      </c>
      <c r="E15" s="15">
        <v>6</v>
      </c>
      <c r="F15" s="26"/>
      <c r="G15" s="26"/>
    </row>
    <row r="16" spans="1:7" x14ac:dyDescent="0.25">
      <c r="A16" s="3">
        <v>2</v>
      </c>
      <c r="B16" s="3">
        <v>16</v>
      </c>
      <c r="C16" s="4" t="s">
        <v>15</v>
      </c>
      <c r="D16" s="5" t="s">
        <v>23</v>
      </c>
      <c r="E16" s="4">
        <v>1</v>
      </c>
      <c r="F16" s="26"/>
      <c r="G16" s="26"/>
    </row>
    <row r="17" spans="1:13" x14ac:dyDescent="0.25">
      <c r="A17" s="3">
        <v>2</v>
      </c>
      <c r="B17" s="3" t="s">
        <v>10</v>
      </c>
      <c r="C17" s="4" t="s">
        <v>11</v>
      </c>
      <c r="D17" s="5" t="s">
        <v>23</v>
      </c>
      <c r="E17" s="4">
        <v>2</v>
      </c>
      <c r="F17" s="26"/>
      <c r="G17" s="26"/>
    </row>
    <row r="18" spans="1:13" x14ac:dyDescent="0.25">
      <c r="A18" s="3">
        <v>2</v>
      </c>
      <c r="B18" s="3" t="s">
        <v>24</v>
      </c>
      <c r="C18" s="17" t="s">
        <v>25</v>
      </c>
      <c r="D18" s="5" t="s">
        <v>23</v>
      </c>
      <c r="E18" s="4">
        <v>1</v>
      </c>
      <c r="F18" s="26"/>
      <c r="G18" s="26"/>
    </row>
    <row r="19" spans="1:13" x14ac:dyDescent="0.25">
      <c r="A19" s="3">
        <v>2</v>
      </c>
      <c r="B19" s="3" t="s">
        <v>12</v>
      </c>
      <c r="C19" s="13" t="s">
        <v>13</v>
      </c>
      <c r="D19" s="12" t="s">
        <v>26</v>
      </c>
      <c r="E19" s="11">
        <v>2</v>
      </c>
      <c r="F19" s="26"/>
      <c r="G19" s="26"/>
    </row>
    <row r="20" spans="1:13" x14ac:dyDescent="0.25">
      <c r="A20" s="3">
        <v>2</v>
      </c>
      <c r="B20" s="3" t="s">
        <v>10</v>
      </c>
      <c r="C20" s="4" t="s">
        <v>11</v>
      </c>
      <c r="D20" s="5" t="s">
        <v>26</v>
      </c>
      <c r="E20" s="4">
        <v>2</v>
      </c>
      <c r="F20" s="26"/>
      <c r="G20" s="26"/>
    </row>
    <row r="21" spans="1:13" x14ac:dyDescent="0.25">
      <c r="A21" s="3">
        <v>2</v>
      </c>
      <c r="B21" s="3">
        <v>16</v>
      </c>
      <c r="C21" s="4" t="s">
        <v>15</v>
      </c>
      <c r="D21" s="5" t="s">
        <v>27</v>
      </c>
      <c r="E21" s="4">
        <v>1</v>
      </c>
      <c r="F21" s="26"/>
      <c r="G21" s="26"/>
    </row>
    <row r="22" spans="1:13" x14ac:dyDescent="0.25">
      <c r="A22" s="3">
        <v>2</v>
      </c>
      <c r="B22" s="3">
        <v>13</v>
      </c>
      <c r="C22" s="4" t="s">
        <v>28</v>
      </c>
      <c r="D22" s="5" t="s">
        <v>29</v>
      </c>
      <c r="E22" s="4">
        <v>1</v>
      </c>
      <c r="F22" s="26"/>
      <c r="G22" s="26"/>
    </row>
    <row r="23" spans="1:13" x14ac:dyDescent="0.25">
      <c r="A23" s="3">
        <v>2</v>
      </c>
      <c r="B23" s="3">
        <v>17</v>
      </c>
      <c r="C23" s="4" t="s">
        <v>21</v>
      </c>
      <c r="D23" s="4" t="s">
        <v>53</v>
      </c>
      <c r="E23" s="4">
        <v>10</v>
      </c>
      <c r="F23" s="26"/>
      <c r="G23" s="26"/>
    </row>
    <row r="24" spans="1:13" x14ac:dyDescent="0.25">
      <c r="A24" s="7"/>
      <c r="B24" s="7"/>
      <c r="C24" s="8"/>
      <c r="D24" s="9" t="s">
        <v>30</v>
      </c>
      <c r="E24" s="8"/>
      <c r="F24" s="27"/>
      <c r="G24" s="27"/>
    </row>
    <row r="25" spans="1:13" x14ac:dyDescent="0.25">
      <c r="A25" s="3">
        <v>3</v>
      </c>
      <c r="B25" s="3" t="s">
        <v>10</v>
      </c>
      <c r="C25" s="4" t="s">
        <v>11</v>
      </c>
      <c r="D25" s="5" t="s">
        <v>54</v>
      </c>
      <c r="E25" s="4">
        <v>1</v>
      </c>
      <c r="F25" s="26"/>
      <c r="G25" s="26"/>
    </row>
    <row r="26" spans="1:13" x14ac:dyDescent="0.25">
      <c r="A26" s="3">
        <v>3</v>
      </c>
      <c r="B26" s="18" t="s">
        <v>8</v>
      </c>
      <c r="C26" s="11" t="s">
        <v>9</v>
      </c>
      <c r="D26" s="12" t="s">
        <v>33</v>
      </c>
      <c r="E26" s="11">
        <v>1</v>
      </c>
      <c r="F26" s="26"/>
      <c r="G26" s="26"/>
    </row>
    <row r="27" spans="1:13" x14ac:dyDescent="0.25">
      <c r="A27" s="3">
        <v>3</v>
      </c>
      <c r="B27" s="18" t="s">
        <v>8</v>
      </c>
      <c r="C27" s="11" t="s">
        <v>32</v>
      </c>
      <c r="D27" s="12" t="s">
        <v>33</v>
      </c>
      <c r="E27" s="11">
        <v>1</v>
      </c>
      <c r="F27" s="26"/>
      <c r="G27" s="26"/>
    </row>
    <row r="28" spans="1:13" x14ac:dyDescent="0.25">
      <c r="A28" s="3">
        <v>3</v>
      </c>
      <c r="B28" s="18">
        <v>12</v>
      </c>
      <c r="C28" s="11" t="s">
        <v>34</v>
      </c>
      <c r="D28" s="12" t="s">
        <v>35</v>
      </c>
      <c r="E28" s="11">
        <v>1</v>
      </c>
      <c r="F28" s="26"/>
      <c r="G28" s="26"/>
    </row>
    <row r="29" spans="1:13" x14ac:dyDescent="0.25">
      <c r="A29" s="3">
        <v>3</v>
      </c>
      <c r="B29" s="18" t="s">
        <v>8</v>
      </c>
      <c r="C29" s="11" t="s">
        <v>9</v>
      </c>
      <c r="D29" s="19" t="s">
        <v>36</v>
      </c>
      <c r="E29" s="11">
        <v>1</v>
      </c>
      <c r="F29" s="26"/>
      <c r="G29" s="26"/>
    </row>
    <row r="30" spans="1:13" x14ac:dyDescent="0.25">
      <c r="A30" s="7"/>
      <c r="B30" s="7"/>
      <c r="C30" s="8"/>
      <c r="D30" s="9" t="s">
        <v>37</v>
      </c>
      <c r="E30" s="8"/>
      <c r="F30" s="27"/>
      <c r="G30" s="27"/>
    </row>
    <row r="31" spans="1:13" x14ac:dyDescent="0.25">
      <c r="A31" s="3">
        <v>4</v>
      </c>
      <c r="B31" s="18">
        <v>17</v>
      </c>
      <c r="C31" s="11" t="s">
        <v>21</v>
      </c>
      <c r="D31" s="11" t="s">
        <v>55</v>
      </c>
      <c r="E31" s="11">
        <v>2</v>
      </c>
      <c r="F31" s="26"/>
      <c r="G31" s="26"/>
      <c r="H31" s="20"/>
      <c r="I31" s="20"/>
      <c r="J31" s="20"/>
      <c r="K31" s="20"/>
      <c r="L31" s="20"/>
      <c r="M31" s="20"/>
    </row>
    <row r="32" spans="1:13" x14ac:dyDescent="0.25">
      <c r="A32" s="7"/>
      <c r="B32" s="7"/>
      <c r="C32" s="8"/>
      <c r="D32" s="9" t="s">
        <v>38</v>
      </c>
      <c r="E32" s="8"/>
      <c r="F32" s="27"/>
      <c r="G32" s="27"/>
    </row>
    <row r="33" spans="1:7" x14ac:dyDescent="0.25">
      <c r="A33" s="3">
        <v>5</v>
      </c>
      <c r="B33" s="18">
        <v>20</v>
      </c>
      <c r="C33" s="11" t="s">
        <v>31</v>
      </c>
      <c r="D33" s="12" t="s">
        <v>39</v>
      </c>
      <c r="E33" s="11">
        <v>1</v>
      </c>
      <c r="F33" s="26"/>
      <c r="G33" s="26"/>
    </row>
    <row r="34" spans="1:7" x14ac:dyDescent="0.25">
      <c r="A34" s="3">
        <v>5</v>
      </c>
      <c r="B34" s="18" t="s">
        <v>6</v>
      </c>
      <c r="C34" s="11" t="s">
        <v>7</v>
      </c>
      <c r="D34" s="12" t="s">
        <v>40</v>
      </c>
      <c r="E34" s="11">
        <v>1</v>
      </c>
      <c r="F34" s="26"/>
      <c r="G34" s="26"/>
    </row>
    <row r="35" spans="1:7" x14ac:dyDescent="0.25">
      <c r="A35" s="14">
        <v>5</v>
      </c>
      <c r="B35" s="14">
        <v>15</v>
      </c>
      <c r="C35" s="15" t="s">
        <v>19</v>
      </c>
      <c r="D35" s="16" t="s">
        <v>41</v>
      </c>
      <c r="E35" s="15">
        <v>1</v>
      </c>
      <c r="F35" s="26"/>
      <c r="G35" s="26"/>
    </row>
    <row r="36" spans="1:7" x14ac:dyDescent="0.25">
      <c r="A36" s="7"/>
      <c r="B36" s="7"/>
      <c r="C36" s="8"/>
      <c r="D36" s="9" t="s">
        <v>42</v>
      </c>
      <c r="E36" s="8"/>
      <c r="F36" s="27"/>
      <c r="G36" s="27"/>
    </row>
    <row r="37" spans="1:7" x14ac:dyDescent="0.25">
      <c r="A37" s="3">
        <v>6</v>
      </c>
      <c r="B37" s="3">
        <v>24</v>
      </c>
      <c r="C37" s="4" t="s">
        <v>43</v>
      </c>
      <c r="D37" s="5" t="s">
        <v>44</v>
      </c>
      <c r="E37" s="4">
        <v>1</v>
      </c>
      <c r="F37" s="26"/>
      <c r="G37" s="26"/>
    </row>
    <row r="38" spans="1:7" x14ac:dyDescent="0.25">
      <c r="A38" s="3">
        <v>6</v>
      </c>
      <c r="B38" s="3">
        <v>24</v>
      </c>
      <c r="C38" s="4" t="s">
        <v>43</v>
      </c>
      <c r="D38" s="5" t="s">
        <v>45</v>
      </c>
      <c r="E38" s="4">
        <v>1</v>
      </c>
      <c r="F38" s="26"/>
      <c r="G38" s="26"/>
    </row>
    <row r="39" spans="1:7" x14ac:dyDescent="0.25">
      <c r="A39" s="7"/>
      <c r="B39" s="7"/>
      <c r="C39" s="8"/>
      <c r="D39" s="9" t="s">
        <v>46</v>
      </c>
      <c r="E39" s="8"/>
      <c r="F39" s="27"/>
      <c r="G39" s="27"/>
    </row>
    <row r="40" spans="1:7" x14ac:dyDescent="0.25">
      <c r="A40" s="21"/>
      <c r="B40" s="21"/>
      <c r="C40" s="22"/>
      <c r="D40" s="4"/>
      <c r="E40" s="23"/>
      <c r="F40" s="24" t="s">
        <v>47</v>
      </c>
      <c r="G40" s="36"/>
    </row>
    <row r="41" spans="1:7" x14ac:dyDescent="0.25">
      <c r="A41" s="21"/>
      <c r="B41" s="21"/>
      <c r="C41" s="22"/>
      <c r="D41" s="4"/>
      <c r="E41" s="23"/>
      <c r="F41" s="23" t="s">
        <v>48</v>
      </c>
      <c r="G41" s="25"/>
    </row>
    <row r="42" spans="1:7" x14ac:dyDescent="0.25">
      <c r="A42" s="21"/>
      <c r="B42" s="21"/>
      <c r="C42" s="22"/>
      <c r="D42" s="4"/>
      <c r="E42" s="23"/>
      <c r="F42" s="23" t="s">
        <v>49</v>
      </c>
      <c r="G42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5" sqref="B15"/>
    </sheetView>
  </sheetViews>
  <sheetFormatPr baseColWidth="10" defaultColWidth="9.140625" defaultRowHeight="15" x14ac:dyDescent="0.25"/>
  <cols>
    <col min="2" max="2" width="41.42578125" customWidth="1"/>
    <col min="3" max="3" width="25.7109375" customWidth="1"/>
    <col min="4" max="4" width="24.140625" customWidth="1"/>
  </cols>
  <sheetData>
    <row r="1" spans="1:4" x14ac:dyDescent="0.25">
      <c r="A1" s="28" t="s">
        <v>0</v>
      </c>
      <c r="B1" s="28" t="s">
        <v>50</v>
      </c>
      <c r="C1" s="33" t="s">
        <v>4</v>
      </c>
      <c r="D1" s="33" t="s">
        <v>5</v>
      </c>
    </row>
    <row r="2" spans="1:4" x14ac:dyDescent="0.25">
      <c r="A2" s="29" t="s">
        <v>64</v>
      </c>
      <c r="B2" s="29" t="s">
        <v>56</v>
      </c>
      <c r="C2" s="30">
        <f>'ANNEX 1 PLA NECESSITATS'!F5</f>
        <v>19820</v>
      </c>
      <c r="D2" s="30">
        <v>51590</v>
      </c>
    </row>
    <row r="3" spans="1:4" x14ac:dyDescent="0.25">
      <c r="A3" s="29" t="s">
        <v>65</v>
      </c>
      <c r="B3" s="29" t="s">
        <v>57</v>
      </c>
      <c r="C3" s="30">
        <f>'ANNEX 1 PLA NECESSITATS'!F24</f>
        <v>18369</v>
      </c>
      <c r="D3" s="30">
        <v>35610</v>
      </c>
    </row>
    <row r="4" spans="1:4" x14ac:dyDescent="0.25">
      <c r="A4" s="29" t="s">
        <v>58</v>
      </c>
      <c r="B4" s="29" t="s">
        <v>60</v>
      </c>
      <c r="C4" s="30">
        <f>'ANNEX 1 PLA NECESSITATS'!F30</f>
        <v>18705</v>
      </c>
      <c r="D4" s="30">
        <v>18705</v>
      </c>
    </row>
    <row r="5" spans="1:4" x14ac:dyDescent="0.25">
      <c r="A5" s="29" t="s">
        <v>66</v>
      </c>
      <c r="B5" s="34" t="s">
        <v>63</v>
      </c>
      <c r="C5" s="30">
        <f>'ANNEX 1 PLA NECESSITATS'!F32</f>
        <v>270</v>
      </c>
      <c r="D5" s="30">
        <v>540</v>
      </c>
    </row>
    <row r="6" spans="1:4" x14ac:dyDescent="0.25">
      <c r="A6" s="29" t="s">
        <v>67</v>
      </c>
      <c r="B6" s="29" t="s">
        <v>61</v>
      </c>
      <c r="C6" s="30">
        <f>'ANNEX 1 PLA NECESSITATS'!F36</f>
        <v>10525</v>
      </c>
      <c r="D6" s="30">
        <v>10525</v>
      </c>
    </row>
    <row r="7" spans="1:4" x14ac:dyDescent="0.25">
      <c r="A7" s="29" t="s">
        <v>59</v>
      </c>
      <c r="B7" s="29" t="s">
        <v>62</v>
      </c>
      <c r="C7" s="30">
        <f>'ANNEX 1 PLA NECESSITATS'!F39</f>
        <v>1330</v>
      </c>
      <c r="D7" s="30">
        <v>1330</v>
      </c>
    </row>
    <row r="8" spans="1:4" x14ac:dyDescent="0.25">
      <c r="C8" s="31" t="s">
        <v>47</v>
      </c>
      <c r="D8" s="32">
        <f>SUM(D2:D7)</f>
        <v>118300</v>
      </c>
    </row>
    <row r="9" spans="1:4" x14ac:dyDescent="0.25">
      <c r="C9" s="31" t="s">
        <v>48</v>
      </c>
      <c r="D9" s="32">
        <f>D8*0.21</f>
        <v>24843</v>
      </c>
    </row>
    <row r="10" spans="1:4" x14ac:dyDescent="0.25">
      <c r="C10" s="31" t="s">
        <v>49</v>
      </c>
      <c r="D10" s="32">
        <f>D8+D9</f>
        <v>143143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ANNEX 1 PLA NECESSITATS</vt:lpstr>
      <vt:lpstr>ANNEX 3 OFERTA ECONÒMICA</vt:lpstr>
      <vt:lpstr>TOTALS PER LOT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SUSANNA PAYET SOLE</dc:creator>
  <cp:keywords/>
  <dc:description/>
  <cp:lastModifiedBy>JASPREET KAUR SINGH</cp:lastModifiedBy>
  <cp:revision/>
  <dcterms:created xsi:type="dcterms:W3CDTF">2026-07-03T11:39:22Z</dcterms:created>
  <dcterms:modified xsi:type="dcterms:W3CDTF">2026-09-21T08:20:38Z</dcterms:modified>
  <cp:category/>
  <cp:contentStatus/>
</cp:coreProperties>
</file>