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Q:\EMD_Compra_Equipament\2.PLA INVERSIONS capVI\2026\Expedients\PS PERT 3, 4 - Fibroscan, monitors PIC\1. Doc previa\"/>
    </mc:Choice>
  </mc:AlternateContent>
  <xr:revisionPtr revIDLastSave="0" documentId="13_ncr:1_{F3AAFE61-55FF-4322-B87C-D54E6DF73B1D}" xr6:coauthVersionLast="47" xr6:coauthVersionMax="47" xr10:uidLastSave="{00000000-0000-0000-0000-000000000000}"/>
  <bookViews>
    <workbookView xWindow="-120" yWindow="-120" windowWidth="29040" windowHeight="15720" tabRatio="696" activeTab="1" xr2:uid="{00000000-000D-0000-FFFF-FFFF00000000}"/>
  </bookViews>
  <sheets>
    <sheet name="RESUM" sheetId="15" r:id="rId1"/>
    <sheet name="LOT 1 - Monitor PIC" sheetId="16" r:id="rId2"/>
    <sheet name="LOT 2 - Equip d'elastografia" sheetId="11" r:id="rId3"/>
  </sheets>
  <externalReferences>
    <externalReference r:id="rId4"/>
  </externalReferences>
  <definedNames>
    <definedName name="_3Àrea_d_impressió" localSheetId="1">'LOT 1 - Monitor PIC'!$B$11:$D$62</definedName>
    <definedName name="_3Àrea_d_impressió" localSheetId="2">'LOT 2 - Equip d''elastografia'!$B$11:$D$54</definedName>
    <definedName name="_xlnm.Print_Area" localSheetId="1">'LOT 1 - Monitor PIC'!$A$1:$I$69</definedName>
    <definedName name="_xlnm.Print_Area" localSheetId="2">'LOT 2 - Equip d''elastografia'!$A$1:$P$61</definedName>
    <definedName name="_xlnm.Print_Titles" localSheetId="1">'LOT 1 - Monitor PIC'!$11:$11</definedName>
    <definedName name="_xlnm.Print_Titles" localSheetId="2">'LOT 2 - Equip d''elastografia'!$11:$11</definedName>
    <definedName name="Ubicació">'[1]Marcas Ubicacions'!$H$1:$H$100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15" l="1"/>
  <c r="G8" i="15"/>
  <c r="D8" i="15"/>
  <c r="C19" i="11" l="1"/>
  <c r="C20" i="11" s="1"/>
  <c r="C21" i="11" s="1"/>
  <c r="C22" i="11" s="1"/>
  <c r="C23" i="11" l="1"/>
  <c r="C24" i="11" s="1"/>
  <c r="C25" i="11" s="1"/>
  <c r="C26" i="11" s="1"/>
  <c r="C27" i="11" s="1"/>
  <c r="C28" i="11" s="1"/>
  <c r="C30" i="11" s="1"/>
  <c r="C31" i="11" s="1"/>
  <c r="C32" i="11" s="1"/>
  <c r="C33" i="11" s="1"/>
  <c r="C35" i="11" s="1"/>
  <c r="C19" i="16" l="1"/>
  <c r="C20" i="16" s="1"/>
  <c r="C21" i="16" s="1"/>
  <c r="C22" i="16" s="1"/>
  <c r="C23" i="16" s="1"/>
  <c r="C24" i="16" s="1"/>
  <c r="C25" i="16" l="1"/>
  <c r="C26" i="16" s="1"/>
  <c r="C27" i="16" s="1"/>
  <c r="C29" i="16" l="1"/>
  <c r="C30" i="16" s="1"/>
  <c r="C31" i="16" s="1"/>
  <c r="C32" i="16" s="1"/>
  <c r="C33" i="16" s="1"/>
  <c r="C34" i="16" s="1"/>
  <c r="C35" i="16" s="1"/>
  <c r="C36" i="16" s="1"/>
  <c r="C37" i="16" s="1"/>
  <c r="C38" i="16" s="1"/>
  <c r="C39" i="16" s="1"/>
  <c r="C40" i="16"/>
  <c r="C42" i="16" s="1"/>
  <c r="C43" i="16" s="1"/>
  <c r="C44" i="16" s="1"/>
  <c r="C4" i="16"/>
  <c r="B4" i="16"/>
  <c r="E5" i="15" l="1"/>
  <c r="G5" i="15" s="1"/>
  <c r="E6" i="15"/>
  <c r="G6" i="15" s="1"/>
  <c r="I6" i="15"/>
  <c r="I5" i="15"/>
  <c r="C45" i="16" l="1"/>
  <c r="C47" i="16" s="1"/>
  <c r="C48" i="16" s="1"/>
  <c r="C49" i="16" s="1"/>
  <c r="C50" i="16" s="1"/>
  <c r="C36" i="11"/>
  <c r="C37" i="11" s="1"/>
  <c r="C38" i="11" l="1"/>
  <c r="C39" i="11" s="1"/>
  <c r="C40" i="11" s="1"/>
  <c r="C41" i="11" s="1"/>
  <c r="C42" i="11" s="1"/>
  <c r="C44" i="11" s="1"/>
  <c r="C52" i="16"/>
  <c r="C53" i="16" s="1"/>
  <c r="C45" i="11" l="1"/>
  <c r="C46" i="11" s="1"/>
  <c r="C47" i="11" s="1"/>
  <c r="C48" i="11" s="1"/>
  <c r="C49" i="11" s="1"/>
  <c r="C50" i="11" s="1"/>
  <c r="C51" i="11" s="1"/>
  <c r="C52" i="11" s="1"/>
  <c r="C54" i="11" s="1"/>
  <c r="C55" i="11" s="1"/>
  <c r="C56" i="11" s="1"/>
  <c r="C58" i="11" s="1"/>
  <c r="C4" i="11"/>
  <c r="B4" i="11"/>
  <c r="C59" i="11" l="1"/>
  <c r="C60" i="11" s="1"/>
  <c r="C61" i="11" s="1"/>
  <c r="C54" i="16" l="1"/>
  <c r="C56" i="16" s="1"/>
  <c r="C57" i="16" l="1"/>
  <c r="C59" i="16" s="1"/>
  <c r="C60" i="16" s="1"/>
  <c r="C61" i="16" s="1"/>
  <c r="C62" i="16" s="1"/>
  <c r="C63" i="16" s="1"/>
  <c r="C64" i="16" s="1"/>
  <c r="C65" i="16" s="1"/>
  <c r="C66" i="16" s="1"/>
  <c r="C67" i="16" s="1"/>
  <c r="C68" i="16" s="1"/>
  <c r="C69" i="16" l="1"/>
</calcChain>
</file>

<file path=xl/sharedStrings.xml><?xml version="1.0" encoding="utf-8"?>
<sst xmlns="http://schemas.openxmlformats.org/spreadsheetml/2006/main" count="319" uniqueCount="128">
  <si>
    <t>EMPRESA</t>
  </si>
  <si>
    <t>NIF</t>
  </si>
  <si>
    <t>Correu electrònic</t>
  </si>
  <si>
    <r>
      <rPr>
        <b/>
        <sz val="9"/>
        <color rgb="FF000000"/>
        <rFont val="Arial"/>
        <family val="2"/>
      </rPr>
      <t xml:space="preserve">Nota: </t>
    </r>
    <r>
      <rPr>
        <sz val="9"/>
        <color rgb="FF000000"/>
        <rFont val="Arial"/>
        <family val="2"/>
      </rPr>
      <t>a la columna</t>
    </r>
    <r>
      <rPr>
        <b/>
        <sz val="9"/>
        <color rgb="FF000000"/>
        <rFont val="Arial"/>
        <family val="2"/>
      </rPr>
      <t xml:space="preserve"> "Índex documental"</t>
    </r>
    <r>
      <rPr>
        <sz val="9"/>
        <color rgb="FF000000"/>
        <rFont val="Arial"/>
        <family val="2"/>
      </rPr>
      <t>, cal indicar la ubicació exacta a la documentació aportada (full, apartat, etc.) on es troben les característiques tècniques. A la columna</t>
    </r>
    <r>
      <rPr>
        <b/>
        <sz val="9"/>
        <color rgb="FF000000"/>
        <rFont val="Arial"/>
        <family val="2"/>
      </rPr>
      <t xml:space="preserve"> "Característiques específiques (Descripció breu)"</t>
    </r>
    <r>
      <rPr>
        <sz val="9"/>
        <color rgb="FF000000"/>
        <rFont val="Arial"/>
        <family val="2"/>
      </rPr>
      <t xml:space="preserve"> cal afegir una breu descripció i els valors, rangs o quantitats que demana cada ítem de la fitxa tècnica.</t>
    </r>
  </si>
  <si>
    <t>És causa d'exclusió</t>
  </si>
  <si>
    <t>Índex</t>
  </si>
  <si>
    <t>Prestacions tècniques i funcionals</t>
  </si>
  <si>
    <t>Caracteristiques de l'equip ofertat, descripció curta.</t>
  </si>
  <si>
    <t>Índex documental de la descripció.</t>
  </si>
  <si>
    <t>Característiques d'obligat compliment: les ofertes que no compleixin tots els requisits obligatoris quedaran excloses</t>
  </si>
  <si>
    <t>SI</t>
  </si>
  <si>
    <r>
      <t>2a) Característiques bàsiques:</t>
    </r>
    <r>
      <rPr>
        <sz val="16"/>
        <color rgb="FF000000"/>
        <rFont val="Arial Black"/>
        <family val="2"/>
      </rPr>
      <t xml:space="preserve"> 0 punts: cal presentar memòria justificativa conforme el compliment dels criteris</t>
    </r>
  </si>
  <si>
    <t>Definició</t>
  </si>
  <si>
    <t>LOT</t>
  </si>
  <si>
    <t>Descripció equipament</t>
  </si>
  <si>
    <t>HUVH
AH01</t>
  </si>
  <si>
    <t>Preus Nets (sense IVA)</t>
  </si>
  <si>
    <t>Preus Licitació     (amb IVA)</t>
  </si>
  <si>
    <t>Total (Sense IVA)</t>
  </si>
  <si>
    <t>IVA (%)</t>
  </si>
  <si>
    <t>Total (amb IVA)</t>
  </si>
  <si>
    <t>TOTALS</t>
  </si>
  <si>
    <t>Tots aquells accessoris necessaris pel correcte funcionament de l'equip. Indicar accessoris</t>
  </si>
  <si>
    <t>Cal detallar les peces i recanvis exclusius del proveïdor necessaris pel correcte funcionament de l'equip. Indicar referència, model i preu unitari (€) (IVA inclòs) d'aquelles peces i recanvis que superin els 500€ (IVA inclòs)</t>
  </si>
  <si>
    <t>Cal detallar els materials i fungibles exclusius del proveïdor. Indicar referència, model, preu dels kits amb el nº d'unitats i codi SAP (si en té) i el preu unitari (€) (IVA inclòs). Indicar freqüència de canvi. Si hi ha algun fungible necessari que no s’indiqui en la oferta pot ser motiu de rescissió del contracte</t>
  </si>
  <si>
    <t>Dotació inicial de fungible per a l'inici de l'activitat. Si l'article no està en el concurs de l'ICS, la dotació mínima serà d'un mes</t>
  </si>
  <si>
    <t>1. Característiques tècniques i funcionals</t>
  </si>
  <si>
    <t>LOT 1</t>
  </si>
  <si>
    <t>LOT 2</t>
  </si>
  <si>
    <t>Equip d'elastografia</t>
  </si>
  <si>
    <t>Monitors PIC</t>
  </si>
  <si>
    <t>Equip elastografia</t>
  </si>
  <si>
    <t>Monitor PIC</t>
  </si>
  <si>
    <t>SISTEMA 1</t>
  </si>
  <si>
    <t>SISTEMA 2</t>
  </si>
  <si>
    <t>Cal incloure</t>
  </si>
  <si>
    <t xml:space="preserve">- Monitor </t>
  </si>
  <si>
    <t>- Cables PIC i catèters</t>
  </si>
  <si>
    <t>- Comandament</t>
  </si>
  <si>
    <t>- Analitzador de senyals</t>
  </si>
  <si>
    <t>- Amplificador</t>
  </si>
  <si>
    <t>- Carro</t>
  </si>
  <si>
    <t>- Llicència anàlisi senyals</t>
  </si>
  <si>
    <t>- SAI</t>
  </si>
  <si>
    <t>NO</t>
  </si>
  <si>
    <t>2. Monitor</t>
  </si>
  <si>
    <t>Dimensions aproximades màximes 31 x 22,5 x 15 cm</t>
  </si>
  <si>
    <t>Pes del conjunt monitor amb bateria no superior a 3 kg</t>
  </si>
  <si>
    <t>Incorpora bateria. Indicar autonomia i temps de càrrega</t>
  </si>
  <si>
    <t>SUBMINISTRAMENT DE MONITORS PIC I EQUIP D’ELASTOGRAFIA PER HOSPITAL UNIVERSITARI VALL D'HEBRON</t>
  </si>
  <si>
    <t>- PC amb teclat i ratolí (sense pantalla)</t>
  </si>
  <si>
    <t>Indicar grau de protecció IP</t>
  </si>
  <si>
    <t>Sistema de gestió d'alarmes configurable per tots els paràmetres monitorats en el propi monitor</t>
  </si>
  <si>
    <t>Ha de ser protegit contra cops i caigudes. Indicar els resultats de les proves</t>
  </si>
  <si>
    <r>
      <rPr>
        <b/>
        <sz val="10"/>
        <rFont val="Arial"/>
        <family val="2"/>
      </rPr>
      <t>En el cas que sigui necessari un PC per a fer operativa la solució:</t>
    </r>
    <r>
      <rPr>
        <sz val="10"/>
        <rFont val="Arial"/>
        <family val="2"/>
      </rPr>
      <t xml:space="preserve">
- Si la solució és totalment funcional, integrada i compatible amb el PC estàndard de l'Hospital (model TIC de CTTI de GenCat), aquest PC s’ha d’incloure en l’oferta – el model del PC CTTI s’especificarà durant la visita informàtica.
- Si la solució no és compatible amb el PC estàndard de l'Hospital, cal incorporar un PC en la oferta i detallar les característiques de l'equip que es subministrarà, que ha de ser compatible amb el sistema antivíric corporatiu i integrable en el domini (mitjançant identificació usuari-contrasenya). </t>
    </r>
  </si>
  <si>
    <t>Monitor portátil pel registre de paràmetres fisiològics de pacients neurocrítics</t>
  </si>
  <si>
    <t>5. Programari</t>
  </si>
  <si>
    <t>Cable per la mesura de PIC amb el monitor</t>
  </si>
  <si>
    <t>Cablejat per a la comunicació dels diferents elements del sistema entre ells (cable monitor - analitzador de senyals, cable analitzador de senyals - amplificador, etc.)</t>
  </si>
  <si>
    <t>6. Connectivitat</t>
  </si>
  <si>
    <t>7. Accessoris, recanvis i fungible</t>
  </si>
  <si>
    <t>Cables d'alimentació i càrrega en el cas dels elements amb bateria</t>
  </si>
  <si>
    <t>Paràmetres mínims a monitoritzar:
- Pressió intracraneal (ICP)
- Temperatura intracraneal
- Pressió parcial d'oxígen en teixit cerebral (PtiO2)
- Pressió arterial invasiva (ART). Indicar si ho permet
- Pressió venosa central (CVP). Indicar si ho permet</t>
  </si>
  <si>
    <t>Pantalla a color tàctil d'un mínim de 10” de diagonal</t>
  </si>
  <si>
    <t>Compatible amb els catèters d'ús habitual al servei per la mesura de la PIC epidural o parenquimatos. 
Es realitzarà una prova tècnica de compatibilitat per garantir la correcta compatibilitat del sistema ofert amb els catèters d'ús al Servei de Neurocirurgia</t>
  </si>
  <si>
    <t>3. Amplificador</t>
  </si>
  <si>
    <t>4. Analitzador de senyals</t>
  </si>
  <si>
    <t>Compatible amb l'equipament existent a l'Hospital següent:
- Amplificador Bridge Amplifier de AD Instruments (Ref. FE221)
- Analitzador de senyals PowerLab 4/35 de AD Instruments (Ref. ML826)
- Llicència de programari LabChart de AD Instruments 
Es realitzarà una prova tècnica de compatibilitat per garantir la correcta integració del sistema ofert amb l'amplificador, analitzador de senyals i llicència de programari que disposa l'Hospital</t>
  </si>
  <si>
    <t>El PC haurà d'incloure teclat alfanumèric i ratolí per introduir dades. El PC ha de ser compatible amb el monitor existent a l'Hospital. 
Es realitzarà una prova tècnica de compatibilitat per garantir la correcta integració del PC ofert amb els monitors que disposa l'Hospital</t>
  </si>
  <si>
    <t>El monitor ha de permetre mostras corbes en temps real, valors numèrics i tendències històriques dels paràmetres monitoritzats, axí com amplituds de la senyal de pressió intracraneal. Indicar quina és la visualització en pantalla</t>
  </si>
  <si>
    <t>A partir del paràmetres monitoritzats, càlcul mínim dels següents índex:
- Pressió de perfusió cerebral (CPP) i pressió de perfusió cerebral òptima (CPPopt)
- Índex de reactivitat a la pressió cerebral (PRx)
- Índex de reactivitat basat en la oxigenació cerebral (ORx)</t>
  </si>
  <si>
    <t>Elevada estabilidad de la señal durante adquisiciones prolongadas</t>
  </si>
  <si>
    <t>Amplificador per augmentar l'amplitud i acondicionar les senyals de pressió intracraneal registrades pel monitor</t>
  </si>
  <si>
    <t>Sistema per la conversió de señals analògiques procedents de l'amplificador a senyals digitals</t>
  </si>
  <si>
    <t>Possibilitat de configuració de la guany/amplificació de la senyal i d'aplicació de filtres per a l'acondicionament de la senyal, minimitzant les interferències i el soroll.</t>
  </si>
  <si>
    <t>Indicar rang d'aplificació</t>
  </si>
  <si>
    <t>Permet el càlcul de paràmetres i índexs d'interès en investigació. El programari haurà de permetre el càlcul i anàlisi de paràmetres derivats de la senyal de PIC, com a mínim:
- Valor mitjà de la PIC.
- Valors màxims i mínims.
- Amplitud de l'ona de pols de PIC.
- Anàlisi de tendències.
- Identificació d'episodis d'hipertensió intracranial.
- Anàlisi de la morfologia de l'ona de PIC.
- Altres paràmetres derivats. Indicar.</t>
  </si>
  <si>
    <t>Funcionalitats mínimes:
- Ajust de l'escala temporal.
- Ajust de l'escala de amplitud
- Visualizació simultànea de diferentes canals.
- Canvi d'unitats
- Aplicació de filtres. Indicar
- Marcatge d'esdeveniments
- Anotacions
- Emmagatzematge i exportació de registres.</t>
  </si>
  <si>
    <t>Llicència per a la visualització, anàlisi i registre de les senyals PIC digitalitzades per l'analitzador de senyals</t>
  </si>
  <si>
    <t>Transmissió de les senyals digitalitzades al programari d'anàlisi mantenint la informació temporal i la morfologia de les senyals adquirides.</t>
  </si>
  <si>
    <t>El sistema ha de ser compatible amb la solució de carro actual de l'Hospital. Tots els elements del sistema inclosos en la oferta, han d'encabirse de forma addient en el carro existent. 
Es realitzarà una prova tècnica de compatibilitat per garantir la correcta integració del sistema ofert amb els carros que disposa l'Hospital</t>
  </si>
  <si>
    <t>Sistema de comandament basat en un comandament a distància. Indicar si és sense fils o si requereix connexió per cable al sistema. Indicar si el comandament consisteix en una pantalla tàctil o una botonera de membrana o equivalent</t>
  </si>
  <si>
    <t>Sistema d'alimentació ininterrompuda (SAI) per garantir la continuïtat de funcionament de tots els elements de la solució oferta en cas de fallada de l'alimentació elèctrica. Indicar autonomia i temps de càrrega</t>
  </si>
  <si>
    <t>Freqüència de mostreig suficient per garantir la correcta adquisició i reproducció de la morfologia de l'ona de pressió intracranial. Indicar freqüència de mostreig màxima i configurable</t>
  </si>
  <si>
    <t>Resolució de conversió analògic-digital. Indicar resolució del convertidor A/D</t>
  </si>
  <si>
    <t xml:space="preserve">Sistema de monitorització i anàlisi de la pressió intracraneal format perl següent equipament: </t>
  </si>
  <si>
    <r>
      <t xml:space="preserve">2 sistemes per a monitorització i anàlisi de la pressió intracraneal i altres paràmetres fisiològics pel Servei de Neurocirurgia. Cada un dels sistemes ha d'incloure l'equipament següent:
</t>
    </r>
    <r>
      <rPr>
        <b/>
        <sz val="11"/>
        <color rgb="FF000000"/>
        <rFont val="Arial"/>
        <family val="2"/>
      </rPr>
      <t xml:space="preserve">
</t>
    </r>
    <r>
      <rPr>
        <sz val="11"/>
        <color rgb="FF000000"/>
        <rFont val="Arial"/>
        <family val="2"/>
      </rPr>
      <t xml:space="preserve">Cal incloure el Product Datasheet 
No incloure un material necessari pel funcionament de l'equip pot ser motiu d'exclusió del concurs </t>
    </r>
  </si>
  <si>
    <t>Compatible amb pacients embarassades, pacients amb marcapassos, o amb implants metàl·lics</t>
  </si>
  <si>
    <t>Sonda d'elastografia</t>
  </si>
  <si>
    <t>3. Programari</t>
  </si>
  <si>
    <t>4. Sondes</t>
  </si>
  <si>
    <r>
      <t xml:space="preserve">Equipament mèdic no invasiu per quantificar les malalties hepàtiques basat en la tècnica d'elastografia transitòria a vibració controlada.
</t>
    </r>
    <r>
      <rPr>
        <b/>
        <sz val="11"/>
        <color rgb="FF000000"/>
        <rFont val="Arial"/>
        <family val="2"/>
      </rPr>
      <t xml:space="preserve">
</t>
    </r>
    <r>
      <rPr>
        <sz val="11"/>
        <color rgb="FF000000"/>
        <rFont val="Arial"/>
        <family val="2"/>
      </rPr>
      <t xml:space="preserve">Cal incloure el Product Datasheet 
No incloure un material necessari pel funcionament de l'equip pot ser motiu d'exclusió del concurs </t>
    </r>
  </si>
  <si>
    <t>Equip de diagnòstic no invasiu basat en la tècnica d'elastografia transitòria a vibració controlada per a la quantificació de la rigidesa i l'esteatosi (contingut gras) del fetge i per la quantificació de la la rigidesa de la melsa</t>
  </si>
  <si>
    <t>Pes inferior a 50kg (amb carro inclòs) per facilitar el transport</t>
  </si>
  <si>
    <t>Carro ergonòmic rodable, de fàcil transport i amb sistema de frenat, amb pàrquing per a les sondes i el gel conductor. Indicar nombre de posicions de pàrquing de sondes</t>
  </si>
  <si>
    <t>Equip compacte sense comandaments ni teclats físics o elements que poden acumular brutícia. Han d'estar incorporats en pantalla tàctil o bé mitjançant solucions estanques de comandament (botons estancs, membranes, etc...). Indicar mesura i comandaments que inclou</t>
  </si>
  <si>
    <t>Equip de fàcil neteja i apte per a ser desinfectat amb productes de neteja hospitalaris</t>
  </si>
  <si>
    <t>Indicar ports USB i sortides de vídeo</t>
  </si>
  <si>
    <t>Recomanació automàtica de la sonda adequada a utilitzar en funció de la morfologia del pacient</t>
  </si>
  <si>
    <t>Indicar si té capacitat de zoom de la imatge en estàtic o en viu i com es realitza</t>
  </si>
  <si>
    <t>Possibilitat de connectar simultàniament com a mínim:
- 2 sondes d'elastografia
- 1 sonda d'ecografia
Indicar nombre de ports actius per tipus de sonda</t>
  </si>
  <si>
    <t>Autoajustament automatitzat de la profunditat de mesurament adequada</t>
  </si>
  <si>
    <t>Indicar màxima ocupació per a imatge ecogràfica (visualització de la imatge ecogràfica en ús exclusiu i que permeti dur a terme ajustos mentres es visualitza l'ecografia)</t>
  </si>
  <si>
    <t>2. Reproducció i visualització en pantalla</t>
  </si>
  <si>
    <t>Pantalla de visualització LCD a color de 19" com a mínim. Indicar resolució</t>
  </si>
  <si>
    <t>Indicar paràmetres que es visualitzan en pantalla</t>
  </si>
  <si>
    <t>Indicadors gràfics a la pantalla del correcte posicionamient de la sonda (per iniciar l´exam al paciente)</t>
  </si>
  <si>
    <t>Programari per avaluació de la rigidesa esplènica (de la melsa). Rang de mesura mínim: 6 kPa (Mín) - 100 kPa (Màx). Indicar rang de mesura</t>
  </si>
  <si>
    <t>Rebuig automàtic de càlucls invàlids de la rigidesa hepàtic</t>
  </si>
  <si>
    <t>Programari per avaluació de la rigidesa hepàtica (del fetge). Rang de mesura mínim: 2 kPa (Mín.) - 75 kPa (Màx). Indicar rang de mesura.
Inclou càlcul de l'índex interquartil (IQR) de les mesures realitzades</t>
  </si>
  <si>
    <t>Programari per avaluació indirecta d'esteatosi hepàtica mitjançant la mesura de l'atenuació dels ultrasons en el teixit hepàtic. Rang de mesura mínim: 100 dB/m (Mín) - 400 dB/m (Màx). Indicar rang de mesura. 
Inclou càlcul la desviació estàndard de les mesures realitzades</t>
  </si>
  <si>
    <t>Indicar: grau de protecció IP, pes (g), rang de freqüències (MHz), profunditat de treball i petjada (mm)</t>
  </si>
  <si>
    <t>Alerta automàtica que avisa del calibratge anual</t>
  </si>
  <si>
    <t>Integra Mode B ecogràfic o solució d'ecografia complementària amb Mode B inclòs per a localització del fetge i de la melsa</t>
  </si>
  <si>
    <t>Diàmetre de l'àrea d'exploració de 7 mm com a mínim</t>
  </si>
  <si>
    <t>Sonda d'ecografia</t>
  </si>
  <si>
    <t>Profunditat d'exploració mínima a 3,5 Mhz:
- Fetge: 25 - 65mm (per exploracions superficials) o 30 - 70 mm (per exploracions més profundes)
- Melsa: 25 - 55 mm</t>
  </si>
  <si>
    <t>Sonda convexa per compatible amb equip d'elastografia amb Mode B integrat o bé amb solució d'ecografia complementària inclosa en l'oferta</t>
  </si>
  <si>
    <t>Compatible amb pacients pediàtrics i adults</t>
  </si>
  <si>
    <t>Apte per pacients adults i pediàtrics amb un perímetre toràcic superior a 750 mm</t>
  </si>
  <si>
    <t>Indicar: grau de protecció IP, pes (g) i diàmetre (mm)</t>
  </si>
  <si>
    <t>Indicar grau de protecció IP de l'equip</t>
  </si>
  <si>
    <t>5. Connectivitat i integració</t>
  </si>
  <si>
    <t>6. Accessoris, recanvis i fungible</t>
  </si>
  <si>
    <t>Connexió a la xarxa del centre mitjançant cable Ethernet o Wi-Fi</t>
  </si>
  <si>
    <t>Indicar si insorpora bateria. En cas que si, indicar autonomia i temps de càrrega</t>
  </si>
  <si>
    <t>DICOM complet (Worklist, Print, Storage Commitment, MPPS). Cal incloure DICOM Conformance Statement. Incloses totes les instal·lacions i visites de servei tècnic per configurar el DICOM en totes les seves modalitats, seguint les indicacions de la direcció d'informació i sistemes del centre</t>
  </si>
  <si>
    <t>Permet exportar imatges en formats estàndard. Especificar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</si>
</sst>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 #,##0.00\ _€_-;\-* #,##0.00\ _€_-;_-* &quot;-&quot;??\ _€_-;_-@_-"/>
    <numFmt numFmtId="165" formatCode="#,##0.00\ _€"/>
  </numFmts>
  <fonts count="33" x14ac:knownFonts="1">
    <font>
      <sz val="11"/>
      <color theme="1"/>
      <name val="Calibri"/>
      <family val="2"/>
      <scheme val="minor"/>
    </font>
    <font>
      <sz val="11"/>
      <color theme="1"/>
      <name val="Calibri"/>
      <family val="2"/>
      <scheme val="minor"/>
    </font>
    <font>
      <sz val="10"/>
      <color indexed="8"/>
      <name val="Arial"/>
      <family val="2"/>
    </font>
    <font>
      <sz val="10"/>
      <color theme="1"/>
      <name val="Arial"/>
      <family val="2"/>
    </font>
    <font>
      <sz val="14"/>
      <color theme="1"/>
      <name val="Arial Black"/>
      <family val="2"/>
    </font>
    <font>
      <sz val="9"/>
      <color rgb="FF000000"/>
      <name val="Arial"/>
      <family val="2"/>
    </font>
    <font>
      <b/>
      <sz val="9"/>
      <color rgb="FF000000"/>
      <name val="Arial"/>
      <family val="2"/>
    </font>
    <font>
      <b/>
      <sz val="11"/>
      <color rgb="FF000000"/>
      <name val="Arial"/>
      <family val="2"/>
    </font>
    <font>
      <sz val="10"/>
      <name val="Arial"/>
      <family val="2"/>
    </font>
    <font>
      <sz val="11"/>
      <color rgb="FFFF0000"/>
      <name val="Calibri"/>
      <family val="2"/>
      <scheme val="minor"/>
    </font>
    <font>
      <sz val="11"/>
      <color theme="1"/>
      <name val="Arial"/>
      <family val="2"/>
    </font>
    <font>
      <b/>
      <sz val="20"/>
      <name val="Arial Black"/>
      <family val="2"/>
    </font>
    <font>
      <sz val="11"/>
      <color rgb="FF000000"/>
      <name val="Calibri"/>
      <family val="2"/>
      <charset val="1"/>
    </font>
    <font>
      <sz val="11"/>
      <color theme="1"/>
      <name val="Arial Narrow"/>
      <family val="2"/>
    </font>
    <font>
      <b/>
      <sz val="11"/>
      <name val="Arial"/>
      <family val="2"/>
    </font>
    <font>
      <sz val="11"/>
      <name val="Arial"/>
      <family val="2"/>
    </font>
    <font>
      <sz val="11"/>
      <color theme="1"/>
      <name val="Calibri"/>
      <family val="2"/>
    </font>
    <font>
      <b/>
      <sz val="20"/>
      <color rgb="FF000000"/>
      <name val="Arial Black"/>
      <family val="2"/>
    </font>
    <font>
      <sz val="10"/>
      <color rgb="FF000000"/>
      <name val="Arial"/>
      <family val="2"/>
    </font>
    <font>
      <b/>
      <sz val="16"/>
      <color rgb="FF000000"/>
      <name val="Arial Black"/>
      <family val="2"/>
    </font>
    <font>
      <sz val="16"/>
      <color rgb="FF000000"/>
      <name val="Arial Black"/>
      <family val="2"/>
    </font>
    <font>
      <b/>
      <sz val="16"/>
      <color rgb="FF538DD5"/>
      <name val="Arial Black"/>
      <family val="2"/>
    </font>
    <font>
      <sz val="11"/>
      <color rgb="FF000000"/>
      <name val="Arial"/>
      <family val="2"/>
    </font>
    <font>
      <sz val="11"/>
      <color rgb="FF000000"/>
      <name val="Calibri"/>
      <family val="2"/>
    </font>
    <font>
      <sz val="11"/>
      <name val="Calibri"/>
      <family val="2"/>
      <scheme val="minor"/>
    </font>
    <font>
      <sz val="11"/>
      <name val="Calibri"/>
      <family val="2"/>
    </font>
    <font>
      <b/>
      <sz val="10"/>
      <name val="Arial"/>
      <family val="2"/>
    </font>
    <font>
      <b/>
      <sz val="12"/>
      <name val="Arial"/>
      <family val="2"/>
    </font>
    <font>
      <b/>
      <sz val="12"/>
      <color rgb="FF000000"/>
      <name val="Calibri"/>
      <family val="2"/>
    </font>
    <font>
      <b/>
      <sz val="11"/>
      <name val="Calibri"/>
      <family val="2"/>
      <scheme val="minor"/>
    </font>
    <font>
      <b/>
      <sz val="12"/>
      <color theme="1"/>
      <name val="Arial Black"/>
      <family val="2"/>
    </font>
    <font>
      <sz val="11"/>
      <color rgb="FF000000"/>
      <name val="72 Black"/>
      <family val="2"/>
    </font>
    <font>
      <b/>
      <u/>
      <sz val="10"/>
      <color rgb="FF000000"/>
      <name val="Arial"/>
      <family val="2"/>
    </font>
  </fonts>
  <fills count="11">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C6E0B4"/>
        <bgColor rgb="FFD6E3BC"/>
      </patternFill>
    </fill>
    <fill>
      <patternFill patternType="solid">
        <fgColor rgb="FFC6D9F0"/>
        <bgColor auto="1"/>
      </patternFill>
    </fill>
    <fill>
      <patternFill patternType="solid">
        <fgColor rgb="FFC5D9F1"/>
        <bgColor rgb="FF000000"/>
      </patternFill>
    </fill>
    <fill>
      <patternFill patternType="solid">
        <fgColor theme="9" tint="0.79998168889431442"/>
        <bgColor indexed="64"/>
      </patternFill>
    </fill>
    <fill>
      <patternFill patternType="solid">
        <fgColor theme="9" tint="0.59999389629810485"/>
        <bgColor rgb="FF8DB3E2"/>
      </patternFill>
    </fill>
    <fill>
      <patternFill patternType="solid">
        <fgColor theme="4" tint="0.79998168889431442"/>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54">
    <xf numFmtId="0" fontId="0" fillId="0" borderId="0"/>
    <xf numFmtId="0" fontId="1" fillId="0" borderId="0"/>
    <xf numFmtId="0" fontId="2" fillId="0" borderId="0"/>
    <xf numFmtId="0" fontId="1" fillId="0" borderId="0"/>
    <xf numFmtId="0" fontId="1" fillId="0" borderId="0"/>
    <xf numFmtId="0" fontId="10" fillId="0" borderId="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2" fillId="0" borderId="0"/>
    <xf numFmtId="0" fontId="1" fillId="0" borderId="0"/>
    <xf numFmtId="0" fontId="1" fillId="0" borderId="0"/>
    <xf numFmtId="0" fontId="1" fillId="0" borderId="0"/>
    <xf numFmtId="0" fontId="2" fillId="0" borderId="0"/>
    <xf numFmtId="0" fontId="12" fillId="0" borderId="0"/>
    <xf numFmtId="0" fontId="2" fillId="0" borderId="0"/>
    <xf numFmtId="44" fontId="1" fillId="0" borderId="0" applyFont="0" applyFill="0" applyBorder="0" applyAlignment="0" applyProtection="0"/>
    <xf numFmtId="43" fontId="1" fillId="0" borderId="0" applyFont="0" applyFill="0" applyBorder="0" applyAlignment="0" applyProtection="0"/>
    <xf numFmtId="0" fontId="13" fillId="0" borderId="0"/>
    <xf numFmtId="0" fontId="13"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18">
    <xf numFmtId="0" fontId="0" fillId="0" borderId="0" xfId="0"/>
    <xf numFmtId="0" fontId="1" fillId="2" borderId="0" xfId="1" applyFill="1"/>
    <xf numFmtId="0" fontId="1" fillId="2" borderId="0" xfId="1" applyFill="1" applyAlignment="1">
      <alignment vertical="top"/>
    </xf>
    <xf numFmtId="0" fontId="1" fillId="2" borderId="0" xfId="1" applyFill="1" applyAlignment="1">
      <alignment horizontal="left" vertical="top" wrapText="1"/>
    </xf>
    <xf numFmtId="0" fontId="1" fillId="2" borderId="0" xfId="1" applyFill="1" applyAlignment="1">
      <alignment horizontal="left" vertical="top"/>
    </xf>
    <xf numFmtId="0" fontId="1" fillId="2" borderId="0" xfId="1" applyFill="1" applyAlignment="1">
      <alignment horizontal="center" vertical="center"/>
    </xf>
    <xf numFmtId="0" fontId="1" fillId="0" borderId="0" xfId="1"/>
    <xf numFmtId="0" fontId="3" fillId="2" borderId="0" xfId="1" applyFont="1" applyFill="1" applyAlignment="1">
      <alignment horizontal="center" vertical="top"/>
    </xf>
    <xf numFmtId="0" fontId="4" fillId="2" borderId="0" xfId="1" applyFont="1" applyFill="1" applyAlignment="1">
      <alignment horizontal="left" vertical="top" wrapText="1"/>
    </xf>
    <xf numFmtId="0" fontId="1" fillId="0" borderId="0" xfId="1" applyAlignment="1">
      <alignment vertical="center"/>
    </xf>
    <xf numFmtId="0" fontId="9" fillId="2" borderId="0" xfId="1" applyFont="1" applyFill="1"/>
    <xf numFmtId="0" fontId="11" fillId="0" borderId="0" xfId="1" applyFont="1" applyAlignment="1">
      <alignment vertical="top"/>
    </xf>
    <xf numFmtId="0" fontId="14" fillId="5" borderId="2" xfId="1" applyFont="1" applyFill="1" applyBorder="1" applyAlignment="1">
      <alignment horizontal="left" vertical="top" wrapText="1"/>
    </xf>
    <xf numFmtId="0" fontId="1" fillId="0" borderId="0" xfId="1" applyAlignment="1">
      <alignment vertical="top"/>
    </xf>
    <xf numFmtId="0" fontId="8" fillId="6" borderId="1" xfId="0" applyFont="1" applyFill="1" applyBorder="1" applyAlignment="1">
      <alignment horizontal="right" vertical="center" wrapText="1"/>
    </xf>
    <xf numFmtId="0" fontId="19" fillId="4" borderId="0" xfId="0" applyFont="1" applyFill="1" applyBorder="1" applyAlignment="1">
      <alignment horizontal="left" vertical="top"/>
    </xf>
    <xf numFmtId="0" fontId="16" fillId="4" borderId="0" xfId="0" applyFont="1" applyFill="1" applyBorder="1" applyAlignment="1"/>
    <xf numFmtId="0" fontId="0" fillId="0" borderId="0" xfId="0"/>
    <xf numFmtId="0" fontId="18" fillId="4" borderId="0" xfId="0" applyFont="1" applyFill="1" applyBorder="1" applyAlignment="1">
      <alignment horizontal="center" vertical="top"/>
    </xf>
    <xf numFmtId="0" fontId="21" fillId="4" borderId="0" xfId="0" applyFont="1" applyFill="1" applyBorder="1" applyAlignment="1">
      <alignment horizontal="left" vertical="top" wrapText="1"/>
    </xf>
    <xf numFmtId="0" fontId="18" fillId="3" borderId="0" xfId="3" applyFont="1" applyFill="1" applyBorder="1" applyAlignment="1">
      <alignment vertical="center" wrapText="1"/>
    </xf>
    <xf numFmtId="0" fontId="18" fillId="4" borderId="0" xfId="3" applyFont="1" applyFill="1" applyBorder="1" applyAlignment="1">
      <alignment horizontal="left" vertical="center" wrapText="1"/>
    </xf>
    <xf numFmtId="0" fontId="15" fillId="4" borderId="0" xfId="3" applyFont="1" applyFill="1" applyBorder="1" applyAlignment="1">
      <alignment wrapText="1"/>
    </xf>
    <xf numFmtId="0" fontId="7" fillId="5" borderId="2" xfId="1" applyFont="1" applyFill="1" applyBorder="1" applyAlignment="1">
      <alignment horizontal="center" vertical="top" wrapText="1"/>
    </xf>
    <xf numFmtId="0" fontId="7" fillId="5" borderId="8" xfId="1" applyFont="1" applyFill="1" applyBorder="1" applyAlignment="1">
      <alignment horizontal="center" vertical="center" wrapText="1"/>
    </xf>
    <xf numFmtId="0" fontId="7" fillId="5" borderId="2" xfId="1" applyFont="1" applyFill="1" applyBorder="1" applyAlignment="1">
      <alignment horizontal="center" vertical="center" wrapText="1"/>
    </xf>
    <xf numFmtId="0" fontId="24" fillId="0" borderId="0" xfId="1" applyFont="1" applyFill="1"/>
    <xf numFmtId="0" fontId="8" fillId="0" borderId="1" xfId="3" applyFont="1" applyFill="1" applyBorder="1" applyAlignment="1">
      <alignment horizontal="center" vertical="center" wrapText="1"/>
    </xf>
    <xf numFmtId="0" fontId="24" fillId="0" borderId="0" xfId="1" applyFont="1" applyFill="1" applyAlignment="1">
      <alignment vertical="center"/>
    </xf>
    <xf numFmtId="0" fontId="25" fillId="0" borderId="1" xfId="3" applyFont="1" applyFill="1" applyBorder="1" applyAlignment="1">
      <alignment horizontal="center" vertical="center" wrapText="1"/>
    </xf>
    <xf numFmtId="0" fontId="18" fillId="7" borderId="1" xfId="3" applyFont="1" applyFill="1" applyBorder="1" applyAlignment="1" applyProtection="1">
      <alignment horizontal="left" vertical="center" wrapText="1"/>
      <protection locked="0"/>
    </xf>
    <xf numFmtId="0" fontId="17" fillId="4" borderId="0" xfId="0" applyFont="1" applyFill="1" applyBorder="1" applyAlignment="1">
      <alignment wrapText="1"/>
    </xf>
    <xf numFmtId="0" fontId="17" fillId="4" borderId="0" xfId="0" applyFont="1" applyFill="1" applyBorder="1" applyAlignment="1"/>
    <xf numFmtId="0" fontId="30" fillId="8" borderId="4" xfId="0" applyFont="1" applyFill="1" applyBorder="1" applyAlignment="1">
      <alignment horizontal="center" vertical="top"/>
    </xf>
    <xf numFmtId="0" fontId="30" fillId="8" borderId="4" xfId="0" applyFont="1" applyFill="1" applyBorder="1" applyAlignment="1">
      <alignment horizontal="center" vertical="top" wrapText="1"/>
    </xf>
    <xf numFmtId="165" fontId="30" fillId="8" borderId="4" xfId="0" applyNumberFormat="1" applyFont="1" applyFill="1" applyBorder="1" applyAlignment="1">
      <alignment horizontal="center" vertical="top" wrapText="1"/>
    </xf>
    <xf numFmtId="165" fontId="30" fillId="8" borderId="11" xfId="0" applyNumberFormat="1" applyFont="1" applyFill="1" applyBorder="1" applyAlignment="1">
      <alignment horizontal="center" vertical="top" wrapText="1"/>
    </xf>
    <xf numFmtId="44" fontId="30" fillId="8" borderId="4" xfId="53" applyFont="1" applyFill="1" applyBorder="1" applyAlignment="1">
      <alignment horizontal="center" vertical="top" wrapText="1"/>
    </xf>
    <xf numFmtId="44" fontId="30" fillId="8" borderId="5" xfId="53" applyFont="1" applyFill="1" applyBorder="1" applyAlignment="1">
      <alignment horizontal="center" vertical="top" wrapText="1"/>
    </xf>
    <xf numFmtId="44" fontId="30" fillId="8" borderId="11" xfId="53" applyFont="1" applyFill="1" applyBorder="1" applyAlignment="1">
      <alignment horizontal="center" vertical="top" wrapText="1"/>
    </xf>
    <xf numFmtId="0" fontId="0" fillId="0" borderId="0" xfId="0" applyAlignment="1">
      <alignment vertical="top"/>
    </xf>
    <xf numFmtId="44" fontId="28" fillId="4" borderId="9" xfId="0" applyNumberFormat="1" applyFont="1" applyFill="1" applyBorder="1" applyAlignment="1">
      <alignment vertical="center"/>
    </xf>
    <xf numFmtId="0" fontId="28" fillId="4" borderId="5" xfId="0" applyFont="1" applyFill="1" applyBorder="1" applyAlignment="1">
      <alignment horizontal="center" vertical="center"/>
    </xf>
    <xf numFmtId="0" fontId="14" fillId="5" borderId="1" xfId="1" applyFont="1" applyFill="1" applyBorder="1" applyAlignment="1">
      <alignment horizontal="left" vertical="top" wrapText="1"/>
    </xf>
    <xf numFmtId="0" fontId="0" fillId="0" borderId="0" xfId="0" applyFill="1" applyAlignment="1">
      <alignment vertical="top"/>
    </xf>
    <xf numFmtId="0" fontId="0" fillId="0" borderId="10" xfId="0" applyFill="1" applyBorder="1" applyAlignment="1">
      <alignment vertical="top"/>
    </xf>
    <xf numFmtId="0" fontId="0" fillId="0" borderId="3" xfId="0" applyFill="1" applyBorder="1" applyAlignment="1">
      <alignment vertical="top"/>
    </xf>
    <xf numFmtId="4" fontId="28" fillId="0" borderId="5" xfId="0" applyNumberFormat="1" applyFont="1" applyFill="1" applyBorder="1" applyAlignment="1">
      <alignment horizontal="center" vertical="center"/>
    </xf>
    <xf numFmtId="0" fontId="8" fillId="0" borderId="1" xfId="1" applyFont="1" applyFill="1" applyBorder="1" applyAlignment="1">
      <alignment horizontal="center" vertical="center" wrapText="1"/>
    </xf>
    <xf numFmtId="0" fontId="17" fillId="4" borderId="0" xfId="0" applyFont="1" applyFill="1" applyBorder="1" applyAlignment="1">
      <alignment vertical="top" wrapText="1"/>
    </xf>
    <xf numFmtId="0" fontId="16" fillId="4" borderId="0" xfId="0" applyFont="1" applyFill="1" applyBorder="1" applyAlignment="1">
      <alignment vertical="top"/>
    </xf>
    <xf numFmtId="0" fontId="23" fillId="4" borderId="0" xfId="3" applyFont="1" applyFill="1" applyBorder="1" applyAlignment="1">
      <alignment vertical="top" wrapText="1"/>
    </xf>
    <xf numFmtId="0" fontId="26" fillId="0" borderId="1" xfId="3" applyFont="1" applyFill="1" applyBorder="1" applyAlignment="1">
      <alignment horizontal="left" vertical="top" wrapText="1"/>
    </xf>
    <xf numFmtId="0" fontId="18" fillId="0" borderId="1" xfId="3" applyFont="1" applyBorder="1" applyAlignment="1">
      <alignment horizontal="left" vertical="top" wrapText="1"/>
    </xf>
    <xf numFmtId="0" fontId="8" fillId="0" borderId="1" xfId="1" applyFont="1" applyFill="1" applyBorder="1" applyAlignment="1">
      <alignment horizontal="left" vertical="top" wrapText="1"/>
    </xf>
    <xf numFmtId="0" fontId="18" fillId="0" borderId="1" xfId="3" quotePrefix="1" applyFont="1" applyBorder="1" applyAlignment="1">
      <alignment horizontal="left" vertical="top" wrapText="1"/>
    </xf>
    <xf numFmtId="0" fontId="0" fillId="0" borderId="0" xfId="0" applyAlignment="1">
      <alignment vertical="center"/>
    </xf>
    <xf numFmtId="164" fontId="0" fillId="0" borderId="0" xfId="0" applyNumberFormat="1"/>
    <xf numFmtId="0" fontId="0" fillId="2" borderId="14" xfId="0" applyFill="1" applyBorder="1" applyAlignment="1">
      <alignment horizontal="center" vertical="center"/>
    </xf>
    <xf numFmtId="43" fontId="29" fillId="0" borderId="14" xfId="52" applyFont="1" applyFill="1" applyBorder="1" applyAlignment="1">
      <alignment horizontal="center" vertical="center"/>
    </xf>
    <xf numFmtId="43" fontId="29" fillId="0" borderId="14" xfId="52" applyFont="1" applyFill="1" applyBorder="1" applyAlignment="1">
      <alignment horizontal="center" vertical="top"/>
    </xf>
    <xf numFmtId="43" fontId="0" fillId="2" borderId="14" xfId="52" applyFont="1" applyFill="1" applyBorder="1" applyAlignment="1">
      <alignment vertical="top"/>
    </xf>
    <xf numFmtId="9" fontId="0" fillId="2" borderId="14" xfId="52" applyNumberFormat="1" applyFont="1" applyFill="1" applyBorder="1" applyAlignment="1">
      <alignment horizontal="center" vertical="top"/>
    </xf>
    <xf numFmtId="43" fontId="0" fillId="2" borderId="15" xfId="52" applyFont="1" applyFill="1" applyBorder="1" applyAlignment="1">
      <alignment vertical="top"/>
    </xf>
    <xf numFmtId="0" fontId="0" fillId="2" borderId="16" xfId="0" applyFill="1" applyBorder="1" applyAlignment="1">
      <alignment horizontal="center" vertical="center"/>
    </xf>
    <xf numFmtId="43" fontId="29" fillId="0" borderId="16" xfId="52" applyFont="1" applyFill="1" applyBorder="1" applyAlignment="1">
      <alignment horizontal="center" vertical="center"/>
    </xf>
    <xf numFmtId="43" fontId="29" fillId="0" borderId="16" xfId="52" applyFont="1" applyFill="1" applyBorder="1" applyAlignment="1">
      <alignment horizontal="center" vertical="top"/>
    </xf>
    <xf numFmtId="43" fontId="0" fillId="2" borderId="16" xfId="52" applyFont="1" applyFill="1" applyBorder="1" applyAlignment="1">
      <alignment vertical="top"/>
    </xf>
    <xf numFmtId="9" fontId="0" fillId="2" borderId="16" xfId="52" applyNumberFormat="1" applyFont="1" applyFill="1" applyBorder="1" applyAlignment="1">
      <alignment horizontal="center" vertical="top"/>
    </xf>
    <xf numFmtId="43" fontId="0" fillId="2" borderId="17" xfId="52" applyFont="1" applyFill="1" applyBorder="1" applyAlignment="1">
      <alignment vertical="top"/>
    </xf>
    <xf numFmtId="0" fontId="1" fillId="0" borderId="0" xfId="1" applyBorder="1" applyAlignment="1">
      <alignment horizontal="center" vertical="top"/>
    </xf>
    <xf numFmtId="0" fontId="18" fillId="0" borderId="1" xfId="3" quotePrefix="1" applyFont="1" applyBorder="1" applyAlignment="1">
      <alignment horizontal="left" vertical="top" wrapText="1" indent="3"/>
    </xf>
    <xf numFmtId="0" fontId="1" fillId="2" borderId="0" xfId="1" applyFill="1" applyAlignment="1">
      <alignment horizontal="center" vertical="top" wrapText="1"/>
    </xf>
    <xf numFmtId="0" fontId="17" fillId="4" borderId="0" xfId="0" applyFont="1" applyFill="1" applyBorder="1" applyAlignment="1">
      <alignment horizontal="center" vertical="top" wrapText="1"/>
    </xf>
    <xf numFmtId="0" fontId="4" fillId="2" borderId="0" xfId="1" applyFont="1" applyFill="1" applyAlignment="1">
      <alignment horizontal="center" vertical="top" wrapText="1"/>
    </xf>
    <xf numFmtId="0" fontId="16" fillId="4" borderId="0" xfId="0" applyFont="1" applyFill="1" applyBorder="1" applyAlignment="1">
      <alignment horizontal="center" vertical="top"/>
    </xf>
    <xf numFmtId="0" fontId="21" fillId="4" borderId="0" xfId="0" applyFont="1" applyFill="1" applyBorder="1" applyAlignment="1">
      <alignment horizontal="center" vertical="top" wrapText="1"/>
    </xf>
    <xf numFmtId="0" fontId="5" fillId="0" borderId="0" xfId="3" applyFont="1" applyFill="1" applyBorder="1" applyAlignment="1">
      <alignment horizontal="center" vertical="center" wrapText="1"/>
    </xf>
    <xf numFmtId="0" fontId="22" fillId="0" borderId="0" xfId="3" applyFont="1" applyFill="1" applyBorder="1" applyAlignment="1">
      <alignment horizontal="center" vertical="top" wrapText="1"/>
    </xf>
    <xf numFmtId="0" fontId="14" fillId="5" borderId="1" xfId="1" applyFont="1" applyFill="1" applyBorder="1" applyAlignment="1">
      <alignment horizontal="center" vertical="top" wrapText="1"/>
    </xf>
    <xf numFmtId="0" fontId="26" fillId="0" borderId="1" xfId="3" applyFont="1" applyFill="1" applyBorder="1" applyAlignment="1">
      <alignment horizontal="center" vertical="top" wrapText="1"/>
    </xf>
    <xf numFmtId="0" fontId="18" fillId="0" borderId="1" xfId="3" applyFont="1" applyBorder="1" applyAlignment="1">
      <alignment horizontal="center" vertical="top" wrapText="1"/>
    </xf>
    <xf numFmtId="0" fontId="18" fillId="0" borderId="1" xfId="3" quotePrefix="1" applyFont="1" applyBorder="1" applyAlignment="1">
      <alignment horizontal="center" vertical="top" wrapText="1"/>
    </xf>
    <xf numFmtId="0" fontId="1" fillId="0" borderId="0" xfId="1" applyAlignment="1">
      <alignment horizontal="center" vertical="top"/>
    </xf>
    <xf numFmtId="0" fontId="31" fillId="10" borderId="1" xfId="3" applyFont="1" applyFill="1" applyBorder="1" applyAlignment="1">
      <alignment horizontal="center" vertical="center" wrapText="1"/>
    </xf>
    <xf numFmtId="0" fontId="0" fillId="2" borderId="1" xfId="16" applyFont="1" applyFill="1" applyBorder="1" applyAlignment="1">
      <alignment horizontal="center" vertical="top"/>
    </xf>
    <xf numFmtId="0" fontId="3" fillId="2" borderId="1" xfId="16" applyFont="1" applyFill="1" applyBorder="1" applyAlignment="1">
      <alignment horizontal="center" vertical="top"/>
    </xf>
    <xf numFmtId="0" fontId="8" fillId="0" borderId="1" xfId="16" quotePrefix="1" applyFont="1" applyBorder="1" applyAlignment="1">
      <alignment horizontal="left" vertical="top" wrapText="1"/>
    </xf>
    <xf numFmtId="0" fontId="18" fillId="0" borderId="1" xfId="3" applyFont="1" applyFill="1" applyBorder="1" applyAlignment="1">
      <alignment horizontal="left" vertical="top" wrapText="1"/>
    </xf>
    <xf numFmtId="0" fontId="18" fillId="0" borderId="1" xfId="3" quotePrefix="1" applyFont="1" applyFill="1" applyBorder="1" applyAlignment="1">
      <alignment horizontal="left" vertical="top" wrapText="1" indent="3"/>
    </xf>
    <xf numFmtId="0" fontId="18" fillId="0" borderId="1" xfId="3" quotePrefix="1" applyFont="1" applyFill="1" applyBorder="1" applyAlignment="1">
      <alignment horizontal="left" vertical="top" wrapText="1"/>
    </xf>
    <xf numFmtId="0" fontId="0" fillId="0" borderId="0" xfId="1" applyFont="1" applyAlignment="1">
      <alignment vertical="center"/>
    </xf>
    <xf numFmtId="0" fontId="18" fillId="0" borderId="1" xfId="3" applyFont="1" applyBorder="1" applyAlignment="1">
      <alignment horizontal="left" vertical="center" wrapText="1"/>
    </xf>
    <xf numFmtId="0" fontId="26" fillId="0" borderId="1" xfId="3" applyFont="1" applyFill="1" applyBorder="1" applyAlignment="1">
      <alignment horizontal="left" vertical="center" wrapText="1"/>
    </xf>
    <xf numFmtId="0" fontId="18" fillId="0" borderId="1" xfId="3" applyFont="1" applyBorder="1" applyAlignment="1">
      <alignment horizontal="left" vertical="center"/>
    </xf>
    <xf numFmtId="0" fontId="8" fillId="0" borderId="2" xfId="1" applyFont="1" applyFill="1" applyBorder="1" applyAlignment="1">
      <alignment horizontal="center" vertical="center" wrapText="1"/>
    </xf>
    <xf numFmtId="0" fontId="32" fillId="0" borderId="1" xfId="3" applyFont="1" applyBorder="1" applyAlignment="1">
      <alignment horizontal="left" vertical="center"/>
    </xf>
    <xf numFmtId="0" fontId="8" fillId="0" borderId="1" xfId="4" quotePrefix="1" applyFont="1" applyBorder="1" applyAlignment="1">
      <alignment horizontal="left" vertical="center" wrapText="1"/>
    </xf>
    <xf numFmtId="0" fontId="18" fillId="0" borderId="2" xfId="3" applyFont="1" applyBorder="1" applyAlignment="1">
      <alignment horizontal="left" vertical="center"/>
    </xf>
    <xf numFmtId="0" fontId="8" fillId="0" borderId="1" xfId="4" applyFont="1" applyBorder="1" applyAlignment="1">
      <alignment horizontal="left" vertical="center" wrapText="1"/>
    </xf>
    <xf numFmtId="0" fontId="27" fillId="9" borderId="4" xfId="0" applyFont="1" applyFill="1" applyBorder="1" applyAlignment="1">
      <alignment horizontal="left" vertical="top" wrapText="1"/>
    </xf>
    <xf numFmtId="0" fontId="27" fillId="9" borderId="12" xfId="0" applyFont="1" applyFill="1" applyBorder="1" applyAlignment="1">
      <alignment horizontal="left" vertical="top" wrapText="1"/>
    </xf>
    <xf numFmtId="0" fontId="27" fillId="9" borderId="11" xfId="0" applyFont="1" applyFill="1" applyBorder="1" applyAlignment="1">
      <alignment horizontal="left" vertical="top" wrapText="1"/>
    </xf>
    <xf numFmtId="0" fontId="22" fillId="0" borderId="1" xfId="3" applyFont="1" applyFill="1" applyBorder="1" applyAlignment="1">
      <alignment horizontal="left" vertical="top" wrapText="1"/>
    </xf>
    <xf numFmtId="0" fontId="14" fillId="5" borderId="7" xfId="1" applyFont="1" applyFill="1" applyBorder="1" applyAlignment="1">
      <alignment horizontal="left" vertical="top" wrapText="1"/>
    </xf>
    <xf numFmtId="0" fontId="14" fillId="5" borderId="6" xfId="1" applyFont="1" applyFill="1" applyBorder="1" applyAlignment="1">
      <alignment horizontal="left" vertical="top" wrapText="1"/>
    </xf>
    <xf numFmtId="0" fontId="1" fillId="0" borderId="7" xfId="1" applyBorder="1" applyAlignment="1">
      <alignment horizontal="center" vertical="top"/>
    </xf>
    <xf numFmtId="0" fontId="1" fillId="0" borderId="6" xfId="1" applyBorder="1" applyAlignment="1">
      <alignment horizontal="center" vertical="top"/>
    </xf>
    <xf numFmtId="0" fontId="5" fillId="0" borderId="1" xfId="3" applyFont="1" applyFill="1" applyBorder="1" applyAlignment="1">
      <alignment horizontal="left" vertical="center" wrapText="1"/>
    </xf>
    <xf numFmtId="0" fontId="7" fillId="5" borderId="1" xfId="3" applyFont="1" applyFill="1" applyBorder="1" applyAlignment="1">
      <alignment horizontal="left" vertical="center" wrapText="1"/>
    </xf>
    <xf numFmtId="0" fontId="22" fillId="0" borderId="7" xfId="3" applyFont="1" applyFill="1" applyBorder="1" applyAlignment="1">
      <alignment horizontal="left" vertical="top" wrapText="1"/>
    </xf>
    <xf numFmtId="0" fontId="22" fillId="0" borderId="18" xfId="3" applyFont="1" applyFill="1" applyBorder="1" applyAlignment="1">
      <alignment horizontal="left" vertical="top" wrapText="1"/>
    </xf>
    <xf numFmtId="0" fontId="22" fillId="0" borderId="6" xfId="3" applyFont="1" applyFill="1" applyBorder="1" applyAlignment="1">
      <alignment horizontal="left" vertical="top" wrapText="1"/>
    </xf>
    <xf numFmtId="0" fontId="24" fillId="2" borderId="13" xfId="0" applyFont="1" applyFill="1" applyBorder="1" applyAlignment="1">
      <alignment horizontal="left" vertical="center"/>
    </xf>
    <xf numFmtId="0" fontId="8" fillId="2" borderId="14" xfId="0" applyFont="1" applyFill="1" applyBorder="1" applyAlignment="1">
      <alignment vertical="center" wrapText="1"/>
    </xf>
    <xf numFmtId="0" fontId="0" fillId="0" borderId="19" xfId="0" applyBorder="1" applyAlignment="1">
      <alignment vertical="center"/>
    </xf>
    <xf numFmtId="0" fontId="0" fillId="0" borderId="16" xfId="0" applyBorder="1" applyAlignment="1">
      <alignment vertical="center"/>
    </xf>
    <xf numFmtId="43" fontId="28" fillId="4" borderId="5" xfId="0" applyNumberFormat="1" applyFont="1" applyFill="1" applyBorder="1" applyAlignment="1">
      <alignment horizontal="center" vertical="center"/>
    </xf>
  </cellXfs>
  <cellStyles count="54">
    <cellStyle name="Coma 2" xfId="7" xr:uid="{00000000-0005-0000-0000-000000000000}"/>
    <cellStyle name="Coma 3" xfId="8" xr:uid="{00000000-0005-0000-0000-000001000000}"/>
    <cellStyle name="Coma 3 2" xfId="9" xr:uid="{00000000-0005-0000-0000-000002000000}"/>
    <cellStyle name="Coma 4" xfId="10" xr:uid="{00000000-0005-0000-0000-000003000000}"/>
    <cellStyle name="Coma 5" xfId="46" xr:uid="{00000000-0005-0000-0000-000004000000}"/>
    <cellStyle name="Millares" xfId="52" builtinId="3"/>
    <cellStyle name="Millares 2" xfId="43" xr:uid="{00000000-0005-0000-0000-000006000000}"/>
    <cellStyle name="Millares 2 3 2" xfId="6" xr:uid="{00000000-0005-0000-0000-000007000000}"/>
    <cellStyle name="Millares 2 3 2 2" xfId="51" xr:uid="{00000000-0005-0000-0000-000008000000}"/>
    <cellStyle name="Millares 8" xfId="11" xr:uid="{00000000-0005-0000-0000-000009000000}"/>
    <cellStyle name="Moneda" xfId="53" builtinId="4"/>
    <cellStyle name="Moneda 2" xfId="42" xr:uid="{00000000-0005-0000-0000-00000B000000}"/>
    <cellStyle name="Moneda 3" xfId="47" xr:uid="{00000000-0005-0000-0000-00000C000000}"/>
    <cellStyle name="Normal" xfId="0" builtinId="0"/>
    <cellStyle name="Normal 10" xfId="49" xr:uid="{00000000-0005-0000-0000-00000E000000}"/>
    <cellStyle name="Normal 10 2" xfId="50" xr:uid="{00000000-0005-0000-0000-00000F000000}"/>
    <cellStyle name="Normal 2" xfId="3" xr:uid="{00000000-0005-0000-0000-000010000000}"/>
    <cellStyle name="Normal 2 2" xfId="4" xr:uid="{00000000-0005-0000-0000-000011000000}"/>
    <cellStyle name="Normal 2 2 2" xfId="12" xr:uid="{00000000-0005-0000-0000-000012000000}"/>
    <cellStyle name="Normal 2 2 2 2" xfId="13" xr:uid="{00000000-0005-0000-0000-000013000000}"/>
    <cellStyle name="Normal 2 2 2 2 2" xfId="14" xr:uid="{00000000-0005-0000-0000-000014000000}"/>
    <cellStyle name="Normal 2 2 2 3" xfId="15" xr:uid="{00000000-0005-0000-0000-000015000000}"/>
    <cellStyle name="Normal 2 2 3" xfId="16" xr:uid="{00000000-0005-0000-0000-000016000000}"/>
    <cellStyle name="Normal 2 2 3 2" xfId="17" xr:uid="{00000000-0005-0000-0000-000017000000}"/>
    <cellStyle name="Normal 2 2 4" xfId="18" xr:uid="{00000000-0005-0000-0000-000018000000}"/>
    <cellStyle name="Normal 2 2 5" xfId="19" xr:uid="{00000000-0005-0000-0000-000019000000}"/>
    <cellStyle name="Normal 2 3" xfId="20" xr:uid="{00000000-0005-0000-0000-00001A000000}"/>
    <cellStyle name="Normal 2 3 2" xfId="21" xr:uid="{00000000-0005-0000-0000-00001B000000}"/>
    <cellStyle name="Normal 2 3 2 2" xfId="22" xr:uid="{00000000-0005-0000-0000-00001C000000}"/>
    <cellStyle name="Normal 2 3 2 2 2" xfId="23" xr:uid="{00000000-0005-0000-0000-00001D000000}"/>
    <cellStyle name="Normal 2 3 2 3" xfId="24" xr:uid="{00000000-0005-0000-0000-00001E000000}"/>
    <cellStyle name="Normal 2 3 3" xfId="25" xr:uid="{00000000-0005-0000-0000-00001F000000}"/>
    <cellStyle name="Normal 2 3 3 2" xfId="26" xr:uid="{00000000-0005-0000-0000-000020000000}"/>
    <cellStyle name="Normal 2 3 4" xfId="27" xr:uid="{00000000-0005-0000-0000-000021000000}"/>
    <cellStyle name="Normal 2 4" xfId="1" xr:uid="{00000000-0005-0000-0000-000022000000}"/>
    <cellStyle name="Normal 2 4 2" xfId="28" xr:uid="{00000000-0005-0000-0000-000023000000}"/>
    <cellStyle name="Normal 2 4 2 2" xfId="29" xr:uid="{00000000-0005-0000-0000-000024000000}"/>
    <cellStyle name="Normal 2 4 3" xfId="30" xr:uid="{00000000-0005-0000-0000-000025000000}"/>
    <cellStyle name="Normal 2 4 4" xfId="44" xr:uid="{00000000-0005-0000-0000-000026000000}"/>
    <cellStyle name="Normal 2 5" xfId="31" xr:uid="{00000000-0005-0000-0000-000027000000}"/>
    <cellStyle name="Normal 2 5 2" xfId="32" xr:uid="{00000000-0005-0000-0000-000028000000}"/>
    <cellStyle name="Normal 2 6" xfId="33" xr:uid="{00000000-0005-0000-0000-000029000000}"/>
    <cellStyle name="Normal 2 7" xfId="5" xr:uid="{00000000-0005-0000-0000-00002A000000}"/>
    <cellStyle name="Normal 3" xfId="2" xr:uid="{00000000-0005-0000-0000-00002B000000}"/>
    <cellStyle name="Normal 3 2" xfId="34" xr:uid="{00000000-0005-0000-0000-00002C000000}"/>
    <cellStyle name="Normal 3 3" xfId="48" xr:uid="{00000000-0005-0000-0000-00002D000000}"/>
    <cellStyle name="Normal 4" xfId="35" xr:uid="{00000000-0005-0000-0000-00002E000000}"/>
    <cellStyle name="Normal 5" xfId="36" xr:uid="{00000000-0005-0000-0000-00002F000000}"/>
    <cellStyle name="Normal 5 2" xfId="37" xr:uid="{00000000-0005-0000-0000-000030000000}"/>
    <cellStyle name="Normal 6" xfId="38" xr:uid="{00000000-0005-0000-0000-000031000000}"/>
    <cellStyle name="Normal 7" xfId="39" xr:uid="{00000000-0005-0000-0000-000032000000}"/>
    <cellStyle name="Normal 8" xfId="40" xr:uid="{00000000-0005-0000-0000-000033000000}"/>
    <cellStyle name="Normal 8 2" xfId="41" xr:uid="{00000000-0005-0000-0000-000034000000}"/>
    <cellStyle name="Normal 8 3" xfId="45" xr:uid="{00000000-0005-0000-0000-000035000000}"/>
  </cellStyles>
  <dxfs count="0"/>
  <tableStyles count="0" defaultTableStyle="TableStyleMedium2" defaultPivotStyle="PivotStyleLight16"/>
  <colors>
    <mruColors>
      <color rgb="FFC6E0B4"/>
      <color rgb="FFD107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176892</xdr:colOff>
      <xdr:row>12</xdr:row>
      <xdr:rowOff>585107</xdr:rowOff>
    </xdr:from>
    <xdr:to>
      <xdr:col>3</xdr:col>
      <xdr:colOff>1352549</xdr:colOff>
      <xdr:row>12</xdr:row>
      <xdr:rowOff>2499632</xdr:rowOff>
    </xdr:to>
    <xdr:pic>
      <xdr:nvPicPr>
        <xdr:cNvPr id="3" name="Imagen 2">
          <a:extLst>
            <a:ext uri="{FF2B5EF4-FFF2-40B4-BE49-F238E27FC236}">
              <a16:creationId xmlns:a16="http://schemas.microsoft.com/office/drawing/2014/main" id="{8BA388F7-3111-4C4C-08D2-4B5FDA320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8892" y="3973286"/>
          <a:ext cx="2999014" cy="1914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EMD_Seguiment\000%20CORONAVIRUS\Taller%20B.Q\Carpeta%20compartida\inventari%20quir&#242;fans%200203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iments"/>
      <sheetName val="Inventari"/>
      <sheetName val="Familia"/>
      <sheetName val="Marcas Ubicacions"/>
    </sheetNames>
    <sheetDataSet>
      <sheetData sheetId="0"/>
      <sheetData sheetId="1"/>
      <sheetData sheetId="2"/>
      <sheetData sheetId="3">
        <row r="1">
          <cell r="H1" t="str">
            <v>Ubicació</v>
          </cell>
        </row>
        <row r="2">
          <cell r="H2" t="str">
            <v>BQ_PL4</v>
          </cell>
        </row>
        <row r="3">
          <cell r="H3" t="str">
            <v>REA_PL8</v>
          </cell>
        </row>
        <row r="4">
          <cell r="H4" t="str">
            <v>PL_3</v>
          </cell>
        </row>
        <row r="5">
          <cell r="H5" t="str">
            <v>Camilla Trasllat</v>
          </cell>
        </row>
        <row r="6">
          <cell r="H6" t="str">
            <v>BQ_PL7</v>
          </cell>
        </row>
        <row r="7">
          <cell r="H7" t="str">
            <v>ALTRES</v>
          </cell>
        </row>
        <row r="8">
          <cell r="H8" t="str">
            <v>BQ_ANTIC</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zoomScaleNormal="100" workbookViewId="0">
      <selection activeCell="I8" sqref="B3:I8"/>
    </sheetView>
  </sheetViews>
  <sheetFormatPr baseColWidth="10" defaultColWidth="11.42578125" defaultRowHeight="15" x14ac:dyDescent="0.25"/>
  <cols>
    <col min="1" max="1" width="11.42578125" style="17"/>
    <col min="2" max="2" width="10.42578125" customWidth="1"/>
    <col min="3" max="3" width="34.42578125" customWidth="1"/>
    <col min="4" max="4" width="13" bestFit="1" customWidth="1"/>
    <col min="6" max="6" width="14.28515625" customWidth="1"/>
    <col min="7" max="7" width="12.7109375" bestFit="1" customWidth="1"/>
    <col min="9" max="9" width="12.7109375" bestFit="1" customWidth="1"/>
  </cols>
  <sheetData>
    <row r="1" spans="1:11" s="17" customFormat="1" x14ac:dyDescent="0.25"/>
    <row r="2" spans="1:11" s="17" customFormat="1" ht="15.75" thickBot="1" x14ac:dyDescent="0.3"/>
    <row r="3" spans="1:11" ht="78.75" thickBot="1" x14ac:dyDescent="0.3">
      <c r="B3" s="33" t="s">
        <v>13</v>
      </c>
      <c r="C3" s="33" t="s">
        <v>14</v>
      </c>
      <c r="D3" s="34" t="s">
        <v>15</v>
      </c>
      <c r="E3" s="35" t="s">
        <v>16</v>
      </c>
      <c r="F3" s="36" t="s">
        <v>17</v>
      </c>
      <c r="G3" s="37" t="s">
        <v>18</v>
      </c>
      <c r="H3" s="38" t="s">
        <v>19</v>
      </c>
      <c r="I3" s="39" t="s">
        <v>20</v>
      </c>
    </row>
    <row r="4" spans="1:11" ht="36" customHeight="1" thickBot="1" x14ac:dyDescent="0.3">
      <c r="B4" s="100" t="s">
        <v>49</v>
      </c>
      <c r="C4" s="101"/>
      <c r="D4" s="101"/>
      <c r="E4" s="101"/>
      <c r="F4" s="101"/>
      <c r="G4" s="101"/>
      <c r="H4" s="101"/>
      <c r="I4" s="102"/>
    </row>
    <row r="5" spans="1:11" s="56" customFormat="1" x14ac:dyDescent="0.25">
      <c r="B5" s="113" t="s">
        <v>27</v>
      </c>
      <c r="C5" s="114" t="s">
        <v>30</v>
      </c>
      <c r="D5" s="58">
        <v>2</v>
      </c>
      <c r="E5" s="59">
        <f>F5/1.21</f>
        <v>14499.698347107436</v>
      </c>
      <c r="F5" s="60">
        <v>17544.634999999998</v>
      </c>
      <c r="G5" s="61">
        <f>E5*D5</f>
        <v>28999.396694214873</v>
      </c>
      <c r="H5" s="62">
        <v>0.21</v>
      </c>
      <c r="I5" s="63">
        <f>F5*D5</f>
        <v>35089.269999999997</v>
      </c>
    </row>
    <row r="6" spans="1:11" s="56" customFormat="1" ht="15.75" thickBot="1" x14ac:dyDescent="0.3">
      <c r="B6" s="115" t="s">
        <v>28</v>
      </c>
      <c r="C6" s="116" t="s">
        <v>29</v>
      </c>
      <c r="D6" s="64">
        <v>1</v>
      </c>
      <c r="E6" s="65">
        <f>F6/1.21</f>
        <v>77591.735537190092</v>
      </c>
      <c r="F6" s="66">
        <v>93886</v>
      </c>
      <c r="G6" s="67">
        <f>E6*D6</f>
        <v>77591.735537190092</v>
      </c>
      <c r="H6" s="68">
        <v>0.21</v>
      </c>
      <c r="I6" s="69">
        <f>F6*D6</f>
        <v>93886</v>
      </c>
    </row>
    <row r="7" spans="1:11" ht="15.75" thickBot="1" x14ac:dyDescent="0.3">
      <c r="A7" s="56"/>
      <c r="B7" s="40"/>
      <c r="C7" s="40"/>
      <c r="D7" s="40"/>
      <c r="E7" s="44"/>
      <c r="F7" s="44"/>
      <c r="G7" s="44"/>
      <c r="H7" s="44"/>
      <c r="I7" s="44"/>
    </row>
    <row r="8" spans="1:11" ht="16.5" thickBot="1" x14ac:dyDescent="0.3">
      <c r="B8" s="40"/>
      <c r="C8" s="41" t="s">
        <v>21</v>
      </c>
      <c r="D8" s="42">
        <f>SUM(D5:D6)</f>
        <v>3</v>
      </c>
      <c r="E8" s="45"/>
      <c r="F8" s="46"/>
      <c r="G8" s="117">
        <f>SUM(G5:G6)</f>
        <v>106591.13223140496</v>
      </c>
      <c r="H8" s="47"/>
      <c r="I8" s="117">
        <f>SUM(I5:I6)</f>
        <v>128975.26999999999</v>
      </c>
    </row>
    <row r="11" spans="1:11" x14ac:dyDescent="0.25">
      <c r="F11" s="57"/>
      <c r="G11" s="57"/>
      <c r="I11" s="57"/>
      <c r="K11" s="17"/>
    </row>
    <row r="12" spans="1:11" x14ac:dyDescent="0.25">
      <c r="K12" s="17"/>
    </row>
    <row r="13" spans="1:11" x14ac:dyDescent="0.25">
      <c r="K13" s="17"/>
    </row>
  </sheetData>
  <mergeCells count="1">
    <mergeCell ref="B4:I4"/>
  </mergeCells>
  <pageMargins left="0.7" right="0.7" top="0.75" bottom="0.75" header="0.3" footer="0.3"/>
  <pageSetup paperSize="9" orientation="portrait" verticalDpi="598"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0B2F6-FBFA-493D-B851-AA58FA30C282}">
  <sheetPr>
    <pageSetUpPr fitToPage="1"/>
  </sheetPr>
  <dimension ref="A1:M69"/>
  <sheetViews>
    <sheetView showGridLines="0" tabSelected="1" view="pageBreakPreview" zoomScale="70" zoomScaleNormal="85" zoomScaleSheetLayoutView="70" workbookViewId="0">
      <selection activeCell="B13" sqref="B13:D13"/>
    </sheetView>
  </sheetViews>
  <sheetFormatPr baseColWidth="10" defaultColWidth="11.42578125" defaultRowHeight="15" outlineLevelCol="1" x14ac:dyDescent="0.25"/>
  <cols>
    <col min="1" max="1" width="11.42578125" style="9"/>
    <col min="2" max="2" width="18.42578125" style="13" customWidth="1"/>
    <col min="3" max="3" width="9" style="13" customWidth="1"/>
    <col min="4" max="4" width="98.85546875" style="13" customWidth="1"/>
    <col min="5" max="5" width="13.85546875" style="83" customWidth="1"/>
    <col min="6" max="6" width="14.140625" style="83" customWidth="1"/>
    <col min="7" max="8" width="39.140625" style="9" customWidth="1" outlineLevel="1"/>
    <col min="9" max="16384" width="11.42578125" style="9"/>
  </cols>
  <sheetData>
    <row r="1" spans="1:8" s="6" customFormat="1" x14ac:dyDescent="0.25">
      <c r="A1" s="1"/>
      <c r="B1" s="2"/>
      <c r="C1" s="2"/>
      <c r="D1" s="3"/>
      <c r="E1" s="72"/>
      <c r="F1" s="72"/>
      <c r="G1" s="4"/>
      <c r="H1" s="5"/>
    </row>
    <row r="2" spans="1:8" s="6" customFormat="1" ht="31.5" customHeight="1" x14ac:dyDescent="0.6">
      <c r="A2" s="10"/>
      <c r="B2" s="11" t="s">
        <v>27</v>
      </c>
      <c r="C2" s="32" t="s">
        <v>32</v>
      </c>
      <c r="D2" s="49"/>
      <c r="E2" s="73"/>
      <c r="F2" s="73"/>
      <c r="G2" s="31"/>
      <c r="H2" s="31"/>
    </row>
    <row r="3" spans="1:8" s="6" customFormat="1" ht="31.5" x14ac:dyDescent="0.25">
      <c r="A3" s="1"/>
      <c r="B3" s="2"/>
      <c r="C3" s="2"/>
      <c r="D3" s="2"/>
      <c r="E3" s="73"/>
      <c r="F3" s="73"/>
      <c r="G3" s="4"/>
      <c r="H3" s="5"/>
    </row>
    <row r="4" spans="1:8" s="1" customFormat="1" ht="15" customHeight="1" x14ac:dyDescent="0.25">
      <c r="B4" s="12" t="str">
        <f>B2</f>
        <v>LOT 1</v>
      </c>
      <c r="C4" s="104" t="str">
        <f>C2</f>
        <v>Monitor PIC</v>
      </c>
      <c r="D4" s="105"/>
      <c r="E4" s="73"/>
      <c r="F4" s="73"/>
      <c r="G4" s="4"/>
      <c r="H4" s="5"/>
    </row>
    <row r="5" spans="1:8" s="1" customFormat="1" x14ac:dyDescent="0.25">
      <c r="B5" s="14" t="s">
        <v>0</v>
      </c>
      <c r="C5" s="106"/>
      <c r="D5" s="107"/>
      <c r="E5" s="70"/>
      <c r="F5" s="70"/>
      <c r="G5" s="4"/>
      <c r="H5" s="5"/>
    </row>
    <row r="6" spans="1:8" s="1" customFormat="1" x14ac:dyDescent="0.25">
      <c r="B6" s="14" t="s">
        <v>1</v>
      </c>
      <c r="C6" s="106"/>
      <c r="D6" s="107"/>
      <c r="E6" s="70"/>
      <c r="F6" s="70"/>
      <c r="G6" s="4"/>
      <c r="H6" s="5"/>
    </row>
    <row r="7" spans="1:8" s="1" customFormat="1" x14ac:dyDescent="0.25">
      <c r="B7" s="14" t="s">
        <v>2</v>
      </c>
      <c r="C7" s="106"/>
      <c r="D7" s="107"/>
      <c r="E7" s="70"/>
      <c r="F7" s="70"/>
      <c r="G7" s="4"/>
      <c r="H7" s="5"/>
    </row>
    <row r="8" spans="1:8" s="1" customFormat="1" ht="22.5" x14ac:dyDescent="0.25">
      <c r="B8" s="7"/>
      <c r="C8" s="7"/>
      <c r="D8" s="8"/>
      <c r="E8" s="74"/>
      <c r="F8" s="74"/>
      <c r="G8" s="4"/>
      <c r="H8" s="5"/>
    </row>
    <row r="9" spans="1:8" s="1" customFormat="1" ht="24.75" x14ac:dyDescent="0.25">
      <c r="B9" s="15" t="s">
        <v>11</v>
      </c>
      <c r="C9" s="15"/>
      <c r="D9" s="50"/>
      <c r="E9" s="75"/>
      <c r="F9" s="75"/>
      <c r="G9" s="16"/>
      <c r="H9" s="16"/>
    </row>
    <row r="10" spans="1:8" s="1" customFormat="1" ht="24.75" x14ac:dyDescent="0.25">
      <c r="B10" s="18"/>
      <c r="C10" s="18"/>
      <c r="D10" s="19"/>
      <c r="E10" s="76"/>
      <c r="F10" s="76"/>
      <c r="G10" s="19"/>
      <c r="H10" s="19"/>
    </row>
    <row r="11" spans="1:8" ht="38.25" customHeight="1" x14ac:dyDescent="0.25">
      <c r="A11" s="1"/>
      <c r="B11" s="108" t="s">
        <v>3</v>
      </c>
      <c r="C11" s="108"/>
      <c r="D11" s="108"/>
      <c r="E11" s="77"/>
      <c r="F11" s="77"/>
      <c r="G11" s="19"/>
      <c r="H11" s="19"/>
    </row>
    <row r="12" spans="1:8" ht="18.75" customHeight="1" x14ac:dyDescent="0.25">
      <c r="A12" s="1"/>
      <c r="B12" s="109" t="s">
        <v>12</v>
      </c>
      <c r="C12" s="109"/>
      <c r="D12" s="109"/>
      <c r="E12" s="77"/>
      <c r="F12" s="77"/>
      <c r="G12" s="19"/>
      <c r="H12" s="19"/>
    </row>
    <row r="13" spans="1:8" ht="243.75" customHeight="1" x14ac:dyDescent="0.25">
      <c r="A13" s="1"/>
      <c r="B13" s="110" t="s">
        <v>86</v>
      </c>
      <c r="C13" s="111"/>
      <c r="D13" s="112"/>
      <c r="E13" s="78"/>
      <c r="F13" s="78"/>
      <c r="G13" s="19"/>
      <c r="H13" s="19"/>
    </row>
    <row r="14" spans="1:8" s="17" customFormat="1" ht="24.75" x14ac:dyDescent="0.25">
      <c r="A14" s="20"/>
      <c r="B14" s="21"/>
      <c r="C14" s="22"/>
      <c r="D14" s="51"/>
      <c r="E14" s="84" t="s">
        <v>33</v>
      </c>
      <c r="F14" s="84" t="s">
        <v>34</v>
      </c>
      <c r="G14" s="19"/>
      <c r="H14" s="19"/>
    </row>
    <row r="15" spans="1:8" ht="30" customHeight="1" x14ac:dyDescent="0.25">
      <c r="A15" s="1"/>
      <c r="B15" s="23" t="s">
        <v>4</v>
      </c>
      <c r="C15" s="23" t="s">
        <v>5</v>
      </c>
      <c r="D15" s="12" t="s">
        <v>6</v>
      </c>
      <c r="E15" s="79" t="s">
        <v>35</v>
      </c>
      <c r="F15" s="79" t="s">
        <v>35</v>
      </c>
      <c r="G15" s="24" t="s">
        <v>7</v>
      </c>
      <c r="H15" s="25" t="s">
        <v>8</v>
      </c>
    </row>
    <row r="16" spans="1:8" s="28" customFormat="1" ht="25.5" x14ac:dyDescent="0.25">
      <c r="A16" s="26"/>
      <c r="B16" s="29"/>
      <c r="C16" s="27"/>
      <c r="D16" s="52" t="s">
        <v>9</v>
      </c>
      <c r="E16" s="80"/>
      <c r="F16" s="80"/>
      <c r="G16" s="30"/>
      <c r="H16" s="30"/>
    </row>
    <row r="17" spans="1:13" x14ac:dyDescent="0.25">
      <c r="A17" s="1"/>
      <c r="B17" s="23"/>
      <c r="C17" s="23"/>
      <c r="D17" s="43" t="s">
        <v>26</v>
      </c>
      <c r="E17" s="79"/>
      <c r="F17" s="79"/>
      <c r="G17" s="30"/>
      <c r="H17" s="30"/>
      <c r="M17" s="91"/>
    </row>
    <row r="18" spans="1:13" s="28" customFormat="1" x14ac:dyDescent="0.25">
      <c r="A18" s="26"/>
      <c r="B18" s="48" t="s">
        <v>10</v>
      </c>
      <c r="C18" s="48">
        <v>1</v>
      </c>
      <c r="D18" s="92" t="s">
        <v>85</v>
      </c>
      <c r="E18" s="81"/>
      <c r="F18" s="81"/>
      <c r="G18" s="30"/>
      <c r="H18" s="30"/>
    </row>
    <row r="19" spans="1:13" s="28" customFormat="1" x14ac:dyDescent="0.25">
      <c r="A19" s="26"/>
      <c r="B19" s="48" t="s">
        <v>10</v>
      </c>
      <c r="C19" s="48">
        <f>C18+1</f>
        <v>2</v>
      </c>
      <c r="D19" s="71" t="s">
        <v>36</v>
      </c>
      <c r="E19" s="81" t="s">
        <v>10</v>
      </c>
      <c r="F19" s="81" t="s">
        <v>10</v>
      </c>
      <c r="G19" s="30"/>
      <c r="H19" s="30"/>
    </row>
    <row r="20" spans="1:13" s="28" customFormat="1" x14ac:dyDescent="0.25">
      <c r="A20" s="26"/>
      <c r="B20" s="48" t="s">
        <v>10</v>
      </c>
      <c r="C20" s="48">
        <f t="shared" ref="C20:C23" si="0">C19+1</f>
        <v>3</v>
      </c>
      <c r="D20" s="89" t="s">
        <v>40</v>
      </c>
      <c r="E20" s="81" t="s">
        <v>10</v>
      </c>
      <c r="F20" s="81" t="s">
        <v>44</v>
      </c>
      <c r="G20" s="30"/>
      <c r="H20" s="30"/>
    </row>
    <row r="21" spans="1:13" s="28" customFormat="1" x14ac:dyDescent="0.25">
      <c r="A21" s="26"/>
      <c r="B21" s="48" t="s">
        <v>10</v>
      </c>
      <c r="C21" s="48">
        <f t="shared" si="0"/>
        <v>4</v>
      </c>
      <c r="D21" s="89" t="s">
        <v>39</v>
      </c>
      <c r="E21" s="81" t="s">
        <v>10</v>
      </c>
      <c r="F21" s="81" t="s">
        <v>44</v>
      </c>
      <c r="G21" s="30"/>
      <c r="H21" s="30"/>
    </row>
    <row r="22" spans="1:13" s="28" customFormat="1" x14ac:dyDescent="0.25">
      <c r="A22" s="26"/>
      <c r="B22" s="48" t="s">
        <v>10</v>
      </c>
      <c r="C22" s="48">
        <f t="shared" si="0"/>
        <v>5</v>
      </c>
      <c r="D22" s="89" t="s">
        <v>42</v>
      </c>
      <c r="E22" s="81" t="s">
        <v>10</v>
      </c>
      <c r="F22" s="81" t="s">
        <v>44</v>
      </c>
      <c r="G22" s="30"/>
      <c r="H22" s="30"/>
    </row>
    <row r="23" spans="1:13" s="28" customFormat="1" x14ac:dyDescent="0.25">
      <c r="A23" s="26"/>
      <c r="B23" s="48" t="s">
        <v>10</v>
      </c>
      <c r="C23" s="48">
        <f t="shared" si="0"/>
        <v>6</v>
      </c>
      <c r="D23" s="71" t="s">
        <v>50</v>
      </c>
      <c r="E23" s="81" t="s">
        <v>10</v>
      </c>
      <c r="F23" s="81" t="s">
        <v>10</v>
      </c>
      <c r="G23" s="30"/>
      <c r="H23" s="30"/>
    </row>
    <row r="24" spans="1:13" s="28" customFormat="1" x14ac:dyDescent="0.25">
      <c r="A24" s="26"/>
      <c r="B24" s="48" t="s">
        <v>10</v>
      </c>
      <c r="C24" s="48">
        <f>C23+1</f>
        <v>7</v>
      </c>
      <c r="D24" s="71" t="s">
        <v>38</v>
      </c>
      <c r="E24" s="81" t="s">
        <v>10</v>
      </c>
      <c r="F24" s="81" t="s">
        <v>10</v>
      </c>
      <c r="G24" s="30"/>
      <c r="H24" s="30"/>
    </row>
    <row r="25" spans="1:13" s="28" customFormat="1" x14ac:dyDescent="0.25">
      <c r="A25" s="26"/>
      <c r="B25" s="48" t="s">
        <v>10</v>
      </c>
      <c r="C25" s="48">
        <f t="shared" ref="C25:C27" si="1">C24+1</f>
        <v>8</v>
      </c>
      <c r="D25" s="71" t="s">
        <v>43</v>
      </c>
      <c r="E25" s="81" t="s">
        <v>10</v>
      </c>
      <c r="F25" s="81" t="s">
        <v>10</v>
      </c>
      <c r="G25" s="30"/>
      <c r="H25" s="30"/>
    </row>
    <row r="26" spans="1:13" s="28" customFormat="1" x14ac:dyDescent="0.25">
      <c r="A26" s="26"/>
      <c r="B26" s="48" t="s">
        <v>10</v>
      </c>
      <c r="C26" s="48">
        <f t="shared" si="1"/>
        <v>9</v>
      </c>
      <c r="D26" s="71" t="s">
        <v>41</v>
      </c>
      <c r="E26" s="81" t="s">
        <v>44</v>
      </c>
      <c r="F26" s="81" t="s">
        <v>44</v>
      </c>
      <c r="G26" s="30"/>
      <c r="H26" s="30"/>
    </row>
    <row r="27" spans="1:13" s="28" customFormat="1" x14ac:dyDescent="0.25">
      <c r="A27" s="26"/>
      <c r="B27" s="48" t="s">
        <v>10</v>
      </c>
      <c r="C27" s="48">
        <f t="shared" si="1"/>
        <v>10</v>
      </c>
      <c r="D27" s="71" t="s">
        <v>37</v>
      </c>
      <c r="E27" s="81" t="s">
        <v>10</v>
      </c>
      <c r="F27" s="81" t="s">
        <v>10</v>
      </c>
      <c r="G27" s="30"/>
      <c r="H27" s="30"/>
    </row>
    <row r="28" spans="1:13" x14ac:dyDescent="0.25">
      <c r="A28" s="1"/>
      <c r="B28" s="23"/>
      <c r="C28" s="23"/>
      <c r="D28" s="43" t="s">
        <v>45</v>
      </c>
      <c r="E28" s="79"/>
      <c r="F28" s="79"/>
      <c r="G28" s="30"/>
      <c r="H28" s="30"/>
    </row>
    <row r="29" spans="1:13" s="28" customFormat="1" x14ac:dyDescent="0.25">
      <c r="A29" s="26"/>
      <c r="B29" s="48" t="s">
        <v>10</v>
      </c>
      <c r="C29" s="48">
        <f>C26+1+1</f>
        <v>11</v>
      </c>
      <c r="D29" s="53" t="s">
        <v>55</v>
      </c>
      <c r="E29" s="81" t="s">
        <v>10</v>
      </c>
      <c r="F29" s="81" t="s">
        <v>10</v>
      </c>
      <c r="G29" s="30"/>
      <c r="H29" s="30"/>
    </row>
    <row r="30" spans="1:13" s="28" customFormat="1" x14ac:dyDescent="0.25">
      <c r="A30" s="26"/>
      <c r="B30" s="48" t="s">
        <v>10</v>
      </c>
      <c r="C30" s="48">
        <f>C29+1</f>
        <v>12</v>
      </c>
      <c r="D30" s="53" t="s">
        <v>63</v>
      </c>
      <c r="E30" s="81" t="s">
        <v>10</v>
      </c>
      <c r="F30" s="81" t="s">
        <v>10</v>
      </c>
      <c r="G30" s="30"/>
      <c r="H30" s="30"/>
    </row>
    <row r="31" spans="1:13" s="28" customFormat="1" x14ac:dyDescent="0.25">
      <c r="A31" s="26"/>
      <c r="B31" s="48" t="s">
        <v>10</v>
      </c>
      <c r="C31" s="48">
        <f t="shared" ref="C31:C33" si="2">C30+1</f>
        <v>13</v>
      </c>
      <c r="D31" s="53" t="s">
        <v>46</v>
      </c>
      <c r="E31" s="81" t="s">
        <v>10</v>
      </c>
      <c r="F31" s="81" t="s">
        <v>10</v>
      </c>
      <c r="G31" s="30"/>
      <c r="H31" s="30"/>
    </row>
    <row r="32" spans="1:13" s="28" customFormat="1" x14ac:dyDescent="0.25">
      <c r="A32" s="26"/>
      <c r="B32" s="48" t="s">
        <v>10</v>
      </c>
      <c r="C32" s="48">
        <f t="shared" si="2"/>
        <v>14</v>
      </c>
      <c r="D32" s="53" t="s">
        <v>48</v>
      </c>
      <c r="E32" s="81" t="s">
        <v>10</v>
      </c>
      <c r="F32" s="81" t="s">
        <v>10</v>
      </c>
      <c r="G32" s="30"/>
      <c r="H32" s="30"/>
    </row>
    <row r="33" spans="1:8" s="28" customFormat="1" x14ac:dyDescent="0.25">
      <c r="A33" s="26"/>
      <c r="B33" s="48" t="s">
        <v>10</v>
      </c>
      <c r="C33" s="48">
        <f t="shared" si="2"/>
        <v>15</v>
      </c>
      <c r="D33" s="53" t="s">
        <v>47</v>
      </c>
      <c r="E33" s="81" t="s">
        <v>10</v>
      </c>
      <c r="F33" s="81" t="s">
        <v>10</v>
      </c>
      <c r="G33" s="30"/>
      <c r="H33" s="30"/>
    </row>
    <row r="34" spans="1:8" s="28" customFormat="1" ht="80.25" customHeight="1" x14ac:dyDescent="0.25">
      <c r="A34" s="26"/>
      <c r="B34" s="48" t="s">
        <v>10</v>
      </c>
      <c r="C34" s="48">
        <f t="shared" ref="C34:C35" si="3">C33+1</f>
        <v>16</v>
      </c>
      <c r="D34" s="88" t="s">
        <v>62</v>
      </c>
      <c r="E34" s="81" t="s">
        <v>10</v>
      </c>
      <c r="F34" s="81" t="s">
        <v>10</v>
      </c>
      <c r="G34" s="30"/>
      <c r="H34" s="30"/>
    </row>
    <row r="35" spans="1:8" s="28" customFormat="1" ht="54" customHeight="1" x14ac:dyDescent="0.25">
      <c r="A35" s="26"/>
      <c r="B35" s="48" t="s">
        <v>10</v>
      </c>
      <c r="C35" s="48">
        <f t="shared" si="3"/>
        <v>17</v>
      </c>
      <c r="D35" s="88" t="s">
        <v>70</v>
      </c>
      <c r="E35" s="81" t="s">
        <v>10</v>
      </c>
      <c r="F35" s="81" t="s">
        <v>10</v>
      </c>
      <c r="G35" s="30"/>
      <c r="H35" s="30"/>
    </row>
    <row r="36" spans="1:8" s="28" customFormat="1" x14ac:dyDescent="0.25">
      <c r="A36" s="26"/>
      <c r="B36" s="48" t="s">
        <v>10</v>
      </c>
      <c r="C36" s="48">
        <f t="shared" ref="C36:C39" si="4">C35+1</f>
        <v>18</v>
      </c>
      <c r="D36" s="53" t="s">
        <v>51</v>
      </c>
      <c r="E36" s="81" t="s">
        <v>10</v>
      </c>
      <c r="F36" s="81" t="s">
        <v>10</v>
      </c>
      <c r="G36" s="30"/>
      <c r="H36" s="30"/>
    </row>
    <row r="37" spans="1:8" s="28" customFormat="1" ht="25.5" x14ac:dyDescent="0.25">
      <c r="A37" s="26"/>
      <c r="B37" s="48" t="s">
        <v>10</v>
      </c>
      <c r="C37" s="48">
        <f t="shared" si="4"/>
        <v>19</v>
      </c>
      <c r="D37" s="53" t="s">
        <v>69</v>
      </c>
      <c r="E37" s="81" t="s">
        <v>10</v>
      </c>
      <c r="F37" s="81" t="s">
        <v>10</v>
      </c>
      <c r="G37" s="30"/>
      <c r="H37" s="30"/>
    </row>
    <row r="38" spans="1:8" s="28" customFormat="1" x14ac:dyDescent="0.25">
      <c r="A38" s="26"/>
      <c r="B38" s="48" t="s">
        <v>10</v>
      </c>
      <c r="C38" s="48">
        <f t="shared" si="4"/>
        <v>20</v>
      </c>
      <c r="D38" s="53" t="s">
        <v>52</v>
      </c>
      <c r="E38" s="81" t="s">
        <v>10</v>
      </c>
      <c r="F38" s="81" t="s">
        <v>10</v>
      </c>
      <c r="G38" s="30"/>
      <c r="H38" s="30"/>
    </row>
    <row r="39" spans="1:8" s="28" customFormat="1" x14ac:dyDescent="0.25">
      <c r="A39" s="26"/>
      <c r="B39" s="48" t="s">
        <v>10</v>
      </c>
      <c r="C39" s="48">
        <f t="shared" si="4"/>
        <v>21</v>
      </c>
      <c r="D39" s="88" t="s">
        <v>53</v>
      </c>
      <c r="E39" s="81" t="s">
        <v>10</v>
      </c>
      <c r="F39" s="81" t="s">
        <v>10</v>
      </c>
      <c r="G39" s="30"/>
      <c r="H39" s="30"/>
    </row>
    <row r="40" spans="1:8" s="28" customFormat="1" ht="89.25" x14ac:dyDescent="0.25">
      <c r="A40" s="26"/>
      <c r="B40" s="48" t="s">
        <v>10</v>
      </c>
      <c r="C40" s="48">
        <f t="shared" ref="C40" si="5">C39+1</f>
        <v>22</v>
      </c>
      <c r="D40" s="88" t="s">
        <v>67</v>
      </c>
      <c r="E40" s="81" t="s">
        <v>44</v>
      </c>
      <c r="F40" s="81" t="s">
        <v>10</v>
      </c>
      <c r="G40" s="30"/>
      <c r="H40" s="30"/>
    </row>
    <row r="41" spans="1:8" x14ac:dyDescent="0.25">
      <c r="A41" s="1"/>
      <c r="B41" s="23"/>
      <c r="C41" s="23"/>
      <c r="D41" s="43" t="s">
        <v>65</v>
      </c>
      <c r="E41" s="79"/>
      <c r="F41" s="79"/>
      <c r="G41" s="30"/>
      <c r="H41" s="30"/>
    </row>
    <row r="42" spans="1:8" s="28" customFormat="1" ht="15.75" customHeight="1" x14ac:dyDescent="0.25">
      <c r="A42" s="26"/>
      <c r="B42" s="48" t="s">
        <v>10</v>
      </c>
      <c r="C42" s="48">
        <f>C40+1</f>
        <v>23</v>
      </c>
      <c r="D42" s="53" t="s">
        <v>72</v>
      </c>
      <c r="E42" s="81" t="s">
        <v>10</v>
      </c>
      <c r="F42" s="81" t="s">
        <v>44</v>
      </c>
      <c r="G42" s="30"/>
      <c r="H42" s="30"/>
    </row>
    <row r="43" spans="1:8" s="28" customFormat="1" ht="15.75" customHeight="1" x14ac:dyDescent="0.25">
      <c r="A43" s="26"/>
      <c r="B43" s="48" t="s">
        <v>10</v>
      </c>
      <c r="C43" s="48">
        <f>C42+1</f>
        <v>24</v>
      </c>
      <c r="D43" s="53" t="s">
        <v>74</v>
      </c>
      <c r="E43" s="81" t="s">
        <v>10</v>
      </c>
      <c r="F43" s="81" t="s">
        <v>44</v>
      </c>
      <c r="G43" s="30"/>
      <c r="H43" s="30"/>
    </row>
    <row r="44" spans="1:8" s="28" customFormat="1" x14ac:dyDescent="0.25">
      <c r="A44" s="26"/>
      <c r="B44" s="48" t="s">
        <v>10</v>
      </c>
      <c r="C44" s="48">
        <f>C43+1</f>
        <v>25</v>
      </c>
      <c r="D44" s="53" t="s">
        <v>75</v>
      </c>
      <c r="E44" s="81" t="s">
        <v>10</v>
      </c>
      <c r="F44" s="81" t="s">
        <v>44</v>
      </c>
      <c r="G44" s="30"/>
      <c r="H44" s="30"/>
    </row>
    <row r="45" spans="1:8" s="28" customFormat="1" x14ac:dyDescent="0.25">
      <c r="A45" s="26"/>
      <c r="B45" s="48" t="s">
        <v>10</v>
      </c>
      <c r="C45" s="48">
        <f>C44+1</f>
        <v>26</v>
      </c>
      <c r="D45" s="53" t="s">
        <v>71</v>
      </c>
      <c r="E45" s="81" t="s">
        <v>10</v>
      </c>
      <c r="F45" s="81" t="s">
        <v>44</v>
      </c>
      <c r="G45" s="30"/>
      <c r="H45" s="30"/>
    </row>
    <row r="46" spans="1:8" x14ac:dyDescent="0.25">
      <c r="A46" s="1"/>
      <c r="B46" s="23"/>
      <c r="C46" s="23"/>
      <c r="D46" s="43" t="s">
        <v>66</v>
      </c>
      <c r="E46" s="79"/>
      <c r="F46" s="79"/>
      <c r="G46" s="30"/>
      <c r="H46" s="30"/>
    </row>
    <row r="47" spans="1:8" s="28" customFormat="1" x14ac:dyDescent="0.25">
      <c r="A47" s="26"/>
      <c r="B47" s="48" t="s">
        <v>10</v>
      </c>
      <c r="C47" s="48">
        <f>C45</f>
        <v>26</v>
      </c>
      <c r="D47" s="88" t="s">
        <v>73</v>
      </c>
      <c r="E47" s="81" t="s">
        <v>10</v>
      </c>
      <c r="F47" s="81" t="s">
        <v>44</v>
      </c>
      <c r="G47" s="30"/>
      <c r="H47" s="30"/>
    </row>
    <row r="48" spans="1:8" s="28" customFormat="1" x14ac:dyDescent="0.25">
      <c r="A48" s="26"/>
      <c r="B48" s="48" t="s">
        <v>10</v>
      </c>
      <c r="C48" s="48">
        <f>C47+1</f>
        <v>27</v>
      </c>
      <c r="D48" s="88" t="s">
        <v>84</v>
      </c>
      <c r="E48" s="81" t="s">
        <v>10</v>
      </c>
      <c r="F48" s="81" t="s">
        <v>44</v>
      </c>
      <c r="G48" s="30"/>
      <c r="H48" s="30"/>
    </row>
    <row r="49" spans="1:8" s="28" customFormat="1" ht="25.5" x14ac:dyDescent="0.25">
      <c r="A49" s="26"/>
      <c r="B49" s="48" t="s">
        <v>10</v>
      </c>
      <c r="C49" s="48">
        <f t="shared" ref="C49:C50" si="6">C48+1</f>
        <v>28</v>
      </c>
      <c r="D49" s="88" t="s">
        <v>83</v>
      </c>
      <c r="E49" s="81" t="s">
        <v>10</v>
      </c>
      <c r="F49" s="81" t="s">
        <v>44</v>
      </c>
      <c r="G49" s="30"/>
      <c r="H49" s="30"/>
    </row>
    <row r="50" spans="1:8" s="28" customFormat="1" ht="25.5" x14ac:dyDescent="0.25">
      <c r="A50" s="26"/>
      <c r="B50" s="48" t="s">
        <v>10</v>
      </c>
      <c r="C50" s="48">
        <f t="shared" si="6"/>
        <v>29</v>
      </c>
      <c r="D50" s="88" t="s">
        <v>79</v>
      </c>
      <c r="E50" s="81" t="s">
        <v>10</v>
      </c>
      <c r="F50" s="81" t="s">
        <v>44</v>
      </c>
      <c r="G50" s="30"/>
      <c r="H50" s="30"/>
    </row>
    <row r="51" spans="1:8" x14ac:dyDescent="0.25">
      <c r="A51" s="1"/>
      <c r="B51" s="23"/>
      <c r="C51" s="23"/>
      <c r="D51" s="12" t="s">
        <v>56</v>
      </c>
      <c r="E51" s="79"/>
      <c r="F51" s="79"/>
      <c r="G51" s="30"/>
      <c r="H51" s="30"/>
    </row>
    <row r="52" spans="1:8" x14ac:dyDescent="0.25">
      <c r="B52" s="85" t="s">
        <v>10</v>
      </c>
      <c r="C52" s="86">
        <f>C50+1</f>
        <v>30</v>
      </c>
      <c r="D52" s="53" t="s">
        <v>78</v>
      </c>
      <c r="E52" s="82" t="s">
        <v>10</v>
      </c>
      <c r="F52" s="81" t="s">
        <v>44</v>
      </c>
      <c r="G52" s="30"/>
      <c r="H52" s="30"/>
    </row>
    <row r="53" spans="1:8" ht="114.75" x14ac:dyDescent="0.25">
      <c r="B53" s="85" t="s">
        <v>10</v>
      </c>
      <c r="C53" s="86">
        <f>C52+1</f>
        <v>31</v>
      </c>
      <c r="D53" s="53" t="s">
        <v>77</v>
      </c>
      <c r="E53" s="82" t="s">
        <v>10</v>
      </c>
      <c r="F53" s="81" t="s">
        <v>44</v>
      </c>
      <c r="G53" s="30"/>
      <c r="H53" s="30"/>
    </row>
    <row r="54" spans="1:8" ht="114.75" x14ac:dyDescent="0.25">
      <c r="B54" s="85" t="s">
        <v>10</v>
      </c>
      <c r="C54" s="86">
        <f>C53+1</f>
        <v>32</v>
      </c>
      <c r="D54" s="53" t="s">
        <v>76</v>
      </c>
      <c r="E54" s="82" t="s">
        <v>10</v>
      </c>
      <c r="F54" s="81" t="s">
        <v>44</v>
      </c>
      <c r="G54" s="30"/>
      <c r="H54" s="30"/>
    </row>
    <row r="55" spans="1:8" x14ac:dyDescent="0.25">
      <c r="A55" s="1"/>
      <c r="B55" s="23"/>
      <c r="C55" s="23"/>
      <c r="D55" s="12" t="s">
        <v>59</v>
      </c>
      <c r="E55" s="79"/>
      <c r="F55" s="79"/>
      <c r="G55" s="30"/>
      <c r="H55" s="30"/>
    </row>
    <row r="56" spans="1:8" ht="121.5" customHeight="1" x14ac:dyDescent="0.25">
      <c r="B56" s="85" t="s">
        <v>10</v>
      </c>
      <c r="C56" s="86">
        <f>C54+1</f>
        <v>33</v>
      </c>
      <c r="D56" s="87" t="s">
        <v>54</v>
      </c>
      <c r="E56" s="82" t="s">
        <v>10</v>
      </c>
      <c r="F56" s="82" t="s">
        <v>10</v>
      </c>
      <c r="G56" s="30"/>
      <c r="H56" s="30"/>
    </row>
    <row r="57" spans="1:8" ht="51" x14ac:dyDescent="0.25">
      <c r="B57" s="85" t="s">
        <v>10</v>
      </c>
      <c r="C57" s="86">
        <f t="shared" ref="C57" si="7">C56+1</f>
        <v>34</v>
      </c>
      <c r="D57" s="87" t="s">
        <v>68</v>
      </c>
      <c r="E57" s="82" t="s">
        <v>10</v>
      </c>
      <c r="F57" s="82" t="s">
        <v>10</v>
      </c>
      <c r="G57" s="30"/>
      <c r="H57" s="30"/>
    </row>
    <row r="58" spans="1:8" x14ac:dyDescent="0.25">
      <c r="B58" s="23"/>
      <c r="C58" s="23"/>
      <c r="D58" s="43" t="s">
        <v>60</v>
      </c>
      <c r="E58" s="79"/>
      <c r="F58" s="79"/>
      <c r="G58" s="30"/>
      <c r="H58" s="30"/>
    </row>
    <row r="59" spans="1:8" x14ac:dyDescent="0.25">
      <c r="B59" s="48" t="s">
        <v>10</v>
      </c>
      <c r="C59" s="48">
        <f>C57+1</f>
        <v>35</v>
      </c>
      <c r="D59" s="54" t="s">
        <v>22</v>
      </c>
      <c r="E59" s="82" t="s">
        <v>10</v>
      </c>
      <c r="F59" s="82" t="s">
        <v>10</v>
      </c>
      <c r="G59" s="30"/>
      <c r="H59" s="30"/>
    </row>
    <row r="60" spans="1:8" ht="38.25" x14ac:dyDescent="0.25">
      <c r="B60" s="48" t="s">
        <v>10</v>
      </c>
      <c r="C60" s="48">
        <f>C59+1</f>
        <v>36</v>
      </c>
      <c r="D60" s="54" t="s">
        <v>81</v>
      </c>
      <c r="E60" s="82" t="s">
        <v>10</v>
      </c>
      <c r="F60" s="82" t="s">
        <v>10</v>
      </c>
      <c r="G60" s="30"/>
      <c r="H60" s="30"/>
    </row>
    <row r="61" spans="1:8" s="28" customFormat="1" ht="25.5" x14ac:dyDescent="0.25">
      <c r="A61" s="26"/>
      <c r="B61" s="48" t="s">
        <v>10</v>
      </c>
      <c r="C61" s="48">
        <f t="shared" ref="C61:C69" si="8">C60+1</f>
        <v>37</v>
      </c>
      <c r="D61" s="90" t="s">
        <v>82</v>
      </c>
      <c r="E61" s="82" t="s">
        <v>10</v>
      </c>
      <c r="F61" s="82" t="s">
        <v>10</v>
      </c>
      <c r="G61" s="30"/>
      <c r="H61" s="30"/>
    </row>
    <row r="62" spans="1:8" s="28" customFormat="1" ht="54.75" customHeight="1" x14ac:dyDescent="0.25">
      <c r="A62" s="26"/>
      <c r="B62" s="48" t="s">
        <v>10</v>
      </c>
      <c r="C62" s="48">
        <f t="shared" si="8"/>
        <v>38</v>
      </c>
      <c r="D62" s="55" t="s">
        <v>80</v>
      </c>
      <c r="E62" s="82" t="s">
        <v>10</v>
      </c>
      <c r="F62" s="82" t="s">
        <v>10</v>
      </c>
      <c r="G62" s="30"/>
      <c r="H62" s="30"/>
    </row>
    <row r="63" spans="1:8" x14ac:dyDescent="0.25">
      <c r="B63" s="48" t="s">
        <v>10</v>
      </c>
      <c r="C63" s="48">
        <f t="shared" si="8"/>
        <v>39</v>
      </c>
      <c r="D63" s="54" t="s">
        <v>57</v>
      </c>
      <c r="E63" s="82" t="s">
        <v>10</v>
      </c>
      <c r="F63" s="82" t="s">
        <v>10</v>
      </c>
      <c r="G63" s="30"/>
      <c r="H63" s="30"/>
    </row>
    <row r="64" spans="1:8" x14ac:dyDescent="0.25">
      <c r="B64" s="48" t="s">
        <v>10</v>
      </c>
      <c r="C64" s="48">
        <f t="shared" si="8"/>
        <v>40</v>
      </c>
      <c r="D64" s="54" t="s">
        <v>61</v>
      </c>
      <c r="E64" s="82"/>
      <c r="F64" s="82"/>
      <c r="G64" s="30"/>
      <c r="H64" s="30"/>
    </row>
    <row r="65" spans="2:8" ht="38.25" x14ac:dyDescent="0.25">
      <c r="B65" s="48" t="s">
        <v>10</v>
      </c>
      <c r="C65" s="48">
        <f t="shared" si="8"/>
        <v>41</v>
      </c>
      <c r="D65" s="54" t="s">
        <v>64</v>
      </c>
      <c r="E65" s="82" t="s">
        <v>10</v>
      </c>
      <c r="F65" s="82" t="s">
        <v>10</v>
      </c>
      <c r="G65" s="30"/>
      <c r="H65" s="30"/>
    </row>
    <row r="66" spans="2:8" ht="25.5" x14ac:dyDescent="0.25">
      <c r="B66" s="48" t="s">
        <v>10</v>
      </c>
      <c r="C66" s="48">
        <f t="shared" si="8"/>
        <v>42</v>
      </c>
      <c r="D66" s="54" t="s">
        <v>58</v>
      </c>
      <c r="E66" s="82" t="s">
        <v>10</v>
      </c>
      <c r="F66" s="82" t="s">
        <v>10</v>
      </c>
      <c r="G66" s="30"/>
      <c r="H66" s="30"/>
    </row>
    <row r="67" spans="2:8" ht="25.5" x14ac:dyDescent="0.25">
      <c r="B67" s="48" t="s">
        <v>10</v>
      </c>
      <c r="C67" s="48">
        <f t="shared" si="8"/>
        <v>43</v>
      </c>
      <c r="D67" s="54" t="s">
        <v>23</v>
      </c>
      <c r="E67" s="82" t="s">
        <v>10</v>
      </c>
      <c r="F67" s="82" t="s">
        <v>10</v>
      </c>
      <c r="G67" s="30"/>
      <c r="H67" s="30"/>
    </row>
    <row r="68" spans="2:8" ht="38.25" x14ac:dyDescent="0.25">
      <c r="B68" s="48" t="s">
        <v>10</v>
      </c>
      <c r="C68" s="48">
        <f t="shared" si="8"/>
        <v>44</v>
      </c>
      <c r="D68" s="54" t="s">
        <v>24</v>
      </c>
      <c r="E68" s="82" t="s">
        <v>10</v>
      </c>
      <c r="F68" s="82" t="s">
        <v>10</v>
      </c>
      <c r="G68" s="30"/>
      <c r="H68" s="30"/>
    </row>
    <row r="69" spans="2:8" ht="25.5" x14ac:dyDescent="0.25">
      <c r="B69" s="48" t="s">
        <v>10</v>
      </c>
      <c r="C69" s="48">
        <f t="shared" si="8"/>
        <v>45</v>
      </c>
      <c r="D69" s="54" t="s">
        <v>25</v>
      </c>
      <c r="E69" s="82" t="s">
        <v>10</v>
      </c>
      <c r="F69" s="82" t="s">
        <v>10</v>
      </c>
      <c r="G69" s="30"/>
      <c r="H69" s="30"/>
    </row>
  </sheetData>
  <sheetProtection formatRows="0"/>
  <mergeCells count="7">
    <mergeCell ref="B13:D13"/>
    <mergeCell ref="C4:D4"/>
    <mergeCell ref="C5:D5"/>
    <mergeCell ref="C6:D6"/>
    <mergeCell ref="C7:D7"/>
    <mergeCell ref="B11:D11"/>
    <mergeCell ref="B12:D12"/>
  </mergeCells>
  <pageMargins left="0.19685039370078741" right="0.19685039370078741" top="0.17" bottom="0.17" header="0.17" footer="0.19685039370078741"/>
  <pageSetup paperSize="8" scale="56" fitToHeight="0" orientation="portrait" r:id="rId1"/>
  <headerFooter scaleWithDoc="0">
    <oddFooter>&amp;R&amp;P de &amp;N</oddFooter>
  </headerFooter>
  <rowBreaks count="1" manualBreakCount="1">
    <brk id="57"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1"/>
  <sheetViews>
    <sheetView showGridLines="0" view="pageBreakPreview" zoomScale="85" zoomScaleNormal="80" zoomScaleSheetLayoutView="85" workbookViewId="0">
      <selection activeCell="B2" sqref="B2"/>
    </sheetView>
  </sheetViews>
  <sheetFormatPr baseColWidth="10" defaultColWidth="11.42578125" defaultRowHeight="15" outlineLevelCol="1" x14ac:dyDescent="0.25"/>
  <cols>
    <col min="1" max="1" width="11.42578125" style="9"/>
    <col min="2" max="2" width="15.42578125" style="13" customWidth="1"/>
    <col min="3" max="3" width="9" style="13" customWidth="1"/>
    <col min="4" max="4" width="119.28515625" style="13" customWidth="1"/>
    <col min="5" max="6" width="39.140625" style="9" customWidth="1" outlineLevel="1"/>
    <col min="7" max="16384" width="11.42578125" style="9"/>
  </cols>
  <sheetData>
    <row r="1" spans="1:6" s="6" customFormat="1" x14ac:dyDescent="0.25">
      <c r="A1" s="1"/>
      <c r="B1" s="2"/>
      <c r="C1" s="2"/>
      <c r="D1" s="3"/>
      <c r="E1" s="4"/>
      <c r="F1" s="5"/>
    </row>
    <row r="2" spans="1:6" s="6" customFormat="1" ht="31.5" customHeight="1" x14ac:dyDescent="0.6">
      <c r="A2" s="10"/>
      <c r="B2" s="11" t="s">
        <v>28</v>
      </c>
      <c r="C2" s="32" t="s">
        <v>31</v>
      </c>
      <c r="D2" s="49"/>
      <c r="E2" s="31"/>
      <c r="F2" s="31"/>
    </row>
    <row r="3" spans="1:6" s="6" customFormat="1" x14ac:dyDescent="0.25">
      <c r="A3" s="1"/>
      <c r="B3" s="2"/>
      <c r="C3" s="2"/>
      <c r="D3" s="2"/>
      <c r="E3" s="4"/>
      <c r="F3" s="5"/>
    </row>
    <row r="4" spans="1:6" s="1" customFormat="1" x14ac:dyDescent="0.25">
      <c r="B4" s="12" t="str">
        <f>B2</f>
        <v>LOT 2</v>
      </c>
      <c r="C4" s="104" t="str">
        <f>C2</f>
        <v>Equip elastografia</v>
      </c>
      <c r="D4" s="105"/>
      <c r="E4" s="4"/>
      <c r="F4" s="5"/>
    </row>
    <row r="5" spans="1:6" s="1" customFormat="1" x14ac:dyDescent="0.25">
      <c r="B5" s="14" t="s">
        <v>0</v>
      </c>
      <c r="C5" s="106"/>
      <c r="D5" s="107"/>
      <c r="E5" s="4"/>
      <c r="F5" s="5"/>
    </row>
    <row r="6" spans="1:6" s="1" customFormat="1" x14ac:dyDescent="0.25">
      <c r="B6" s="14" t="s">
        <v>1</v>
      </c>
      <c r="C6" s="106"/>
      <c r="D6" s="107"/>
      <c r="E6" s="4"/>
      <c r="F6" s="5"/>
    </row>
    <row r="7" spans="1:6" s="1" customFormat="1" x14ac:dyDescent="0.25">
      <c r="B7" s="14" t="s">
        <v>2</v>
      </c>
      <c r="C7" s="106"/>
      <c r="D7" s="107"/>
      <c r="E7" s="4"/>
      <c r="F7" s="5"/>
    </row>
    <row r="8" spans="1:6" s="1" customFormat="1" ht="22.5" x14ac:dyDescent="0.25">
      <c r="B8" s="7"/>
      <c r="C8" s="7"/>
      <c r="D8" s="8"/>
      <c r="E8" s="4"/>
      <c r="F8" s="5"/>
    </row>
    <row r="9" spans="1:6" s="1" customFormat="1" ht="24.75" x14ac:dyDescent="0.25">
      <c r="B9" s="15" t="s">
        <v>11</v>
      </c>
      <c r="C9" s="15"/>
      <c r="D9" s="50"/>
      <c r="E9" s="16"/>
      <c r="F9" s="16"/>
    </row>
    <row r="10" spans="1:6" s="1" customFormat="1" ht="24.75" x14ac:dyDescent="0.25">
      <c r="B10" s="18"/>
      <c r="C10" s="18"/>
      <c r="D10" s="19"/>
      <c r="E10" s="19"/>
      <c r="F10" s="19"/>
    </row>
    <row r="11" spans="1:6" ht="38.25" customHeight="1" x14ac:dyDescent="0.25">
      <c r="A11" s="1"/>
      <c r="B11" s="108" t="s">
        <v>3</v>
      </c>
      <c r="C11" s="108"/>
      <c r="D11" s="108"/>
      <c r="E11" s="19"/>
      <c r="F11" s="19"/>
    </row>
    <row r="12" spans="1:6" ht="18.75" customHeight="1" x14ac:dyDescent="0.25">
      <c r="A12" s="1"/>
      <c r="B12" s="109" t="s">
        <v>12</v>
      </c>
      <c r="C12" s="109"/>
      <c r="D12" s="109"/>
      <c r="E12" s="19"/>
      <c r="F12" s="19"/>
    </row>
    <row r="13" spans="1:6" ht="67.5" customHeight="1" x14ac:dyDescent="0.25">
      <c r="A13" s="1"/>
      <c r="B13" s="103" t="s">
        <v>91</v>
      </c>
      <c r="C13" s="103"/>
      <c r="D13" s="103"/>
      <c r="E13" s="19"/>
      <c r="F13" s="19"/>
    </row>
    <row r="14" spans="1:6" s="17" customFormat="1" ht="24.75" x14ac:dyDescent="0.25">
      <c r="A14" s="20"/>
      <c r="B14" s="21"/>
      <c r="C14" s="22"/>
      <c r="D14" s="51"/>
      <c r="E14" s="19"/>
      <c r="F14" s="19"/>
    </row>
    <row r="15" spans="1:6" ht="30" x14ac:dyDescent="0.25">
      <c r="A15" s="1"/>
      <c r="B15" s="23" t="s">
        <v>4</v>
      </c>
      <c r="C15" s="23" t="s">
        <v>5</v>
      </c>
      <c r="D15" s="12" t="s">
        <v>6</v>
      </c>
      <c r="E15" s="24" t="s">
        <v>7</v>
      </c>
      <c r="F15" s="25" t="s">
        <v>8</v>
      </c>
    </row>
    <row r="16" spans="1:6" s="28" customFormat="1" ht="17.25" customHeight="1" x14ac:dyDescent="0.25">
      <c r="A16" s="26"/>
      <c r="B16" s="29"/>
      <c r="C16" s="27"/>
      <c r="D16" s="93" t="s">
        <v>9</v>
      </c>
      <c r="E16" s="30"/>
      <c r="F16" s="30"/>
    </row>
    <row r="17" spans="1:6" x14ac:dyDescent="0.25">
      <c r="A17" s="1"/>
      <c r="B17" s="23"/>
      <c r="C17" s="23"/>
      <c r="D17" s="43" t="s">
        <v>26</v>
      </c>
      <c r="E17" s="30"/>
      <c r="F17" s="30"/>
    </row>
    <row r="18" spans="1:6" s="28" customFormat="1" ht="25.5" x14ac:dyDescent="0.25">
      <c r="A18" s="26"/>
      <c r="B18" s="48" t="s">
        <v>10</v>
      </c>
      <c r="C18" s="48">
        <v>1</v>
      </c>
      <c r="D18" s="92" t="s">
        <v>92</v>
      </c>
      <c r="E18" s="30"/>
      <c r="F18" s="30"/>
    </row>
    <row r="19" spans="1:6" s="28" customFormat="1" x14ac:dyDescent="0.25">
      <c r="A19" s="26"/>
      <c r="B19" s="48" t="s">
        <v>10</v>
      </c>
      <c r="C19" s="48">
        <f>C18+1</f>
        <v>2</v>
      </c>
      <c r="D19" s="92" t="s">
        <v>93</v>
      </c>
      <c r="E19" s="30"/>
      <c r="F19" s="30"/>
    </row>
    <row r="20" spans="1:6" s="28" customFormat="1" ht="51" x14ac:dyDescent="0.25">
      <c r="A20" s="26"/>
      <c r="B20" s="48" t="s">
        <v>10</v>
      </c>
      <c r="C20" s="48">
        <f t="shared" ref="C20:C27" si="0">C19+1</f>
        <v>3</v>
      </c>
      <c r="D20" s="92" t="s">
        <v>100</v>
      </c>
      <c r="E20" s="30"/>
      <c r="F20" s="30"/>
    </row>
    <row r="21" spans="1:6" s="28" customFormat="1" ht="25.5" x14ac:dyDescent="0.25">
      <c r="A21" s="26"/>
      <c r="B21" s="48" t="s">
        <v>10</v>
      </c>
      <c r="C21" s="48">
        <f t="shared" si="0"/>
        <v>4</v>
      </c>
      <c r="D21" s="97" t="s">
        <v>94</v>
      </c>
      <c r="E21" s="30"/>
      <c r="F21" s="30"/>
    </row>
    <row r="22" spans="1:6" s="28" customFormat="1" ht="25.5" x14ac:dyDescent="0.25">
      <c r="A22" s="26"/>
      <c r="B22" s="48" t="s">
        <v>10</v>
      </c>
      <c r="C22" s="48">
        <f t="shared" si="0"/>
        <v>5</v>
      </c>
      <c r="D22" s="97" t="s">
        <v>95</v>
      </c>
      <c r="E22" s="30"/>
      <c r="F22" s="30"/>
    </row>
    <row r="23" spans="1:6" s="28" customFormat="1" x14ac:dyDescent="0.25">
      <c r="A23" s="26"/>
      <c r="B23" s="48" t="s">
        <v>10</v>
      </c>
      <c r="C23" s="48">
        <f t="shared" ref="C23:C25" si="1">C22+1</f>
        <v>6</v>
      </c>
      <c r="D23" s="97" t="s">
        <v>125</v>
      </c>
      <c r="E23" s="30"/>
      <c r="F23" s="30"/>
    </row>
    <row r="24" spans="1:6" s="28" customFormat="1" x14ac:dyDescent="0.25">
      <c r="A24" s="26"/>
      <c r="B24" s="48" t="s">
        <v>10</v>
      </c>
      <c r="C24" s="48">
        <f t="shared" si="1"/>
        <v>7</v>
      </c>
      <c r="D24" s="94" t="s">
        <v>87</v>
      </c>
      <c r="E24" s="30"/>
      <c r="F24" s="30"/>
    </row>
    <row r="25" spans="1:6" s="28" customFormat="1" x14ac:dyDescent="0.25">
      <c r="A25" s="26"/>
      <c r="B25" s="48" t="s">
        <v>10</v>
      </c>
      <c r="C25" s="48">
        <f t="shared" si="1"/>
        <v>8</v>
      </c>
      <c r="D25" s="94" t="s">
        <v>118</v>
      </c>
      <c r="E25" s="30"/>
      <c r="F25" s="30"/>
    </row>
    <row r="26" spans="1:6" s="28" customFormat="1" x14ac:dyDescent="0.25">
      <c r="A26" s="26"/>
      <c r="B26" s="48" t="s">
        <v>10</v>
      </c>
      <c r="C26" s="48">
        <f t="shared" ref="C26" si="2">C25+1</f>
        <v>9</v>
      </c>
      <c r="D26" s="97" t="s">
        <v>96</v>
      </c>
      <c r="E26" s="30"/>
      <c r="F26" s="30"/>
    </row>
    <row r="27" spans="1:6" s="28" customFormat="1" x14ac:dyDescent="0.25">
      <c r="A27" s="26"/>
      <c r="B27" s="48" t="s">
        <v>10</v>
      </c>
      <c r="C27" s="48">
        <f t="shared" si="0"/>
        <v>10</v>
      </c>
      <c r="D27" s="98" t="s">
        <v>121</v>
      </c>
      <c r="E27" s="30"/>
      <c r="F27" s="30"/>
    </row>
    <row r="28" spans="1:6" s="28" customFormat="1" x14ac:dyDescent="0.25">
      <c r="A28" s="26"/>
      <c r="B28" s="48" t="s">
        <v>10</v>
      </c>
      <c r="C28" s="48">
        <f t="shared" ref="C28" si="3">C27+1</f>
        <v>11</v>
      </c>
      <c r="D28" s="97" t="s">
        <v>97</v>
      </c>
      <c r="E28" s="30"/>
      <c r="F28" s="30"/>
    </row>
    <row r="29" spans="1:6" x14ac:dyDescent="0.25">
      <c r="A29" s="1"/>
      <c r="B29" s="23"/>
      <c r="C29" s="23"/>
      <c r="D29" s="12" t="s">
        <v>103</v>
      </c>
      <c r="E29" s="30"/>
      <c r="F29" s="30"/>
    </row>
    <row r="30" spans="1:6" s="28" customFormat="1" x14ac:dyDescent="0.25">
      <c r="A30" s="26"/>
      <c r="B30" s="48" t="s">
        <v>10</v>
      </c>
      <c r="C30" s="48">
        <f>C28+1</f>
        <v>12</v>
      </c>
      <c r="D30" s="94" t="s">
        <v>104</v>
      </c>
      <c r="E30" s="30"/>
      <c r="F30" s="30"/>
    </row>
    <row r="31" spans="1:6" s="28" customFormat="1" ht="25.5" x14ac:dyDescent="0.25">
      <c r="A31" s="26"/>
      <c r="B31" s="48" t="s">
        <v>10</v>
      </c>
      <c r="C31" s="48">
        <f>C30+1</f>
        <v>13</v>
      </c>
      <c r="D31" s="92" t="s">
        <v>102</v>
      </c>
      <c r="E31" s="30"/>
      <c r="F31" s="30"/>
    </row>
    <row r="32" spans="1:6" s="28" customFormat="1" x14ac:dyDescent="0.25">
      <c r="A32" s="26"/>
      <c r="B32" s="48" t="s">
        <v>10</v>
      </c>
      <c r="C32" s="48">
        <f>C31+1</f>
        <v>14</v>
      </c>
      <c r="D32" s="99" t="s">
        <v>99</v>
      </c>
      <c r="E32" s="30"/>
      <c r="F32" s="30"/>
    </row>
    <row r="33" spans="1:6" s="28" customFormat="1" ht="15.75" customHeight="1" x14ac:dyDescent="0.25">
      <c r="A33" s="26"/>
      <c r="B33" s="48" t="s">
        <v>10</v>
      </c>
      <c r="C33" s="48">
        <f>C32+1</f>
        <v>15</v>
      </c>
      <c r="D33" s="99" t="s">
        <v>105</v>
      </c>
      <c r="E33" s="30"/>
      <c r="F33" s="30"/>
    </row>
    <row r="34" spans="1:6" x14ac:dyDescent="0.25">
      <c r="A34" s="1"/>
      <c r="B34" s="23"/>
      <c r="C34" s="23"/>
      <c r="D34" s="43" t="s">
        <v>89</v>
      </c>
      <c r="E34" s="30"/>
      <c r="F34" s="30"/>
    </row>
    <row r="35" spans="1:6" s="28" customFormat="1" ht="25.5" x14ac:dyDescent="0.25">
      <c r="A35" s="26"/>
      <c r="B35" s="48" t="s">
        <v>10</v>
      </c>
      <c r="C35" s="48">
        <f>C33+1</f>
        <v>16</v>
      </c>
      <c r="D35" s="55" t="s">
        <v>109</v>
      </c>
      <c r="E35" s="30"/>
      <c r="F35" s="30"/>
    </row>
    <row r="36" spans="1:6" s="28" customFormat="1" ht="15.75" customHeight="1" x14ac:dyDescent="0.25">
      <c r="A36" s="26"/>
      <c r="B36" s="48" t="s">
        <v>10</v>
      </c>
      <c r="C36" s="48">
        <f t="shared" ref="C36" si="4">C35+1</f>
        <v>17</v>
      </c>
      <c r="D36" s="55" t="s">
        <v>107</v>
      </c>
      <c r="E36" s="30"/>
      <c r="F36" s="30"/>
    </row>
    <row r="37" spans="1:6" s="28" customFormat="1" ht="38.25" x14ac:dyDescent="0.25">
      <c r="A37" s="26"/>
      <c r="B37" s="48" t="s">
        <v>10</v>
      </c>
      <c r="C37" s="48">
        <f>C36+1</f>
        <v>18</v>
      </c>
      <c r="D37" s="55" t="s">
        <v>110</v>
      </c>
      <c r="E37" s="30"/>
      <c r="F37" s="30"/>
    </row>
    <row r="38" spans="1:6" s="28" customFormat="1" x14ac:dyDescent="0.25">
      <c r="A38" s="26"/>
      <c r="B38" s="48" t="s">
        <v>10</v>
      </c>
      <c r="C38" s="48">
        <f t="shared" ref="C38:C42" si="5">C37+1</f>
        <v>19</v>
      </c>
      <c r="D38" s="55" t="s">
        <v>108</v>
      </c>
      <c r="E38" s="30"/>
      <c r="F38" s="30"/>
    </row>
    <row r="39" spans="1:6" s="28" customFormat="1" x14ac:dyDescent="0.25">
      <c r="A39" s="26"/>
      <c r="B39" s="48" t="s">
        <v>10</v>
      </c>
      <c r="C39" s="48">
        <f t="shared" si="5"/>
        <v>20</v>
      </c>
      <c r="D39" s="55" t="s">
        <v>98</v>
      </c>
      <c r="E39" s="30"/>
      <c r="F39" s="30"/>
    </row>
    <row r="40" spans="1:6" s="28" customFormat="1" x14ac:dyDescent="0.25">
      <c r="A40" s="26"/>
      <c r="B40" s="48" t="s">
        <v>10</v>
      </c>
      <c r="C40" s="48">
        <f t="shared" si="5"/>
        <v>21</v>
      </c>
      <c r="D40" s="55" t="s">
        <v>106</v>
      </c>
      <c r="E40" s="30"/>
      <c r="F40" s="30"/>
    </row>
    <row r="41" spans="1:6" s="28" customFormat="1" x14ac:dyDescent="0.25">
      <c r="A41" s="26"/>
      <c r="B41" s="48" t="s">
        <v>10</v>
      </c>
      <c r="C41" s="48">
        <f t="shared" si="5"/>
        <v>22</v>
      </c>
      <c r="D41" s="55" t="s">
        <v>101</v>
      </c>
      <c r="E41" s="30"/>
      <c r="F41" s="30"/>
    </row>
    <row r="42" spans="1:6" s="28" customFormat="1" x14ac:dyDescent="0.25">
      <c r="A42" s="26"/>
      <c r="B42" s="48" t="s">
        <v>10</v>
      </c>
      <c r="C42" s="48">
        <f t="shared" si="5"/>
        <v>23</v>
      </c>
      <c r="D42" s="55" t="s">
        <v>113</v>
      </c>
      <c r="E42" s="30"/>
      <c r="F42" s="30"/>
    </row>
    <row r="43" spans="1:6" x14ac:dyDescent="0.25">
      <c r="A43" s="1"/>
      <c r="B43" s="23"/>
      <c r="C43" s="23"/>
      <c r="D43" s="43" t="s">
        <v>90</v>
      </c>
      <c r="E43" s="30"/>
      <c r="F43" s="30"/>
    </row>
    <row r="44" spans="1:6" s="28" customFormat="1" x14ac:dyDescent="0.25">
      <c r="A44" s="26"/>
      <c r="B44" s="48" t="s">
        <v>10</v>
      </c>
      <c r="C44" s="48">
        <f>C42+1</f>
        <v>24</v>
      </c>
      <c r="D44" s="96" t="s">
        <v>115</v>
      </c>
      <c r="E44" s="30"/>
      <c r="F44" s="30"/>
    </row>
    <row r="45" spans="1:6" s="28" customFormat="1" x14ac:dyDescent="0.25">
      <c r="A45" s="26"/>
      <c r="B45" s="48" t="s">
        <v>10</v>
      </c>
      <c r="C45" s="48">
        <f t="shared" ref="C45:C47" si="6">C44+1</f>
        <v>25</v>
      </c>
      <c r="D45" s="94" t="s">
        <v>117</v>
      </c>
      <c r="E45" s="30"/>
      <c r="F45" s="30"/>
    </row>
    <row r="46" spans="1:6" s="28" customFormat="1" ht="18" customHeight="1" x14ac:dyDescent="0.25">
      <c r="A46" s="26"/>
      <c r="B46" s="48" t="s">
        <v>10</v>
      </c>
      <c r="C46" s="48">
        <f t="shared" si="6"/>
        <v>26</v>
      </c>
      <c r="D46" s="94" t="s">
        <v>111</v>
      </c>
      <c r="E46" s="30"/>
      <c r="F46" s="30"/>
    </row>
    <row r="47" spans="1:6" s="28" customFormat="1" x14ac:dyDescent="0.25">
      <c r="A47" s="26"/>
      <c r="B47" s="48" t="s">
        <v>10</v>
      </c>
      <c r="C47" s="48">
        <f t="shared" si="6"/>
        <v>27</v>
      </c>
      <c r="D47" s="96" t="s">
        <v>88</v>
      </c>
      <c r="E47" s="30"/>
      <c r="F47" s="30"/>
    </row>
    <row r="48" spans="1:6" s="28" customFormat="1" x14ac:dyDescent="0.25">
      <c r="A48" s="26"/>
      <c r="B48" s="48" t="s">
        <v>10</v>
      </c>
      <c r="C48" s="48">
        <f t="shared" ref="C48:C52" si="7">C47+1</f>
        <v>28</v>
      </c>
      <c r="D48" s="92" t="s">
        <v>119</v>
      </c>
      <c r="E48" s="30"/>
      <c r="F48" s="30"/>
    </row>
    <row r="49" spans="1:6" s="28" customFormat="1" ht="38.25" x14ac:dyDescent="0.25">
      <c r="A49" s="26"/>
      <c r="B49" s="48" t="s">
        <v>10</v>
      </c>
      <c r="C49" s="48">
        <f t="shared" si="7"/>
        <v>29</v>
      </c>
      <c r="D49" s="92" t="s">
        <v>116</v>
      </c>
      <c r="E49" s="30"/>
      <c r="F49" s="30"/>
    </row>
    <row r="50" spans="1:6" s="28" customFormat="1" x14ac:dyDescent="0.25">
      <c r="A50" s="26"/>
      <c r="B50" s="48" t="s">
        <v>10</v>
      </c>
      <c r="C50" s="48">
        <f t="shared" si="7"/>
        <v>30</v>
      </c>
      <c r="D50" s="98" t="s">
        <v>114</v>
      </c>
      <c r="E50" s="30"/>
      <c r="F50" s="30"/>
    </row>
    <row r="51" spans="1:6" s="28" customFormat="1" ht="15.75" customHeight="1" x14ac:dyDescent="0.25">
      <c r="A51" s="26"/>
      <c r="B51" s="48" t="s">
        <v>10</v>
      </c>
      <c r="C51" s="48">
        <f t="shared" si="7"/>
        <v>31</v>
      </c>
      <c r="D51" s="98" t="s">
        <v>120</v>
      </c>
      <c r="E51" s="30"/>
      <c r="F51" s="30"/>
    </row>
    <row r="52" spans="1:6" s="28" customFormat="1" x14ac:dyDescent="0.25">
      <c r="A52" s="26"/>
      <c r="B52" s="48" t="s">
        <v>10</v>
      </c>
      <c r="C52" s="48">
        <f t="shared" si="7"/>
        <v>32</v>
      </c>
      <c r="D52" s="55" t="s">
        <v>112</v>
      </c>
      <c r="E52" s="30"/>
      <c r="F52" s="30"/>
    </row>
    <row r="53" spans="1:6" x14ac:dyDescent="0.25">
      <c r="A53" s="1"/>
      <c r="B53" s="23"/>
      <c r="C53" s="23"/>
      <c r="D53" s="12" t="s">
        <v>122</v>
      </c>
      <c r="E53" s="30"/>
      <c r="F53" s="30"/>
    </row>
    <row r="54" spans="1:6" s="28" customFormat="1" x14ac:dyDescent="0.25">
      <c r="A54" s="26"/>
      <c r="B54" s="48" t="s">
        <v>10</v>
      </c>
      <c r="C54" s="48">
        <f>C52+1</f>
        <v>33</v>
      </c>
      <c r="D54" s="55" t="s">
        <v>124</v>
      </c>
      <c r="E54" s="30"/>
      <c r="F54" s="30"/>
    </row>
    <row r="55" spans="1:6" s="28" customFormat="1" ht="38.25" x14ac:dyDescent="0.25">
      <c r="A55" s="26"/>
      <c r="B55" s="48" t="s">
        <v>10</v>
      </c>
      <c r="C55" s="95">
        <f>C54+1</f>
        <v>34</v>
      </c>
      <c r="D55" s="99" t="s">
        <v>126</v>
      </c>
      <c r="E55" s="30"/>
      <c r="F55" s="30"/>
    </row>
    <row r="56" spans="1:6" s="28" customFormat="1" x14ac:dyDescent="0.25">
      <c r="A56" s="26"/>
      <c r="B56" s="48" t="s">
        <v>10</v>
      </c>
      <c r="C56" s="95">
        <f>C55+1</f>
        <v>35</v>
      </c>
      <c r="D56" s="99" t="s">
        <v>127</v>
      </c>
      <c r="E56" s="30"/>
      <c r="F56" s="30"/>
    </row>
    <row r="57" spans="1:6" x14ac:dyDescent="0.25">
      <c r="B57" s="23"/>
      <c r="C57" s="23"/>
      <c r="D57" s="43" t="s">
        <v>123</v>
      </c>
      <c r="E57" s="30"/>
      <c r="F57" s="30"/>
    </row>
    <row r="58" spans="1:6" x14ac:dyDescent="0.25">
      <c r="B58" s="48" t="s">
        <v>10</v>
      </c>
      <c r="C58" s="48">
        <f>C56+1</f>
        <v>36</v>
      </c>
      <c r="D58" s="54" t="s">
        <v>22</v>
      </c>
      <c r="E58" s="30"/>
      <c r="F58" s="30"/>
    </row>
    <row r="59" spans="1:6" ht="25.5" x14ac:dyDescent="0.25">
      <c r="B59" s="48" t="s">
        <v>10</v>
      </c>
      <c r="C59" s="48">
        <f>C58+1</f>
        <v>37</v>
      </c>
      <c r="D59" s="54" t="s">
        <v>23</v>
      </c>
      <c r="E59" s="30"/>
      <c r="F59" s="30"/>
    </row>
    <row r="60" spans="1:6" ht="38.25" x14ac:dyDescent="0.25">
      <c r="B60" s="48" t="s">
        <v>10</v>
      </c>
      <c r="C60" s="48">
        <f t="shared" ref="C60:C61" si="8">C59+1</f>
        <v>38</v>
      </c>
      <c r="D60" s="54" t="s">
        <v>24</v>
      </c>
      <c r="E60" s="30"/>
      <c r="F60" s="30"/>
    </row>
    <row r="61" spans="1:6" x14ac:dyDescent="0.25">
      <c r="B61" s="48" t="s">
        <v>10</v>
      </c>
      <c r="C61" s="48">
        <f t="shared" si="8"/>
        <v>39</v>
      </c>
      <c r="D61" s="54" t="s">
        <v>25</v>
      </c>
      <c r="E61" s="30"/>
      <c r="F61" s="30"/>
    </row>
  </sheetData>
  <sheetProtection formatRows="0"/>
  <mergeCells count="7">
    <mergeCell ref="B13:D13"/>
    <mergeCell ref="C4:D4"/>
    <mergeCell ref="C5:D5"/>
    <mergeCell ref="C6:D6"/>
    <mergeCell ref="C7:D7"/>
    <mergeCell ref="B11:D11"/>
    <mergeCell ref="B12:D12"/>
  </mergeCells>
  <pageMargins left="0.19685039370078741" right="0.19685039370078741" top="0.17" bottom="0.17" header="0.17" footer="0.19685039370078741"/>
  <pageSetup paperSize="8" scale="59" fitToHeight="0" orientation="landscape" r:id="rId1"/>
  <headerFooter scaleWithDoc="0">
    <oddFooter>&amp;R&amp;P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RESUM</vt:lpstr>
      <vt:lpstr>LOT 1 - Monitor PIC</vt:lpstr>
      <vt:lpstr>LOT 2 - Equip d'elastografia</vt:lpstr>
      <vt:lpstr>'LOT 1 - Monitor PIC'!_3Àrea_d_impressió</vt:lpstr>
      <vt:lpstr>'LOT 2 - Equip d''elastografia'!_3Àrea_d_impressió</vt:lpstr>
      <vt:lpstr>'LOT 1 - Monitor PIC'!Área_de_impresión</vt:lpstr>
      <vt:lpstr>'LOT 2 - Equip d''elastografia'!Área_de_impresión</vt:lpstr>
      <vt:lpstr>'LOT 1 - Monitor PIC'!Títulos_a_imprimir</vt:lpstr>
      <vt:lpstr>'LOT 2 - Equip d''elastografia'!Títulos_a_imprimir</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Perello Rosello, Joana Aina</dc:creator>
  <cp:lastModifiedBy>Lalana Cruz, Raquel</cp:lastModifiedBy>
  <cp:lastPrinted>2026-08-17T11:42:53Z</cp:lastPrinted>
  <dcterms:created xsi:type="dcterms:W3CDTF">2024-02-21T09:29:32Z</dcterms:created>
  <dcterms:modified xsi:type="dcterms:W3CDTF">2026-08-17T11:51:26Z</dcterms:modified>
</cp:coreProperties>
</file>