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ecretaria\Ofisecre\JPoch\CONTRACTES\1. LICITACIONS\176 EPIS I ROBA DE TREBALL\"/>
    </mc:Choice>
  </mc:AlternateContent>
  <xr:revisionPtr revIDLastSave="0" documentId="8_{A1763D04-3243-47E0-9A91-00E534A9CD78}" xr6:coauthVersionLast="47" xr6:coauthVersionMax="47" xr10:uidLastSave="{00000000-0000-0000-0000-000000000000}"/>
  <bookViews>
    <workbookView xWindow="28680" yWindow="-165" windowWidth="29040" windowHeight="15720" xr2:uid="{CCEC3D54-0034-4E06-BAC3-C7E3CF4B6B7D}"/>
  </bookViews>
  <sheets>
    <sheet name="ANNEX 2 LO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3" i="1" l="1"/>
  <c r="E64" i="1" s="1"/>
  <c r="E62" i="1"/>
  <c r="G58" i="1"/>
  <c r="G59" i="1"/>
  <c r="G60" i="1"/>
  <c r="G61" i="1"/>
  <c r="G57" i="1"/>
  <c r="G51" i="1"/>
  <c r="G52" i="1"/>
  <c r="G53" i="1"/>
  <c r="G54" i="1"/>
  <c r="G55" i="1"/>
  <c r="G50" i="1"/>
  <c r="G45" i="1"/>
  <c r="G46" i="1"/>
  <c r="G47" i="1"/>
  <c r="G48" i="1"/>
  <c r="G44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17" i="1"/>
  <c r="G5" i="1"/>
  <c r="G6" i="1"/>
  <c r="G7" i="1"/>
  <c r="G8" i="1"/>
  <c r="G9" i="1"/>
  <c r="G10" i="1"/>
  <c r="G11" i="1"/>
  <c r="G12" i="1"/>
  <c r="G13" i="1"/>
  <c r="G14" i="1"/>
  <c r="G15" i="1"/>
  <c r="G4" i="1"/>
  <c r="E58" i="1"/>
  <c r="E59" i="1"/>
  <c r="E60" i="1"/>
  <c r="E61" i="1"/>
  <c r="E57" i="1"/>
  <c r="E51" i="1"/>
  <c r="E52" i="1"/>
  <c r="E53" i="1"/>
  <c r="E54" i="1"/>
  <c r="E55" i="1"/>
  <c r="E50" i="1"/>
  <c r="E45" i="1"/>
  <c r="E46" i="1"/>
  <c r="E47" i="1"/>
  <c r="E48" i="1"/>
  <c r="E44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7" i="1"/>
  <c r="E5" i="1"/>
  <c r="E6" i="1"/>
  <c r="E7" i="1"/>
  <c r="E8" i="1"/>
  <c r="E9" i="1"/>
  <c r="E10" i="1"/>
  <c r="E11" i="1"/>
  <c r="E12" i="1"/>
  <c r="E13" i="1"/>
  <c r="E14" i="1"/>
  <c r="E15" i="1"/>
  <c r="E4" i="1"/>
  <c r="G62" i="1" l="1"/>
  <c r="G63" i="1" s="1"/>
  <c r="G64" i="1" s="1"/>
</calcChain>
</file>

<file path=xl/sharedStrings.xml><?xml version="1.0" encoding="utf-8"?>
<sst xmlns="http://schemas.openxmlformats.org/spreadsheetml/2006/main" count="116" uniqueCount="97">
  <si>
    <t>PRODUCTE</t>
  </si>
  <si>
    <t>Talles</t>
  </si>
  <si>
    <t>Unitats estimades (anuals)</t>
  </si>
  <si>
    <t>Talla única</t>
  </si>
  <si>
    <t>Gorra ajustable d'alta visibilitat amb pics reflectants</t>
  </si>
  <si>
    <t>Casc forestal bàsic</t>
  </si>
  <si>
    <t>Talla única ajustable</t>
  </si>
  <si>
    <t>Casc forestal</t>
  </si>
  <si>
    <t>Protector auditiu (ulleres)</t>
  </si>
  <si>
    <t>Taps auditius</t>
  </si>
  <si>
    <t>Ulleres de seguretat</t>
  </si>
  <si>
    <t>CAP</t>
  </si>
  <si>
    <t>Pantalles de reixa compatibles amb el casc</t>
  </si>
  <si>
    <t>Pantalles de plàstic compatibles amb el casc</t>
  </si>
  <si>
    <t>Mascareta respiratòria completa</t>
  </si>
  <si>
    <t>Mascareta boca</t>
  </si>
  <si>
    <t>Filtre</t>
  </si>
  <si>
    <t>TRONC</t>
  </si>
  <si>
    <t>S-4XL</t>
  </si>
  <si>
    <t>2XS-5XL</t>
  </si>
  <si>
    <t>S-2XL</t>
  </si>
  <si>
    <t>3XL-5XL</t>
  </si>
  <si>
    <t>Armilla alta visibilitat amb cremallera, ribet negre i bandes reflectants horitzontals+logo</t>
  </si>
  <si>
    <t>Forro polar alta visibilitat groc/verd+logo (verd botella)</t>
  </si>
  <si>
    <t>Forro polar alta visibilitat groc/verd+logo TALLA GRAN (verd botella)</t>
  </si>
  <si>
    <t>Samarreta coll rodó màniga llarga(verd botella)</t>
  </si>
  <si>
    <t>S-3XL</t>
  </si>
  <si>
    <t>Samarreta coll rodó màniga curta(verd botella)</t>
  </si>
  <si>
    <t>Vareador verd amb botes d'aigua</t>
  </si>
  <si>
    <t>39-46</t>
  </si>
  <si>
    <t>XS-4XL</t>
  </si>
  <si>
    <t>Vestit d'aigua (jaqueta i pantaló) verd/blau</t>
  </si>
  <si>
    <t>S/3XL</t>
  </si>
  <si>
    <t>Arnés professional compatible desbrossadora marca Stihl</t>
  </si>
  <si>
    <t>Arnés simple compatible desbrossadora marca Stihl</t>
  </si>
  <si>
    <t>Arnés simple compatible desbrossadora marca Echo</t>
  </si>
  <si>
    <t>Arnés professional compatible desbrossadora marca Echo</t>
  </si>
  <si>
    <t>Davantal per desbrossar</t>
  </si>
  <si>
    <t>Faixa lumbar</t>
  </si>
  <si>
    <t>Jaqueta tècnica</t>
  </si>
  <si>
    <t>Jaqueta antitall per forestals</t>
  </si>
  <si>
    <t>XS-XL</t>
  </si>
  <si>
    <t>Forro polar blau marí/taronja+logo</t>
  </si>
  <si>
    <t>Forro polar blau marí/taronja-TALLA ESPECIAL+logo</t>
  </si>
  <si>
    <t>3XL-4XL</t>
  </si>
  <si>
    <t>Casaca frambuesa amb butxaca lateral+logo</t>
  </si>
  <si>
    <t>2XS-6XL</t>
  </si>
  <si>
    <t>Casaca blau marí amb butxaca lateral+logo</t>
  </si>
  <si>
    <t>Polo màniga curta color blau marí+logo</t>
  </si>
  <si>
    <t>XL-3XL</t>
  </si>
  <si>
    <t>Soft Shell bàsic</t>
  </si>
  <si>
    <t>MANS/BRAÇOS</t>
  </si>
  <si>
    <t>Guants antitall per forestals</t>
  </si>
  <si>
    <t>Guants de nylon gris sense costures i palma recoberta amb nitril</t>
  </si>
  <si>
    <t>Talla 8-11</t>
  </si>
  <si>
    <t>Talla 8-12</t>
  </si>
  <si>
    <t>Guants de nitriglass de nitril de fibre de vidre antitall</t>
  </si>
  <si>
    <t>Talla 7-11</t>
  </si>
  <si>
    <t>Guants de nylon amb recubriment de PVC resistent a substàncies químiques</t>
  </si>
  <si>
    <t>Guants de goma aïllants per treballs elèctrics</t>
  </si>
  <si>
    <t>CAMES</t>
  </si>
  <si>
    <t>Pantaló gris fosc i ribet verd amb 5 butxaques i cintura elàstica als laterals</t>
  </si>
  <si>
    <t>XS-3XL</t>
  </si>
  <si>
    <t>60-68</t>
  </si>
  <si>
    <t>Pantaló gris fosc amb 5 butxaques TALLA GRAN</t>
  </si>
  <si>
    <t>Pantaló impermeable d'alta visibilitat groc</t>
  </si>
  <si>
    <t>Pantaló amb protecció antitall per motoserra</t>
  </si>
  <si>
    <t>Pantaló blau marí goma</t>
  </si>
  <si>
    <t>Pernera amb genollera</t>
  </si>
  <si>
    <t>PEUS</t>
  </si>
  <si>
    <t>35-48</t>
  </si>
  <si>
    <t>35-47</t>
  </si>
  <si>
    <t>Bota d'aigua canya alta verda</t>
  </si>
  <si>
    <t>Bota de seguretat antitall</t>
  </si>
  <si>
    <t>39-48</t>
  </si>
  <si>
    <t>Sabata de canya baixa S1 transpirable</t>
  </si>
  <si>
    <t>35-46</t>
  </si>
  <si>
    <t>S-5XL</t>
  </si>
  <si>
    <t>Polo màniga llarga alta visibilitat banda segmentada groc/verd+logo (verd botella)</t>
  </si>
  <si>
    <t>Polo màniga curta alta visibilitat banda segmentada groc/verd+logo (verd botella)</t>
  </si>
  <si>
    <t>Samarreta màniga curta alta visibilitat banda segmentada groc/verd+logo (verd botella)</t>
  </si>
  <si>
    <t xml:space="preserve">Jaqueta impermeable alta visibilitat </t>
  </si>
  <si>
    <t>Bota Goretex S3</t>
  </si>
  <si>
    <t>Sabata de seguretat S3</t>
  </si>
  <si>
    <t>Arnés d'alçada</t>
  </si>
  <si>
    <t>PREU UNITARI MÀXIM                   IVA exclòs (€)</t>
  </si>
  <si>
    <t>Subtotal LICITACIÓ          IVA exclòs (€)</t>
  </si>
  <si>
    <t>Subtotal OFERTA           IVA exclòs (€)</t>
  </si>
  <si>
    <t>Gorra ajustable d'alta visibilitat amb pics reflectants i protecció al coll+logo</t>
  </si>
  <si>
    <t>Subtotal LICITACIÓ IVA exclòs (€)</t>
  </si>
  <si>
    <t>IVA (21%)</t>
  </si>
  <si>
    <t>TOTAL LICITACIÓ IVA inclòs (€)</t>
  </si>
  <si>
    <t>Subtotal OFERTA IVA exclòs (€)</t>
  </si>
  <si>
    <t>TOTAL OFERTA IVA inclòs (€)</t>
  </si>
  <si>
    <t>PREU UNITARI OFERT                                           IVA exclòs (€)</t>
  </si>
  <si>
    <t>DADES DE LA LICITACIÓ (LOT 1)</t>
  </si>
  <si>
    <t>DADES OMPLIR LICITADOR (LOT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</si>
</sst>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44" fontId="0" fillId="0" borderId="0" xfId="1" applyFont="1" applyFill="1"/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0" xfId="1" applyFont="1" applyFill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44" fontId="0" fillId="0" borderId="8" xfId="1" applyFont="1" applyBorder="1"/>
    <xf numFmtId="44" fontId="0" fillId="0" borderId="8" xfId="1" applyFont="1" applyBorder="1" applyAlignment="1"/>
    <xf numFmtId="164" fontId="0" fillId="6" borderId="5" xfId="0" applyNumberFormat="1" applyFill="1" applyBorder="1"/>
    <xf numFmtId="44" fontId="0" fillId="6" borderId="5" xfId="1" applyFont="1" applyFill="1" applyBorder="1" applyAlignment="1">
      <alignment horizontal="center"/>
    </xf>
    <xf numFmtId="44" fontId="0" fillId="6" borderId="5" xfId="1" applyFont="1" applyFill="1" applyBorder="1"/>
    <xf numFmtId="164" fontId="0" fillId="6" borderId="1" xfId="0" applyNumberFormat="1" applyFill="1" applyBorder="1"/>
    <xf numFmtId="44" fontId="0" fillId="6" borderId="1" xfId="0" applyNumberFormat="1" applyFill="1" applyBorder="1"/>
    <xf numFmtId="44" fontId="0" fillId="0" borderId="8" xfId="1" applyFont="1" applyBorder="1" applyAlignment="1">
      <alignment horizontal="center"/>
    </xf>
    <xf numFmtId="0" fontId="2" fillId="8" borderId="2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14" xfId="0" applyFont="1" applyFill="1" applyBorder="1" applyAlignment="1">
      <alignment horizontal="right"/>
    </xf>
    <xf numFmtId="0" fontId="0" fillId="0" borderId="0" xfId="0" applyFill="1"/>
    <xf numFmtId="44" fontId="8" fillId="8" borderId="15" xfId="1" applyFont="1" applyFill="1" applyBorder="1" applyAlignment="1">
      <alignment horizontal="center"/>
    </xf>
    <xf numFmtId="44" fontId="8" fillId="8" borderId="5" xfId="1" applyFont="1" applyFill="1" applyBorder="1" applyAlignment="1">
      <alignment horizontal="center"/>
    </xf>
    <xf numFmtId="44" fontId="8" fillId="4" borderId="16" xfId="1" applyFont="1" applyFill="1" applyBorder="1" applyAlignment="1">
      <alignment horizontal="center"/>
    </xf>
    <xf numFmtId="4" fontId="2" fillId="9" borderId="9" xfId="0" applyNumberFormat="1" applyFont="1" applyFill="1" applyBorder="1" applyAlignment="1">
      <alignment horizontal="right"/>
    </xf>
    <xf numFmtId="4" fontId="2" fillId="9" borderId="8" xfId="0" applyNumberFormat="1" applyFont="1" applyFill="1" applyBorder="1" applyAlignment="1">
      <alignment horizontal="right"/>
    </xf>
    <xf numFmtId="4" fontId="2" fillId="7" borderId="14" xfId="0" applyNumberFormat="1" applyFont="1" applyFill="1" applyBorder="1" applyAlignment="1">
      <alignment horizontal="right"/>
    </xf>
    <xf numFmtId="44" fontId="8" fillId="9" borderId="17" xfId="1" applyFont="1" applyFill="1" applyBorder="1"/>
    <xf numFmtId="44" fontId="8" fillId="9" borderId="6" xfId="1" applyFont="1" applyFill="1" applyBorder="1"/>
    <xf numFmtId="44" fontId="8" fillId="7" borderId="18" xfId="1" applyFont="1" applyFill="1" applyBorder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0598-CE7E-454A-829E-59A37520D34D}">
  <dimension ref="A1:G72"/>
  <sheetViews>
    <sheetView tabSelected="1" zoomScale="130" zoomScaleNormal="130" workbookViewId="0">
      <selection activeCell="A50" sqref="A50"/>
    </sheetView>
  </sheetViews>
  <sheetFormatPr baseColWidth="10" defaultRowHeight="15" x14ac:dyDescent="0.25"/>
  <cols>
    <col min="1" max="1" width="69.28515625" bestFit="1" customWidth="1"/>
    <col min="2" max="3" width="15.7109375" style="14" customWidth="1"/>
    <col min="4" max="4" width="20.85546875" style="14" customWidth="1"/>
    <col min="5" max="5" width="15.7109375" customWidth="1"/>
    <col min="6" max="6" width="35.140625" bestFit="1" customWidth="1"/>
    <col min="7" max="7" width="12.7109375" customWidth="1"/>
  </cols>
  <sheetData>
    <row r="1" spans="1:7" x14ac:dyDescent="0.25">
      <c r="A1" s="23" t="s">
        <v>95</v>
      </c>
      <c r="B1" s="23"/>
      <c r="C1" s="23"/>
      <c r="D1" s="23"/>
      <c r="E1" s="25"/>
      <c r="F1" s="7" t="s">
        <v>96</v>
      </c>
      <c r="G1" s="8"/>
    </row>
    <row r="2" spans="1:7" ht="60" x14ac:dyDescent="0.25">
      <c r="A2" s="4" t="s">
        <v>0</v>
      </c>
      <c r="B2" s="5" t="s">
        <v>2</v>
      </c>
      <c r="C2" s="5" t="s">
        <v>1</v>
      </c>
      <c r="D2" s="5" t="s">
        <v>85</v>
      </c>
      <c r="E2" s="6" t="s">
        <v>86</v>
      </c>
      <c r="F2" s="24" t="s">
        <v>94</v>
      </c>
      <c r="G2" s="22" t="s">
        <v>87</v>
      </c>
    </row>
    <row r="3" spans="1:7" ht="18.75" x14ac:dyDescent="0.3">
      <c r="A3" s="2" t="s">
        <v>11</v>
      </c>
      <c r="B3" s="2"/>
      <c r="C3" s="2"/>
      <c r="D3" s="2"/>
      <c r="E3" s="2"/>
      <c r="F3" s="2"/>
      <c r="G3" s="2"/>
    </row>
    <row r="4" spans="1:7" x14ac:dyDescent="0.25">
      <c r="A4" s="20" t="s">
        <v>88</v>
      </c>
      <c r="B4" s="10">
        <v>5</v>
      </c>
      <c r="C4" s="10" t="s">
        <v>3</v>
      </c>
      <c r="D4" s="16">
        <v>7.14</v>
      </c>
      <c r="E4" s="28">
        <f>+B4*D4</f>
        <v>35.699999999999996</v>
      </c>
      <c r="F4" s="27"/>
      <c r="G4" s="31">
        <f>+B4*F4</f>
        <v>0</v>
      </c>
    </row>
    <row r="5" spans="1:7" x14ac:dyDescent="0.25">
      <c r="A5" s="20" t="s">
        <v>4</v>
      </c>
      <c r="B5" s="10">
        <v>30</v>
      </c>
      <c r="C5" s="10" t="s">
        <v>3</v>
      </c>
      <c r="D5" s="17">
        <v>5.94</v>
      </c>
      <c r="E5" s="28">
        <f t="shared" ref="E5:E15" si="0">+B5*D5</f>
        <v>178.20000000000002</v>
      </c>
      <c r="F5" s="33"/>
      <c r="G5" s="31">
        <f t="shared" ref="G5:G15" si="1">+B5*F5</f>
        <v>0</v>
      </c>
    </row>
    <row r="6" spans="1:7" ht="30" x14ac:dyDescent="0.25">
      <c r="A6" s="9" t="s">
        <v>5</v>
      </c>
      <c r="B6" s="10">
        <v>5</v>
      </c>
      <c r="C6" s="12" t="s">
        <v>6</v>
      </c>
      <c r="D6" s="17">
        <v>63</v>
      </c>
      <c r="E6" s="28">
        <f t="shared" si="0"/>
        <v>315</v>
      </c>
      <c r="F6" s="33"/>
      <c r="G6" s="31">
        <f t="shared" si="1"/>
        <v>0</v>
      </c>
    </row>
    <row r="7" spans="1:7" ht="30" x14ac:dyDescent="0.25">
      <c r="A7" s="9" t="s">
        <v>7</v>
      </c>
      <c r="B7" s="10">
        <v>3</v>
      </c>
      <c r="C7" s="12" t="s">
        <v>6</v>
      </c>
      <c r="D7" s="18">
        <v>306.5</v>
      </c>
      <c r="E7" s="28">
        <f t="shared" si="0"/>
        <v>919.5</v>
      </c>
      <c r="F7" s="33"/>
      <c r="G7" s="31">
        <f t="shared" si="1"/>
        <v>0</v>
      </c>
    </row>
    <row r="8" spans="1:7" ht="30" x14ac:dyDescent="0.25">
      <c r="A8" s="9" t="s">
        <v>8</v>
      </c>
      <c r="B8" s="10">
        <v>20</v>
      </c>
      <c r="C8" s="12" t="s">
        <v>6</v>
      </c>
      <c r="D8" s="17">
        <v>18.3</v>
      </c>
      <c r="E8" s="28">
        <f t="shared" si="0"/>
        <v>366</v>
      </c>
      <c r="F8" s="33"/>
      <c r="G8" s="31">
        <f t="shared" si="1"/>
        <v>0</v>
      </c>
    </row>
    <row r="9" spans="1:7" x14ac:dyDescent="0.25">
      <c r="A9" s="9" t="s">
        <v>9</v>
      </c>
      <c r="B9" s="10">
        <v>100</v>
      </c>
      <c r="C9" s="10" t="s">
        <v>3</v>
      </c>
      <c r="D9" s="17">
        <v>0.3</v>
      </c>
      <c r="E9" s="28">
        <f t="shared" si="0"/>
        <v>30</v>
      </c>
      <c r="F9" s="33"/>
      <c r="G9" s="31">
        <f t="shared" si="1"/>
        <v>0</v>
      </c>
    </row>
    <row r="10" spans="1:7" x14ac:dyDescent="0.25">
      <c r="A10" s="9" t="s">
        <v>10</v>
      </c>
      <c r="B10" s="10">
        <v>24</v>
      </c>
      <c r="C10" s="10" t="s">
        <v>3</v>
      </c>
      <c r="D10" s="17">
        <v>10.199999999999999</v>
      </c>
      <c r="E10" s="28">
        <f t="shared" si="0"/>
        <v>244.79999999999998</v>
      </c>
      <c r="F10" s="33"/>
      <c r="G10" s="31">
        <f t="shared" si="1"/>
        <v>0</v>
      </c>
    </row>
    <row r="11" spans="1:7" x14ac:dyDescent="0.25">
      <c r="A11" s="9" t="s">
        <v>12</v>
      </c>
      <c r="B11" s="10">
        <v>20</v>
      </c>
      <c r="C11" s="10"/>
      <c r="D11" s="17">
        <v>14.4</v>
      </c>
      <c r="E11" s="28">
        <f t="shared" si="0"/>
        <v>288</v>
      </c>
      <c r="F11" s="33"/>
      <c r="G11" s="31">
        <f t="shared" si="1"/>
        <v>0</v>
      </c>
    </row>
    <row r="12" spans="1:7" x14ac:dyDescent="0.25">
      <c r="A12" s="9" t="s">
        <v>13</v>
      </c>
      <c r="B12" s="10">
        <v>10</v>
      </c>
      <c r="C12" s="10"/>
      <c r="D12" s="17">
        <v>14.34</v>
      </c>
      <c r="E12" s="28">
        <f t="shared" si="0"/>
        <v>143.4</v>
      </c>
      <c r="F12" s="33"/>
      <c r="G12" s="31">
        <f t="shared" si="1"/>
        <v>0</v>
      </c>
    </row>
    <row r="13" spans="1:7" x14ac:dyDescent="0.25">
      <c r="A13" s="9" t="s">
        <v>14</v>
      </c>
      <c r="B13" s="10">
        <v>1</v>
      </c>
      <c r="C13" s="10"/>
      <c r="D13" s="17">
        <v>116.5</v>
      </c>
      <c r="E13" s="28">
        <f t="shared" si="0"/>
        <v>116.5</v>
      </c>
      <c r="F13" s="33"/>
      <c r="G13" s="31">
        <f t="shared" si="1"/>
        <v>0</v>
      </c>
    </row>
    <row r="14" spans="1:7" x14ac:dyDescent="0.25">
      <c r="A14" s="9" t="s">
        <v>15</v>
      </c>
      <c r="B14" s="10">
        <v>2</v>
      </c>
      <c r="C14" s="10"/>
      <c r="D14" s="17">
        <v>11.5</v>
      </c>
      <c r="E14" s="28">
        <f t="shared" si="0"/>
        <v>23</v>
      </c>
      <c r="F14" s="33"/>
      <c r="G14" s="31">
        <f t="shared" si="1"/>
        <v>0</v>
      </c>
    </row>
    <row r="15" spans="1:7" x14ac:dyDescent="0.25">
      <c r="A15" s="9" t="s">
        <v>16</v>
      </c>
      <c r="B15" s="10">
        <v>0</v>
      </c>
      <c r="C15" s="10"/>
      <c r="D15" s="17">
        <v>14.25</v>
      </c>
      <c r="E15" s="28">
        <f t="shared" si="0"/>
        <v>0</v>
      </c>
      <c r="F15" s="33"/>
      <c r="G15" s="31">
        <f t="shared" si="1"/>
        <v>0</v>
      </c>
    </row>
    <row r="16" spans="1:7" x14ac:dyDescent="0.25">
      <c r="A16" s="3" t="s">
        <v>17</v>
      </c>
      <c r="B16" s="3"/>
      <c r="C16" s="3"/>
      <c r="D16" s="3"/>
      <c r="E16" s="3"/>
      <c r="F16" s="3"/>
      <c r="G16" s="3"/>
    </row>
    <row r="17" spans="1:7" ht="30" x14ac:dyDescent="0.25">
      <c r="A17" s="20" t="s">
        <v>78</v>
      </c>
      <c r="B17" s="10">
        <v>100</v>
      </c>
      <c r="C17" s="10" t="s">
        <v>77</v>
      </c>
      <c r="D17" s="17">
        <v>26.9</v>
      </c>
      <c r="E17" s="29">
        <f>+B17*D17</f>
        <v>2690</v>
      </c>
      <c r="F17" s="27"/>
      <c r="G17" s="32">
        <f>+B17*F17</f>
        <v>0</v>
      </c>
    </row>
    <row r="18" spans="1:7" ht="30" x14ac:dyDescent="0.25">
      <c r="A18" s="20" t="s">
        <v>79</v>
      </c>
      <c r="B18" s="10">
        <v>100</v>
      </c>
      <c r="C18" s="10" t="s">
        <v>18</v>
      </c>
      <c r="D18" s="19">
        <v>23.5</v>
      </c>
      <c r="E18" s="29">
        <f t="shared" ref="E18:E42" si="2">+B18*D18</f>
        <v>2350</v>
      </c>
      <c r="F18" s="27"/>
      <c r="G18" s="32">
        <f t="shared" ref="G18:G42" si="3">+B18*F18</f>
        <v>0</v>
      </c>
    </row>
    <row r="19" spans="1:7" ht="30" x14ac:dyDescent="0.25">
      <c r="A19" s="20" t="s">
        <v>80</v>
      </c>
      <c r="B19" s="10">
        <v>70</v>
      </c>
      <c r="C19" s="10" t="s">
        <v>19</v>
      </c>
      <c r="D19" s="19">
        <v>13.9</v>
      </c>
      <c r="E19" s="29">
        <f t="shared" si="2"/>
        <v>973</v>
      </c>
      <c r="F19" s="27"/>
      <c r="G19" s="32">
        <f t="shared" si="3"/>
        <v>0</v>
      </c>
    </row>
    <row r="20" spans="1:7" x14ac:dyDescent="0.25">
      <c r="A20" s="20" t="s">
        <v>23</v>
      </c>
      <c r="B20" s="10">
        <v>56</v>
      </c>
      <c r="C20" s="10" t="s">
        <v>20</v>
      </c>
      <c r="D20" s="17">
        <v>23.7</v>
      </c>
      <c r="E20" s="29">
        <f t="shared" si="2"/>
        <v>1327.2</v>
      </c>
      <c r="F20" s="27"/>
      <c r="G20" s="32">
        <f t="shared" si="3"/>
        <v>0</v>
      </c>
    </row>
    <row r="21" spans="1:7" x14ac:dyDescent="0.25">
      <c r="A21" s="20" t="s">
        <v>24</v>
      </c>
      <c r="B21" s="10">
        <v>1</v>
      </c>
      <c r="C21" s="10" t="s">
        <v>21</v>
      </c>
      <c r="D21" s="17">
        <v>28.08</v>
      </c>
      <c r="E21" s="29">
        <f t="shared" si="2"/>
        <v>28.08</v>
      </c>
      <c r="F21" s="27"/>
      <c r="G21" s="32">
        <f t="shared" si="3"/>
        <v>0</v>
      </c>
    </row>
    <row r="22" spans="1:7" ht="30" x14ac:dyDescent="0.25">
      <c r="A22" s="20" t="s">
        <v>22</v>
      </c>
      <c r="B22" s="10">
        <v>10</v>
      </c>
      <c r="C22" s="10" t="s">
        <v>18</v>
      </c>
      <c r="D22" s="17">
        <v>7.5</v>
      </c>
      <c r="E22" s="29">
        <f t="shared" si="2"/>
        <v>75</v>
      </c>
      <c r="F22" s="27"/>
      <c r="G22" s="32">
        <f t="shared" si="3"/>
        <v>0</v>
      </c>
    </row>
    <row r="23" spans="1:7" x14ac:dyDescent="0.25">
      <c r="A23" s="20" t="s">
        <v>25</v>
      </c>
      <c r="B23" s="10">
        <v>20</v>
      </c>
      <c r="C23" s="10" t="s">
        <v>26</v>
      </c>
      <c r="D23" s="17">
        <v>9.06</v>
      </c>
      <c r="E23" s="29">
        <f t="shared" si="2"/>
        <v>181.20000000000002</v>
      </c>
      <c r="F23" s="27"/>
      <c r="G23" s="32">
        <f t="shared" si="3"/>
        <v>0</v>
      </c>
    </row>
    <row r="24" spans="1:7" ht="15" customHeight="1" x14ac:dyDescent="0.25">
      <c r="A24" s="20" t="s">
        <v>27</v>
      </c>
      <c r="B24" s="10">
        <v>20</v>
      </c>
      <c r="C24" s="10" t="s">
        <v>26</v>
      </c>
      <c r="D24" s="17">
        <v>4.8499999999999996</v>
      </c>
      <c r="E24" s="29">
        <f t="shared" si="2"/>
        <v>97</v>
      </c>
      <c r="F24" s="27"/>
      <c r="G24" s="32">
        <f t="shared" si="3"/>
        <v>0</v>
      </c>
    </row>
    <row r="25" spans="1:7" x14ac:dyDescent="0.25">
      <c r="A25" s="9" t="s">
        <v>28</v>
      </c>
      <c r="B25" s="10">
        <v>3</v>
      </c>
      <c r="C25" s="10" t="s">
        <v>29</v>
      </c>
      <c r="D25" s="17">
        <v>130.68</v>
      </c>
      <c r="E25" s="29">
        <f t="shared" si="2"/>
        <v>392.04</v>
      </c>
      <c r="F25" s="26"/>
      <c r="G25" s="32">
        <f t="shared" si="3"/>
        <v>0</v>
      </c>
    </row>
    <row r="26" spans="1:7" x14ac:dyDescent="0.25">
      <c r="A26" s="9" t="s">
        <v>81</v>
      </c>
      <c r="B26" s="10">
        <v>14</v>
      </c>
      <c r="C26" s="10" t="s">
        <v>30</v>
      </c>
      <c r="D26" s="17">
        <v>25.5</v>
      </c>
      <c r="E26" s="29">
        <f t="shared" si="2"/>
        <v>357</v>
      </c>
      <c r="F26" s="26"/>
      <c r="G26" s="32">
        <f t="shared" si="3"/>
        <v>0</v>
      </c>
    </row>
    <row r="27" spans="1:7" x14ac:dyDescent="0.25">
      <c r="A27" s="9" t="s">
        <v>31</v>
      </c>
      <c r="B27" s="10">
        <v>15</v>
      </c>
      <c r="C27" s="10" t="s">
        <v>32</v>
      </c>
      <c r="D27" s="17">
        <v>10.199999999999999</v>
      </c>
      <c r="E27" s="29">
        <f t="shared" si="2"/>
        <v>153</v>
      </c>
      <c r="F27" s="26"/>
      <c r="G27" s="32">
        <f t="shared" si="3"/>
        <v>0</v>
      </c>
    </row>
    <row r="28" spans="1:7" ht="15" customHeight="1" x14ac:dyDescent="0.25">
      <c r="A28" s="20" t="s">
        <v>34</v>
      </c>
      <c r="B28" s="10">
        <v>5</v>
      </c>
      <c r="C28" s="10"/>
      <c r="D28" s="17">
        <v>52.8</v>
      </c>
      <c r="E28" s="29">
        <f t="shared" si="2"/>
        <v>264</v>
      </c>
      <c r="F28" s="27"/>
      <c r="G28" s="32">
        <f t="shared" si="3"/>
        <v>0</v>
      </c>
    </row>
    <row r="29" spans="1:7" x14ac:dyDescent="0.25">
      <c r="A29" s="20" t="s">
        <v>33</v>
      </c>
      <c r="B29" s="10">
        <v>10</v>
      </c>
      <c r="C29" s="9"/>
      <c r="D29" s="11">
        <v>102.3</v>
      </c>
      <c r="E29" s="29">
        <f t="shared" si="2"/>
        <v>1023</v>
      </c>
      <c r="F29" s="27"/>
      <c r="G29" s="32">
        <f t="shared" si="3"/>
        <v>0</v>
      </c>
    </row>
    <row r="30" spans="1:7" x14ac:dyDescent="0.25">
      <c r="A30" s="20" t="s">
        <v>35</v>
      </c>
      <c r="B30" s="10">
        <v>2</v>
      </c>
      <c r="C30" s="10"/>
      <c r="D30" s="17">
        <v>53.5</v>
      </c>
      <c r="E30" s="29">
        <f t="shared" si="2"/>
        <v>107</v>
      </c>
      <c r="F30" s="27"/>
      <c r="G30" s="32">
        <f t="shared" si="3"/>
        <v>0</v>
      </c>
    </row>
    <row r="31" spans="1:7" ht="15" customHeight="1" x14ac:dyDescent="0.25">
      <c r="A31" s="20" t="s">
        <v>36</v>
      </c>
      <c r="B31" s="10">
        <v>2</v>
      </c>
      <c r="C31" s="10"/>
      <c r="D31" s="17">
        <v>109.8</v>
      </c>
      <c r="E31" s="29">
        <f t="shared" si="2"/>
        <v>219.6</v>
      </c>
      <c r="F31" s="27"/>
      <c r="G31" s="32">
        <f t="shared" si="3"/>
        <v>0</v>
      </c>
    </row>
    <row r="32" spans="1:7" x14ac:dyDescent="0.25">
      <c r="A32" s="9" t="s">
        <v>84</v>
      </c>
      <c r="B32" s="10">
        <v>1</v>
      </c>
      <c r="C32" s="10" t="s">
        <v>3</v>
      </c>
      <c r="D32" s="17">
        <v>42.6</v>
      </c>
      <c r="E32" s="29">
        <f t="shared" si="2"/>
        <v>42.6</v>
      </c>
      <c r="F32" s="26"/>
      <c r="G32" s="32">
        <f t="shared" si="3"/>
        <v>0</v>
      </c>
    </row>
    <row r="33" spans="1:7" x14ac:dyDescent="0.25">
      <c r="A33" s="9" t="s">
        <v>37</v>
      </c>
      <c r="B33" s="10">
        <v>15</v>
      </c>
      <c r="C33" s="10" t="s">
        <v>3</v>
      </c>
      <c r="D33" s="17">
        <v>15.54</v>
      </c>
      <c r="E33" s="29">
        <f t="shared" si="2"/>
        <v>233.1</v>
      </c>
      <c r="F33" s="26"/>
      <c r="G33" s="32">
        <f t="shared" si="3"/>
        <v>0</v>
      </c>
    </row>
    <row r="34" spans="1:7" x14ac:dyDescent="0.25">
      <c r="A34" s="9" t="s">
        <v>38</v>
      </c>
      <c r="B34" s="10">
        <v>10</v>
      </c>
      <c r="C34" s="10" t="s">
        <v>3</v>
      </c>
      <c r="D34" s="17">
        <v>47.94</v>
      </c>
      <c r="E34" s="29">
        <f t="shared" si="2"/>
        <v>479.4</v>
      </c>
      <c r="F34" s="26"/>
      <c r="G34" s="32">
        <f t="shared" si="3"/>
        <v>0</v>
      </c>
    </row>
    <row r="35" spans="1:7" x14ac:dyDescent="0.25">
      <c r="A35" s="9" t="s">
        <v>39</v>
      </c>
      <c r="B35" s="10">
        <v>3</v>
      </c>
      <c r="C35" s="10" t="s">
        <v>18</v>
      </c>
      <c r="D35" s="17">
        <v>75</v>
      </c>
      <c r="E35" s="29">
        <f t="shared" si="2"/>
        <v>225</v>
      </c>
      <c r="F35" s="26"/>
      <c r="G35" s="32">
        <f t="shared" si="3"/>
        <v>0</v>
      </c>
    </row>
    <row r="36" spans="1:7" x14ac:dyDescent="0.25">
      <c r="A36" s="21" t="s">
        <v>40</v>
      </c>
      <c r="B36" s="10">
        <v>3</v>
      </c>
      <c r="C36" s="10" t="s">
        <v>41</v>
      </c>
      <c r="D36" s="17">
        <v>250</v>
      </c>
      <c r="E36" s="29">
        <f t="shared" si="2"/>
        <v>750</v>
      </c>
      <c r="F36" s="26"/>
      <c r="G36" s="32">
        <f t="shared" si="3"/>
        <v>0</v>
      </c>
    </row>
    <row r="37" spans="1:7" x14ac:dyDescent="0.25">
      <c r="A37" s="9" t="s">
        <v>42</v>
      </c>
      <c r="B37" s="10">
        <v>37</v>
      </c>
      <c r="C37" s="10" t="s">
        <v>20</v>
      </c>
      <c r="D37" s="17">
        <v>15.3</v>
      </c>
      <c r="E37" s="29">
        <f t="shared" si="2"/>
        <v>566.1</v>
      </c>
      <c r="F37" s="26"/>
      <c r="G37" s="32">
        <f t="shared" si="3"/>
        <v>0</v>
      </c>
    </row>
    <row r="38" spans="1:7" x14ac:dyDescent="0.25">
      <c r="A38" s="20" t="s">
        <v>43</v>
      </c>
      <c r="B38" s="10">
        <v>4</v>
      </c>
      <c r="C38" s="10" t="s">
        <v>44</v>
      </c>
      <c r="D38" s="17">
        <v>16.2</v>
      </c>
      <c r="E38" s="29">
        <f t="shared" si="2"/>
        <v>64.8</v>
      </c>
      <c r="F38" s="27"/>
      <c r="G38" s="32">
        <f t="shared" si="3"/>
        <v>0</v>
      </c>
    </row>
    <row r="39" spans="1:7" x14ac:dyDescent="0.25">
      <c r="A39" s="9" t="s">
        <v>45</v>
      </c>
      <c r="B39" s="10">
        <v>8</v>
      </c>
      <c r="C39" s="10" t="s">
        <v>46</v>
      </c>
      <c r="D39" s="17">
        <v>24.6</v>
      </c>
      <c r="E39" s="29">
        <f t="shared" si="2"/>
        <v>196.8</v>
      </c>
      <c r="F39" s="26"/>
      <c r="G39" s="32">
        <f t="shared" si="3"/>
        <v>0</v>
      </c>
    </row>
    <row r="40" spans="1:7" x14ac:dyDescent="0.25">
      <c r="A40" s="9" t="s">
        <v>47</v>
      </c>
      <c r="B40" s="10">
        <v>15</v>
      </c>
      <c r="C40" s="10" t="s">
        <v>46</v>
      </c>
      <c r="D40" s="17">
        <v>24.6</v>
      </c>
      <c r="E40" s="29">
        <f t="shared" si="2"/>
        <v>369</v>
      </c>
      <c r="F40" s="26"/>
      <c r="G40" s="32">
        <f t="shared" si="3"/>
        <v>0</v>
      </c>
    </row>
    <row r="41" spans="1:7" x14ac:dyDescent="0.25">
      <c r="A41" s="9" t="s">
        <v>48</v>
      </c>
      <c r="B41" s="10">
        <v>22</v>
      </c>
      <c r="C41" s="10" t="s">
        <v>49</v>
      </c>
      <c r="D41" s="17">
        <v>11.94</v>
      </c>
      <c r="E41" s="29">
        <f t="shared" si="2"/>
        <v>262.68</v>
      </c>
      <c r="F41" s="26"/>
      <c r="G41" s="32">
        <f t="shared" si="3"/>
        <v>0</v>
      </c>
    </row>
    <row r="42" spans="1:7" x14ac:dyDescent="0.25">
      <c r="A42" s="9" t="s">
        <v>50</v>
      </c>
      <c r="B42" s="10">
        <v>2</v>
      </c>
      <c r="C42" s="10"/>
      <c r="D42" s="17">
        <v>19</v>
      </c>
      <c r="E42" s="29">
        <f t="shared" si="2"/>
        <v>38</v>
      </c>
      <c r="F42" s="26"/>
      <c r="G42" s="32">
        <f t="shared" si="3"/>
        <v>0</v>
      </c>
    </row>
    <row r="43" spans="1:7" x14ac:dyDescent="0.25">
      <c r="A43" s="3" t="s">
        <v>51</v>
      </c>
      <c r="B43" s="3"/>
      <c r="C43" s="3"/>
      <c r="D43" s="3"/>
      <c r="E43" s="3"/>
      <c r="F43" s="3"/>
      <c r="G43" s="3"/>
    </row>
    <row r="44" spans="1:7" x14ac:dyDescent="0.25">
      <c r="A44" s="21" t="s">
        <v>52</v>
      </c>
      <c r="B44" s="10">
        <v>5</v>
      </c>
      <c r="C44" s="13" t="s">
        <v>54</v>
      </c>
      <c r="D44" s="17">
        <v>46.22</v>
      </c>
      <c r="E44" s="30">
        <f>+B44*D44</f>
        <v>231.1</v>
      </c>
      <c r="F44" s="26"/>
      <c r="G44" s="32">
        <f>+B44*F44</f>
        <v>0</v>
      </c>
    </row>
    <row r="45" spans="1:7" ht="15" customHeight="1" x14ac:dyDescent="0.25">
      <c r="A45" s="20" t="s">
        <v>53</v>
      </c>
      <c r="B45" s="10">
        <v>164</v>
      </c>
      <c r="C45" s="13" t="s">
        <v>55</v>
      </c>
      <c r="D45" s="17">
        <v>2.6</v>
      </c>
      <c r="E45" s="30">
        <f t="shared" ref="E45:E48" si="4">+B45*D45</f>
        <v>426.40000000000003</v>
      </c>
      <c r="F45" s="27"/>
      <c r="G45" s="32">
        <f t="shared" ref="G45:G48" si="5">+B45*F45</f>
        <v>0</v>
      </c>
    </row>
    <row r="46" spans="1:7" x14ac:dyDescent="0.25">
      <c r="A46" s="20" t="s">
        <v>56</v>
      </c>
      <c r="B46" s="10">
        <v>20</v>
      </c>
      <c r="C46" s="10" t="s">
        <v>57</v>
      </c>
      <c r="D46" s="17">
        <v>8.9</v>
      </c>
      <c r="E46" s="30">
        <f t="shared" si="4"/>
        <v>178</v>
      </c>
      <c r="F46" s="27"/>
      <c r="G46" s="32">
        <f t="shared" si="5"/>
        <v>0</v>
      </c>
    </row>
    <row r="47" spans="1:7" ht="15" customHeight="1" x14ac:dyDescent="0.25">
      <c r="A47" s="20" t="s">
        <v>58</v>
      </c>
      <c r="B47" s="10">
        <v>3</v>
      </c>
      <c r="C47" s="10"/>
      <c r="D47" s="17">
        <v>9.25</v>
      </c>
      <c r="E47" s="30">
        <f t="shared" si="4"/>
        <v>27.75</v>
      </c>
      <c r="F47" s="27"/>
      <c r="G47" s="32">
        <f t="shared" si="5"/>
        <v>0</v>
      </c>
    </row>
    <row r="48" spans="1:7" x14ac:dyDescent="0.25">
      <c r="A48" s="9" t="s">
        <v>59</v>
      </c>
      <c r="B48" s="10">
        <v>2</v>
      </c>
      <c r="C48" s="10"/>
      <c r="D48" s="17">
        <v>30.5</v>
      </c>
      <c r="E48" s="30">
        <f t="shared" si="4"/>
        <v>61</v>
      </c>
      <c r="F48" s="26"/>
      <c r="G48" s="32">
        <f t="shared" si="5"/>
        <v>0</v>
      </c>
    </row>
    <row r="49" spans="1:7" x14ac:dyDescent="0.25">
      <c r="A49" s="3" t="s">
        <v>60</v>
      </c>
      <c r="B49" s="3"/>
      <c r="C49" s="3"/>
      <c r="D49" s="3"/>
      <c r="E49" s="3"/>
      <c r="F49" s="3"/>
      <c r="G49" s="3"/>
    </row>
    <row r="50" spans="1:7" ht="15" customHeight="1" x14ac:dyDescent="0.25">
      <c r="A50" s="20" t="s">
        <v>61</v>
      </c>
      <c r="B50" s="10">
        <v>110</v>
      </c>
      <c r="C50" s="10" t="s">
        <v>62</v>
      </c>
      <c r="D50" s="17">
        <v>26.3</v>
      </c>
      <c r="E50" s="29">
        <f>+B50*D50</f>
        <v>2893</v>
      </c>
      <c r="F50" s="27"/>
      <c r="G50" s="32">
        <f>+B50*F50</f>
        <v>0</v>
      </c>
    </row>
    <row r="51" spans="1:7" x14ac:dyDescent="0.25">
      <c r="A51" s="9" t="s">
        <v>64</v>
      </c>
      <c r="B51" s="10">
        <v>2</v>
      </c>
      <c r="C51" s="10" t="s">
        <v>63</v>
      </c>
      <c r="D51" s="17">
        <v>16.2</v>
      </c>
      <c r="E51" s="29">
        <f t="shared" ref="E51:E55" si="6">+B51*D51</f>
        <v>32.4</v>
      </c>
      <c r="F51" s="26"/>
      <c r="G51" s="32">
        <f t="shared" ref="G51:G55" si="7">+B51*F51</f>
        <v>0</v>
      </c>
    </row>
    <row r="52" spans="1:7" x14ac:dyDescent="0.25">
      <c r="A52" s="9" t="s">
        <v>65</v>
      </c>
      <c r="B52" s="10">
        <v>5</v>
      </c>
      <c r="C52" s="10" t="s">
        <v>30</v>
      </c>
      <c r="D52" s="17">
        <v>12.5</v>
      </c>
      <c r="E52" s="29">
        <f t="shared" si="6"/>
        <v>62.5</v>
      </c>
      <c r="F52" s="26"/>
      <c r="G52" s="32">
        <f t="shared" si="7"/>
        <v>0</v>
      </c>
    </row>
    <row r="53" spans="1:7" x14ac:dyDescent="0.25">
      <c r="A53" s="21" t="s">
        <v>66</v>
      </c>
      <c r="B53" s="10">
        <v>5</v>
      </c>
      <c r="C53" s="10" t="s">
        <v>18</v>
      </c>
      <c r="D53" s="17">
        <v>350</v>
      </c>
      <c r="E53" s="29">
        <f t="shared" si="6"/>
        <v>1750</v>
      </c>
      <c r="F53" s="26"/>
      <c r="G53" s="32">
        <f t="shared" si="7"/>
        <v>0</v>
      </c>
    </row>
    <row r="54" spans="1:7" x14ac:dyDescent="0.25">
      <c r="A54" s="9" t="s">
        <v>67</v>
      </c>
      <c r="B54" s="10">
        <v>15</v>
      </c>
      <c r="C54" s="10" t="s">
        <v>46</v>
      </c>
      <c r="D54" s="17">
        <v>25.44</v>
      </c>
      <c r="E54" s="29">
        <f t="shared" si="6"/>
        <v>381.6</v>
      </c>
      <c r="F54" s="26"/>
      <c r="G54" s="32">
        <f t="shared" si="7"/>
        <v>0</v>
      </c>
    </row>
    <row r="55" spans="1:7" x14ac:dyDescent="0.25">
      <c r="A55" s="9" t="s">
        <v>68</v>
      </c>
      <c r="B55" s="10">
        <v>30</v>
      </c>
      <c r="C55" s="10" t="s">
        <v>3</v>
      </c>
      <c r="D55" s="17">
        <v>20.8</v>
      </c>
      <c r="E55" s="29">
        <f t="shared" si="6"/>
        <v>624</v>
      </c>
      <c r="F55" s="26"/>
      <c r="G55" s="32">
        <f t="shared" si="7"/>
        <v>0</v>
      </c>
    </row>
    <row r="56" spans="1:7" x14ac:dyDescent="0.25">
      <c r="A56" s="3" t="s">
        <v>69</v>
      </c>
      <c r="B56" s="3"/>
      <c r="C56" s="3"/>
      <c r="D56" s="3"/>
      <c r="E56" s="3"/>
      <c r="F56" s="3"/>
      <c r="G56" s="3"/>
    </row>
    <row r="57" spans="1:7" x14ac:dyDescent="0.25">
      <c r="A57" s="9" t="s">
        <v>82</v>
      </c>
      <c r="B57" s="10">
        <v>50</v>
      </c>
      <c r="C57" s="10" t="s">
        <v>70</v>
      </c>
      <c r="D57" s="11">
        <v>92.5</v>
      </c>
      <c r="E57" s="30">
        <f>+B57*D57</f>
        <v>4625</v>
      </c>
      <c r="F57" s="26"/>
      <c r="G57" s="32">
        <f>+B57*F57</f>
        <v>0</v>
      </c>
    </row>
    <row r="58" spans="1:7" x14ac:dyDescent="0.25">
      <c r="A58" s="21" t="s">
        <v>83</v>
      </c>
      <c r="B58" s="10">
        <v>5</v>
      </c>
      <c r="C58" s="10" t="s">
        <v>71</v>
      </c>
      <c r="D58" s="11">
        <v>54</v>
      </c>
      <c r="E58" s="30">
        <f t="shared" ref="E58:E61" si="8">+B58*D58</f>
        <v>270</v>
      </c>
      <c r="F58" s="26"/>
      <c r="G58" s="32">
        <f t="shared" ref="G58:G61" si="9">+B58*F58</f>
        <v>0</v>
      </c>
    </row>
    <row r="59" spans="1:7" x14ac:dyDescent="0.25">
      <c r="A59" s="9" t="s">
        <v>72</v>
      </c>
      <c r="B59" s="10">
        <v>10</v>
      </c>
      <c r="C59" s="10" t="s">
        <v>71</v>
      </c>
      <c r="D59" s="11">
        <v>20.8</v>
      </c>
      <c r="E59" s="30">
        <f t="shared" si="8"/>
        <v>208</v>
      </c>
      <c r="F59" s="26"/>
      <c r="G59" s="32">
        <f t="shared" si="9"/>
        <v>0</v>
      </c>
    </row>
    <row r="60" spans="1:7" x14ac:dyDescent="0.25">
      <c r="A60" s="9" t="s">
        <v>73</v>
      </c>
      <c r="B60" s="10">
        <v>5</v>
      </c>
      <c r="C60" s="10" t="s">
        <v>74</v>
      </c>
      <c r="D60" s="11">
        <v>177</v>
      </c>
      <c r="E60" s="30">
        <f t="shared" si="8"/>
        <v>885</v>
      </c>
      <c r="F60" s="26"/>
      <c r="G60" s="32">
        <f t="shared" si="9"/>
        <v>0</v>
      </c>
    </row>
    <row r="61" spans="1:7" ht="15.75" thickBot="1" x14ac:dyDescent="0.3">
      <c r="A61" s="9" t="s">
        <v>75</v>
      </c>
      <c r="B61" s="10">
        <v>20</v>
      </c>
      <c r="C61" s="10" t="s">
        <v>76</v>
      </c>
      <c r="D61" s="11">
        <v>52.8</v>
      </c>
      <c r="E61" s="30">
        <f t="shared" si="8"/>
        <v>1056</v>
      </c>
      <c r="F61" s="26"/>
      <c r="G61" s="32">
        <f t="shared" si="9"/>
        <v>0</v>
      </c>
    </row>
    <row r="62" spans="1:7" x14ac:dyDescent="0.25">
      <c r="A62" s="34" t="s">
        <v>89</v>
      </c>
      <c r="B62" s="35"/>
      <c r="C62" s="35"/>
      <c r="D62" s="36"/>
      <c r="E62" s="44">
        <f>+SUM(E4+E5+E6+E7+E8+E9+E10+E11+E12+E13+E14+E15+E17+E18+E19+E20+E21+E22+E23+E24+E25+E26+E27+E28+E29+E30+E31+E32+E33+E34+E35+E36+E37+E38+E39+E40+E41+E42+E44+E45+E46+E47+E48+E50+E51+E52+E53+E54+E55+E57+E58+E60+E59+E61)</f>
        <v>29836.450000000004</v>
      </c>
      <c r="F62" s="47" t="s">
        <v>92</v>
      </c>
      <c r="G62" s="50">
        <f>+SUM(G4:G15,G17:G42,G44:G48,G50:G55,G57:G61)</f>
        <v>0</v>
      </c>
    </row>
    <row r="63" spans="1:7" x14ac:dyDescent="0.25">
      <c r="A63" s="37" t="s">
        <v>90</v>
      </c>
      <c r="B63" s="38"/>
      <c r="C63" s="38"/>
      <c r="D63" s="39"/>
      <c r="E63" s="45">
        <f>+ROUND((E62*21%),2)</f>
        <v>6265.65</v>
      </c>
      <c r="F63" s="48" t="s">
        <v>90</v>
      </c>
      <c r="G63" s="51">
        <f>+ROUND((G62*21%),2)</f>
        <v>0</v>
      </c>
    </row>
    <row r="64" spans="1:7" ht="15.75" thickBot="1" x14ac:dyDescent="0.3">
      <c r="A64" s="40" t="s">
        <v>91</v>
      </c>
      <c r="B64" s="41"/>
      <c r="C64" s="41"/>
      <c r="D64" s="42"/>
      <c r="E64" s="46">
        <f>+E62+E63</f>
        <v>36102.100000000006</v>
      </c>
      <c r="F64" s="49" t="s">
        <v>93</v>
      </c>
      <c r="G64" s="52">
        <f>+G62+G63</f>
        <v>0</v>
      </c>
    </row>
    <row r="66" spans="1:6" x14ac:dyDescent="0.25">
      <c r="A66" s="43"/>
      <c r="B66" s="53"/>
      <c r="C66" s="53"/>
      <c r="D66" s="53"/>
      <c r="E66" s="43"/>
      <c r="F66" s="43"/>
    </row>
    <row r="67" spans="1:6" ht="15" customHeight="1" x14ac:dyDescent="0.3">
      <c r="A67" s="56"/>
      <c r="B67" s="57"/>
      <c r="C67" s="58"/>
      <c r="D67" s="57"/>
      <c r="E67" s="54"/>
      <c r="F67" s="59"/>
    </row>
    <row r="68" spans="1:6" ht="15" customHeight="1" x14ac:dyDescent="0.3">
      <c r="A68" s="56"/>
      <c r="B68" s="57"/>
      <c r="C68" s="58"/>
      <c r="D68" s="57"/>
      <c r="E68" s="54"/>
      <c r="F68" s="59"/>
    </row>
    <row r="69" spans="1:6" ht="15" customHeight="1" x14ac:dyDescent="0.3">
      <c r="A69" s="56"/>
      <c r="B69" s="57"/>
      <c r="C69" s="58"/>
      <c r="D69" s="57"/>
      <c r="E69" s="54"/>
      <c r="F69" s="59"/>
    </row>
    <row r="70" spans="1:6" ht="15" customHeight="1" x14ac:dyDescent="0.25">
      <c r="A70" s="43"/>
      <c r="B70" s="55"/>
      <c r="C70" s="55"/>
      <c r="D70" s="15"/>
      <c r="E70" s="1"/>
      <c r="F70" s="1"/>
    </row>
    <row r="71" spans="1:6" x14ac:dyDescent="0.25">
      <c r="A71" s="43"/>
      <c r="B71" s="55"/>
      <c r="C71" s="53"/>
      <c r="D71" s="15"/>
      <c r="E71" s="1"/>
      <c r="F71" s="43"/>
    </row>
    <row r="72" spans="1:6" x14ac:dyDescent="0.25">
      <c r="A72" s="43"/>
      <c r="B72" s="53"/>
      <c r="C72" s="53"/>
      <c r="D72" s="53"/>
      <c r="E72" s="43"/>
      <c r="F72" s="43"/>
    </row>
  </sheetData>
  <sheetProtection algorithmName="SHA-512" hashValue="AEzYv7ReJdqsuTOG3WWsZ9Zf3FJpEBUS1beZAuEOX7Ilk+d/wYaquffexvC1+1OCS96WH/zlIgFceskZ82e4Lw==" saltValue="6Qkbd99t2LkLCeBZuJvafQ==" spinCount="100000" sheet="1" objects="1" scenarios="1"/>
  <protectedRanges>
    <protectedRange sqref="F4:F15 F17:F42 F44:F48 F50:F55 F57:F61" name="Rango1"/>
  </protectedRanges>
  <mergeCells count="10">
    <mergeCell ref="A62:D62"/>
    <mergeCell ref="A64:D64"/>
    <mergeCell ref="A63:D63"/>
    <mergeCell ref="A1:E1"/>
    <mergeCell ref="F1:G1"/>
    <mergeCell ref="A3:G3"/>
    <mergeCell ref="A16:G16"/>
    <mergeCell ref="A43:G43"/>
    <mergeCell ref="A49:G49"/>
    <mergeCell ref="A56:G56"/>
  </mergeCells>
  <phoneticPr fontId="5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2 LOT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Duran Ramió</dc:creator>
  <cp:lastModifiedBy>Judith Poch Olle</cp:lastModifiedBy>
  <cp:lastPrinted>2026-07-07T10:15:45Z</cp:lastPrinted>
  <dcterms:created xsi:type="dcterms:W3CDTF">2026-06-16T07:50:48Z</dcterms:created>
  <dcterms:modified xsi:type="dcterms:W3CDTF">2026-09-01T08:13:58Z</dcterms:modified>
</cp:coreProperties>
</file>