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https://grupoquadrante-my.sharepoint.com/personal/jgodoy_quadranteglobal_com/Documents/Escritorio/"/>
    </mc:Choice>
  </mc:AlternateContent>
  <xr:revisionPtr revIDLastSave="2" documentId="11_A61868BB46EE15B0D3AD12359F6559A97DD45DCD" xr6:coauthVersionLast="47" xr6:coauthVersionMax="47" xr10:uidLastSave="{02FCA291-F986-4C78-8811-82CD7218E33A}"/>
  <bookViews>
    <workbookView xWindow="28680" yWindow="720" windowWidth="19440" windowHeight="14880" xr2:uid="{00000000-000D-0000-FFFF-FFFF00000000}"/>
  </bookViews>
  <sheets>
    <sheet name="T-PRES" sheetId="2" r:id="rId1"/>
    <sheet name="T-APU" sheetId="7" r:id="rId2"/>
    <sheet name="T-SMP" sheetId="8" r:id="rId3"/>
    <sheet name="T-DIM" sheetId="9"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5" i="2" l="1"/>
  <c r="J13" i="7"/>
  <c r="K14" i="7" s="1"/>
  <c r="K25" i="7" s="1"/>
  <c r="K26" i="7" s="1"/>
  <c r="K11" i="7" s="1"/>
  <c r="J16" i="7"/>
  <c r="K17" i="7"/>
  <c r="J19" i="7"/>
  <c r="J20" i="7"/>
  <c r="J21" i="7"/>
  <c r="J22" i="7"/>
  <c r="K23" i="7"/>
  <c r="K24" i="7"/>
  <c r="J30" i="7"/>
  <c r="K31" i="7" s="1"/>
  <c r="K41" i="7" s="1"/>
  <c r="J33" i="7"/>
  <c r="K34" i="7" s="1"/>
  <c r="J36" i="7"/>
  <c r="J37" i="7"/>
  <c r="J38" i="7"/>
  <c r="K39" i="7" s="1"/>
  <c r="J49" i="7"/>
  <c r="K52" i="7" s="1"/>
  <c r="J50" i="7"/>
  <c r="K51" i="7"/>
  <c r="J58" i="7"/>
  <c r="K59" i="7" s="1"/>
  <c r="K60" i="7"/>
  <c r="K61" i="7"/>
  <c r="K62" i="7" s="1"/>
  <c r="K56" i="7" s="1"/>
  <c r="J66" i="7"/>
  <c r="J67" i="7"/>
  <c r="K68" i="7"/>
  <c r="J79" i="7" s="1"/>
  <c r="J70" i="7"/>
  <c r="K73" i="7" s="1"/>
  <c r="J71" i="7"/>
  <c r="J72" i="7"/>
  <c r="J75" i="7"/>
  <c r="J76" i="7"/>
  <c r="K77" i="7"/>
  <c r="J86" i="7"/>
  <c r="K100" i="7" s="1"/>
  <c r="J87" i="7"/>
  <c r="K88" i="7"/>
  <c r="J99" i="7" s="1"/>
  <c r="J90" i="7"/>
  <c r="J91" i="7"/>
  <c r="J92" i="7"/>
  <c r="K93" i="7"/>
  <c r="J95" i="7"/>
  <c r="K97" i="7" s="1"/>
  <c r="J96" i="7"/>
  <c r="J106" i="7"/>
  <c r="J107" i="7"/>
  <c r="K108" i="7" s="1"/>
  <c r="J113" i="7" s="1"/>
  <c r="K114" i="7" s="1"/>
  <c r="J110" i="7"/>
  <c r="K111" i="7"/>
  <c r="J120" i="7"/>
  <c r="J121" i="7"/>
  <c r="K122" i="7" s="1"/>
  <c r="J132" i="7" s="1"/>
  <c r="K133" i="7" s="1"/>
  <c r="J124" i="7"/>
  <c r="K125" i="7"/>
  <c r="J127" i="7"/>
  <c r="K130" i="7" s="1"/>
  <c r="J128" i="7"/>
  <c r="J129" i="7"/>
  <c r="J139" i="7"/>
  <c r="K140" i="7"/>
  <c r="J146" i="7" s="1"/>
  <c r="J142" i="7"/>
  <c r="J143" i="7"/>
  <c r="K144" i="7" s="1"/>
  <c r="J154" i="7"/>
  <c r="K162" i="7" s="1"/>
  <c r="J155" i="7"/>
  <c r="K156" i="7"/>
  <c r="J158" i="7"/>
  <c r="K159" i="7"/>
  <c r="J161" i="7"/>
  <c r="J168" i="7"/>
  <c r="J169" i="7"/>
  <c r="K170" i="7"/>
  <c r="J172" i="7"/>
  <c r="K173" i="7" s="1"/>
  <c r="J175" i="7"/>
  <c r="K176" i="7" s="1"/>
  <c r="J182" i="7"/>
  <c r="K183" i="7"/>
  <c r="J188" i="7" s="1"/>
  <c r="J185" i="7"/>
  <c r="K186" i="7"/>
  <c r="J195" i="7"/>
  <c r="K196" i="7" s="1"/>
  <c r="J201" i="7" s="1"/>
  <c r="K202" i="7" s="1"/>
  <c r="J198" i="7"/>
  <c r="K199" i="7" s="1"/>
  <c r="J208" i="7"/>
  <c r="K215" i="7" s="1"/>
  <c r="K209" i="7"/>
  <c r="J214" i="7" s="1"/>
  <c r="J211" i="7"/>
  <c r="K212" i="7"/>
  <c r="J224" i="7"/>
  <c r="K225" i="7" s="1"/>
  <c r="K226" i="7"/>
  <c r="K227" i="7"/>
  <c r="K228" i="7"/>
  <c r="K222" i="7" s="1"/>
  <c r="J232" i="7"/>
  <c r="K234" i="7" s="1"/>
  <c r="J239" i="7" s="1"/>
  <c r="J233" i="7"/>
  <c r="J236" i="7"/>
  <c r="K237" i="7"/>
  <c r="J246" i="7"/>
  <c r="J247" i="7"/>
  <c r="K248" i="7"/>
  <c r="K249" i="7"/>
  <c r="K250" i="7"/>
  <c r="K251" i="7"/>
  <c r="K244" i="7" s="1"/>
  <c r="J255" i="7"/>
  <c r="K256" i="7"/>
  <c r="J262" i="7" s="1"/>
  <c r="J258" i="7"/>
  <c r="J259" i="7"/>
  <c r="K260" i="7" s="1"/>
  <c r="J269" i="7"/>
  <c r="K270" i="7"/>
  <c r="K271" i="7"/>
  <c r="K272" i="7"/>
  <c r="K273" i="7"/>
  <c r="K267" i="7" s="1"/>
  <c r="J278" i="7"/>
  <c r="K280" i="7" s="1"/>
  <c r="K279" i="7"/>
  <c r="J286" i="7"/>
  <c r="K287" i="7"/>
  <c r="K288" i="7"/>
  <c r="K289" i="7"/>
  <c r="K290" i="7" s="1"/>
  <c r="K284" i="7" s="1"/>
  <c r="J294" i="7"/>
  <c r="K295" i="7"/>
  <c r="K296" i="7"/>
  <c r="K298" i="7" s="1"/>
  <c r="K292" i="7" s="1"/>
  <c r="K297" i="7"/>
  <c r="J302" i="7"/>
  <c r="J303" i="7"/>
  <c r="K304" i="7" s="1"/>
  <c r="J309" i="7" s="1"/>
  <c r="J306" i="7"/>
  <c r="K307" i="7"/>
  <c r="J316" i="7"/>
  <c r="K327" i="7" s="1"/>
  <c r="J317" i="7"/>
  <c r="K318" i="7"/>
  <c r="J326" i="7" s="1"/>
  <c r="J320" i="7"/>
  <c r="K321" i="7" s="1"/>
  <c r="J323" i="7"/>
  <c r="K324" i="7" s="1"/>
  <c r="J333" i="7"/>
  <c r="J334" i="7"/>
  <c r="K335" i="7" s="1"/>
  <c r="J340" i="7" s="1"/>
  <c r="K341" i="7" s="1"/>
  <c r="J337" i="7"/>
  <c r="K338" i="7"/>
  <c r="J347" i="7"/>
  <c r="K349" i="7" s="1"/>
  <c r="J359" i="7" s="1"/>
  <c r="K360" i="7" s="1"/>
  <c r="J348" i="7"/>
  <c r="J351" i="7"/>
  <c r="J352" i="7"/>
  <c r="J353" i="7"/>
  <c r="K354" i="7" s="1"/>
  <c r="J356" i="7"/>
  <c r="K357" i="7" s="1"/>
  <c r="J366" i="7"/>
  <c r="K368" i="7" s="1"/>
  <c r="J373" i="7" s="1"/>
  <c r="J367" i="7"/>
  <c r="J370" i="7"/>
  <c r="K371" i="7" s="1"/>
  <c r="J380" i="7"/>
  <c r="J381" i="7"/>
  <c r="J382" i="7"/>
  <c r="K383" i="7"/>
  <c r="J392" i="7" s="1"/>
  <c r="J385" i="7"/>
  <c r="K386" i="7"/>
  <c r="J388" i="7"/>
  <c r="K390" i="7" s="1"/>
  <c r="J389" i="7"/>
  <c r="J415" i="7"/>
  <c r="J416" i="7"/>
  <c r="K417" i="7" s="1"/>
  <c r="J426" i="7" s="1"/>
  <c r="J419" i="7"/>
  <c r="K424" i="7" s="1"/>
  <c r="J420" i="7"/>
  <c r="J421" i="7"/>
  <c r="J422" i="7"/>
  <c r="J423" i="7"/>
  <c r="J433" i="7"/>
  <c r="J434" i="7"/>
  <c r="K435" i="7" s="1"/>
  <c r="J444" i="7" s="1"/>
  <c r="J437" i="7"/>
  <c r="J438" i="7"/>
  <c r="J439" i="7"/>
  <c r="J440" i="7"/>
  <c r="J441" i="7"/>
  <c r="K442" i="7"/>
  <c r="J451" i="7"/>
  <c r="J452" i="7"/>
  <c r="K453" i="7"/>
  <c r="J455" i="7"/>
  <c r="J456" i="7"/>
  <c r="J457" i="7"/>
  <c r="J458" i="7"/>
  <c r="J459" i="7"/>
  <c r="K460" i="7"/>
  <c r="J462" i="7"/>
  <c r="K463" i="7"/>
  <c r="K465" i="7" s="1"/>
  <c r="K449" i="7" s="1"/>
  <c r="K464" i="7"/>
  <c r="J469" i="7"/>
  <c r="K471" i="7" s="1"/>
  <c r="J477" i="7" s="1"/>
  <c r="J470" i="7"/>
  <c r="J473" i="7"/>
  <c r="J474" i="7"/>
  <c r="K475" i="7"/>
  <c r="J485" i="7"/>
  <c r="J486" i="7"/>
  <c r="K487" i="7"/>
  <c r="J496" i="7" s="1"/>
  <c r="J489" i="7"/>
  <c r="K490" i="7"/>
  <c r="J492" i="7"/>
  <c r="K494" i="7" s="1"/>
  <c r="J493" i="7"/>
  <c r="J503" i="7"/>
  <c r="J504" i="7"/>
  <c r="K505" i="7"/>
  <c r="J514" i="7" s="1"/>
  <c r="J507" i="7"/>
  <c r="K508" i="7"/>
  <c r="J510" i="7"/>
  <c r="K512" i="7" s="1"/>
  <c r="J511" i="7"/>
  <c r="J521" i="7"/>
  <c r="J522" i="7"/>
  <c r="K523" i="7"/>
  <c r="J525" i="7"/>
  <c r="K526" i="7"/>
  <c r="J528" i="7"/>
  <c r="K529" i="7"/>
  <c r="K530" i="7"/>
  <c r="K531" i="7"/>
  <c r="K519" i="7" s="1"/>
  <c r="J539" i="7"/>
  <c r="J540" i="7"/>
  <c r="J541" i="7"/>
  <c r="K544" i="7" s="1"/>
  <c r="J542" i="7"/>
  <c r="J543" i="7"/>
  <c r="G15" i="9"/>
  <c r="G14" i="9" s="1"/>
  <c r="G22" i="9"/>
  <c r="G21" i="9" s="1"/>
  <c r="G25" i="9"/>
  <c r="G24" i="9" s="1"/>
  <c r="G27" i="9"/>
  <c r="G28" i="9"/>
  <c r="G36" i="9"/>
  <c r="G34" i="9" s="1"/>
  <c r="G38" i="9"/>
  <c r="G39" i="9"/>
  <c r="G40" i="9"/>
  <c r="G44" i="9"/>
  <c r="G42" i="9" s="1"/>
  <c r="G46" i="9"/>
  <c r="G47" i="9"/>
  <c r="G48" i="9"/>
  <c r="G52" i="9"/>
  <c r="G50" i="9" s="1"/>
  <c r="G54" i="9"/>
  <c r="G55" i="9"/>
  <c r="G56" i="9"/>
  <c r="G59" i="9"/>
  <c r="G60" i="9"/>
  <c r="G58" i="9" s="1"/>
  <c r="G61" i="9"/>
  <c r="G64" i="9"/>
  <c r="G63" i="9" s="1"/>
  <c r="G65" i="9"/>
  <c r="G66" i="9"/>
  <c r="G69" i="9"/>
  <c r="G68" i="9" s="1"/>
  <c r="G70" i="9"/>
  <c r="G71" i="9"/>
  <c r="G78" i="9"/>
  <c r="G77" i="9" s="1"/>
  <c r="G81" i="9"/>
  <c r="G80" i="9" s="1"/>
  <c r="G83" i="9"/>
  <c r="G84" i="9"/>
  <c r="G87" i="9"/>
  <c r="G86" i="9" s="1"/>
  <c r="G88" i="9"/>
  <c r="G89" i="9"/>
  <c r="G92" i="9"/>
  <c r="G91" i="9" s="1"/>
  <c r="G95" i="9"/>
  <c r="G94" i="9" s="1"/>
  <c r="G96" i="9"/>
  <c r="G97" i="9"/>
  <c r="G99" i="9"/>
  <c r="G100" i="9"/>
  <c r="G103" i="9"/>
  <c r="G102" i="9" s="1"/>
  <c r="G110" i="9"/>
  <c r="G111" i="9"/>
  <c r="G109" i="9" s="1"/>
  <c r="G112" i="9"/>
  <c r="G115" i="9"/>
  <c r="G114" i="9" s="1"/>
  <c r="G116" i="9"/>
  <c r="G117" i="9"/>
  <c r="G120" i="9"/>
  <c r="G119" i="9" s="1"/>
  <c r="G126" i="9"/>
  <c r="G125" i="9" s="1"/>
  <c r="G127" i="9"/>
  <c r="G128" i="9"/>
  <c r="G129" i="9"/>
  <c r="G130" i="9"/>
  <c r="G131" i="9"/>
  <c r="G134" i="9"/>
  <c r="G133" i="9" s="1"/>
  <c r="G135" i="9"/>
  <c r="G139" i="9"/>
  <c r="G137" i="9" s="1"/>
  <c r="G140" i="9"/>
  <c r="G142" i="9"/>
  <c r="G143" i="9"/>
  <c r="G144" i="9"/>
  <c r="G147" i="9"/>
  <c r="G146" i="9" s="1"/>
  <c r="G148" i="9"/>
  <c r="G149" i="9"/>
  <c r="G155" i="9"/>
  <c r="G154" i="9" s="1"/>
  <c r="G156" i="9"/>
  <c r="G157" i="9"/>
  <c r="H157" i="2"/>
  <c r="H156" i="2"/>
  <c r="H155" i="2"/>
  <c r="H149" i="2"/>
  <c r="H148" i="2"/>
  <c r="H147" i="2"/>
  <c r="H146" i="2"/>
  <c r="H145" i="2"/>
  <c r="H150" i="2" s="1"/>
  <c r="H139" i="2"/>
  <c r="H140" i="2" s="1"/>
  <c r="H133" i="2"/>
  <c r="H134" i="2" s="1"/>
  <c r="H132" i="2"/>
  <c r="H131" i="2"/>
  <c r="H130" i="2"/>
  <c r="H129" i="2"/>
  <c r="H128" i="2"/>
  <c r="H121" i="2"/>
  <c r="H120" i="2"/>
  <c r="H119" i="2"/>
  <c r="H118" i="2"/>
  <c r="H122" i="2" s="1"/>
  <c r="H111" i="2"/>
  <c r="H112" i="2" s="1"/>
  <c r="H104" i="2"/>
  <c r="H103" i="2"/>
  <c r="H102" i="2"/>
  <c r="H101" i="2"/>
  <c r="H100" i="2"/>
  <c r="H99" i="2"/>
  <c r="H98" i="2"/>
  <c r="H97" i="2"/>
  <c r="H96" i="2"/>
  <c r="H105" i="2" s="1"/>
  <c r="H89" i="2"/>
  <c r="H88" i="2"/>
  <c r="H87" i="2"/>
  <c r="H86" i="2"/>
  <c r="H84" i="2"/>
  <c r="H90" i="2" s="1"/>
  <c r="H77" i="2"/>
  <c r="H76" i="2"/>
  <c r="H75" i="2"/>
  <c r="H74" i="2"/>
  <c r="H78" i="2" s="1"/>
  <c r="H73" i="2"/>
  <c r="H66" i="2"/>
  <c r="H65" i="2"/>
  <c r="H64" i="2"/>
  <c r="H63" i="2"/>
  <c r="H62" i="2"/>
  <c r="H61" i="2"/>
  <c r="H67" i="2" s="1"/>
  <c r="H54" i="2"/>
  <c r="H55" i="2" s="1"/>
  <c r="H47" i="2"/>
  <c r="H48" i="2" s="1"/>
  <c r="H40" i="2"/>
  <c r="H39" i="2"/>
  <c r="H38" i="2"/>
  <c r="H41" i="2" s="1"/>
  <c r="H37" i="2"/>
  <c r="H36" i="2"/>
  <c r="H35" i="2"/>
  <c r="H28" i="2"/>
  <c r="H27" i="2"/>
  <c r="H26" i="2"/>
  <c r="H25" i="2"/>
  <c r="H24" i="2"/>
  <c r="H23" i="2"/>
  <c r="H22" i="2"/>
  <c r="H29" i="2" s="1"/>
  <c r="H15" i="2"/>
  <c r="H14" i="2"/>
  <c r="K53" i="7" l="1"/>
  <c r="K54" i="7"/>
  <c r="K47" i="7" s="1"/>
  <c r="K134" i="7"/>
  <c r="K135" i="7" s="1"/>
  <c r="K118" i="7" s="1"/>
  <c r="K497" i="7"/>
  <c r="K427" i="7"/>
  <c r="K361" i="7"/>
  <c r="K362" i="7" s="1"/>
  <c r="K345" i="7" s="1"/>
  <c r="K115" i="7"/>
  <c r="K116" i="7" s="1"/>
  <c r="K104" i="7" s="1"/>
  <c r="K216" i="7"/>
  <c r="K217" i="7" s="1"/>
  <c r="K206" i="7" s="1"/>
  <c r="K478" i="7"/>
  <c r="K342" i="7"/>
  <c r="K343" i="7" s="1"/>
  <c r="K331" i="7" s="1"/>
  <c r="K163" i="7"/>
  <c r="K164" i="7" s="1"/>
  <c r="K152" i="7" s="1"/>
  <c r="K101" i="7"/>
  <c r="K102" i="7"/>
  <c r="K84" i="7" s="1"/>
  <c r="K80" i="7"/>
  <c r="K545" i="7"/>
  <c r="K546" i="7" s="1"/>
  <c r="K537" i="7" s="1"/>
  <c r="K515" i="7"/>
  <c r="K393" i="7"/>
  <c r="K281" i="7"/>
  <c r="K282" i="7"/>
  <c r="K276" i="7" s="1"/>
  <c r="K203" i="7"/>
  <c r="K204" i="7" s="1"/>
  <c r="K193" i="7" s="1"/>
  <c r="K445" i="7"/>
  <c r="K189" i="7"/>
  <c r="K329" i="7"/>
  <c r="K314" i="7" s="1"/>
  <c r="K328" i="7"/>
  <c r="K177" i="7"/>
  <c r="K178" i="7"/>
  <c r="K166" i="7" s="1"/>
  <c r="H16" i="2"/>
  <c r="H159" i="2" s="1"/>
  <c r="K310" i="7"/>
  <c r="K374" i="7"/>
  <c r="K263" i="7"/>
  <c r="K147" i="7"/>
  <c r="K40" i="7"/>
  <c r="K42" i="7" s="1"/>
  <c r="K28" i="7" s="1"/>
  <c r="K240" i="7"/>
  <c r="K446" i="7" l="1"/>
  <c r="K447" i="7"/>
  <c r="K431" i="7" s="1"/>
  <c r="K394" i="7"/>
  <c r="K395" i="7" s="1"/>
  <c r="K378" i="7" s="1"/>
  <c r="K516" i="7"/>
  <c r="K517" i="7"/>
  <c r="K501" i="7" s="1"/>
  <c r="K81" i="7"/>
  <c r="K82" i="7" s="1"/>
  <c r="K64" i="7" s="1"/>
  <c r="K190" i="7"/>
  <c r="K191" i="7"/>
  <c r="K180" i="7" s="1"/>
  <c r="K479" i="7"/>
  <c r="K480" i="7" s="1"/>
  <c r="K467" i="7" s="1"/>
  <c r="K241" i="7"/>
  <c r="K242" i="7"/>
  <c r="K230" i="7" s="1"/>
  <c r="K148" i="7"/>
  <c r="K149" i="7"/>
  <c r="K137" i="7" s="1"/>
  <c r="K264" i="7"/>
  <c r="K265" i="7"/>
  <c r="K253" i="7" s="1"/>
  <c r="K375" i="7"/>
  <c r="K376" i="7"/>
  <c r="K364" i="7" s="1"/>
  <c r="K428" i="7"/>
  <c r="K429" i="7"/>
  <c r="K413" i="7" s="1"/>
  <c r="K311" i="7"/>
  <c r="K312" i="7"/>
  <c r="K300" i="7" s="1"/>
  <c r="K498" i="7"/>
  <c r="K499" i="7"/>
  <c r="K483" i="7" s="1"/>
</calcChain>
</file>

<file path=xl/sharedStrings.xml><?xml version="1.0" encoding="utf-8"?>
<sst xmlns="http://schemas.openxmlformats.org/spreadsheetml/2006/main" count="2441" uniqueCount="522">
  <si>
    <t>PROJECTE BÀSIC I EXECUTIU DEL DESPLAÇAMENT DE LA VARIANT DE LÍNIA SUBTERRÀNIA DE MITJA TENSIÓ (25KV)</t>
  </si>
  <si>
    <t>L/Z. FRANCA.2 A L'EXISTENT CENTRE DE MESURA 110016. MAIG - 2026</t>
  </si>
  <si>
    <t>PRESUPUESTO</t>
  </si>
  <si>
    <t>Precio</t>
  </si>
  <si>
    <t>Medición</t>
  </si>
  <si>
    <t>Importe</t>
  </si>
  <si>
    <t>Obra</t>
  </si>
  <si>
    <t>01</t>
  </si>
  <si>
    <t>PressupostDESPLAÇAMENT MT</t>
  </si>
  <si>
    <t>Capítol</t>
  </si>
  <si>
    <t>ADEQUACIÓ INSTAL.LACIONS EXISTENTS</t>
  </si>
  <si>
    <t>Subcapítol</t>
  </si>
  <si>
    <t>Treballs prèvis</t>
  </si>
  <si>
    <t>01.01.01</t>
  </si>
  <si>
    <t>P185-HPDB</t>
  </si>
  <si>
    <t>u</t>
  </si>
  <si>
    <t>Jornada de treball d'equip de topografia consistent en la presa de dades en camp, posterior tractament de les dades en gabinet i bolcat dels resultats en format paper o digital, inclosos totes les eines i materials necesaris</t>
  </si>
  <si>
    <t>P1B1-HORE</t>
  </si>
  <si>
    <t>Col·locació de proteccions per a reparació de paviment de peces amb càrrega de material a magatzem, desplaçament de l'equip d'actuació, col·locació de tanques i balisament</t>
  </si>
  <si>
    <t>TOTAL</t>
  </si>
  <si>
    <t>02</t>
  </si>
  <si>
    <t>Obra Civil Endesa</t>
  </si>
  <si>
    <t>01.01.02</t>
  </si>
  <si>
    <t>P191-HP5B</t>
  </si>
  <si>
    <t>Cala de 1x1 m per a localització de serveis, amb enderroc de paviment, excavació de terres fins a localització de serveis a una fondària superior a 1,30 m, reblert amb sauló i formigó i càrrega de materials sobre camió o contenidor, sense incloure reposició de paviment</t>
  </si>
  <si>
    <t>PDK4-ENDE</t>
  </si>
  <si>
    <t>ARQUETA DE TIRO</t>
  </si>
  <si>
    <t>P191-HP4B</t>
  </si>
  <si>
    <t>Cala de 1x1 m per a localització de serveis, amb enderroc de paviment, excavació de terres fins a localització de serveis a una fondària màxima d'1,30 m, reblert amb sauló, formació de base de formigó i càrrega de materials sobre camió o contenidor, sense incloure reposició de paviment</t>
  </si>
  <si>
    <t>P2146-ENDE</t>
  </si>
  <si>
    <t>m2</t>
  </si>
  <si>
    <t>DEMOLICIÓN Y REPOSICIÓN ASFALTO &gt; 8 M2</t>
  </si>
  <si>
    <t>P221B-ENDE</t>
  </si>
  <si>
    <t>m</t>
  </si>
  <si>
    <t>ZANJA TIPO B</t>
  </si>
  <si>
    <t>P2RA-ENDE</t>
  </si>
  <si>
    <t>RETIRO CONTINUO DE TIERRAS</t>
  </si>
  <si>
    <t>P21Z0-ENDE</t>
  </si>
  <si>
    <t>CALADO MURO CT</t>
  </si>
  <si>
    <t>03</t>
  </si>
  <si>
    <t>Canalització de l'adequació xarxa MT</t>
  </si>
  <si>
    <t>01.01.03</t>
  </si>
  <si>
    <t>PGK2-ENDE</t>
  </si>
  <si>
    <t>EMPALME MONOB FRIO 18/30KV 150A A 240MM2</t>
  </si>
  <si>
    <t>PGK1-ENDE</t>
  </si>
  <si>
    <t>CONECTOR T ATORN 630A CAB 18/30KV 240MM2</t>
  </si>
  <si>
    <t>PGK0-1ENDE</t>
  </si>
  <si>
    <t>TENDIDO SIMPLE</t>
  </si>
  <si>
    <t>PGK0-2ENDE</t>
  </si>
  <si>
    <t>TENDIDO BAJO TUBO</t>
  </si>
  <si>
    <t>PD36-ENDE</t>
  </si>
  <si>
    <t>DESMONTAJE CIRCUITO MT EN TUBULAR</t>
  </si>
  <si>
    <t>P21Z1-ENDE</t>
  </si>
  <si>
    <t>VACIADO DE ARQUETA</t>
  </si>
  <si>
    <t>04</t>
  </si>
  <si>
    <t>SERVEIS AFECTATS - XARXA ELÉCTRICA</t>
  </si>
  <si>
    <t>01.01.04</t>
  </si>
  <si>
    <t>F2190119</t>
  </si>
  <si>
    <t>PA</t>
  </si>
  <si>
    <t>INTERFERÈNCIA XARXA ELÊCTRICA:
Localització i anul·lació, en el seu cas, dels serveis existents, prèvia al començament dels treballs, consistent en:
- Recopilació de plànols de servei tant de les companyes subministradores com de la propietat
- Inspecció prèvia del lloc per localització de serveis. Inclou totes les feines necessaries: aixecaments de tapes, medició de profunditat, execució de cales, seguiment de tubs i cablejats, etc.
- Senyalització dels serveis existents.
- Desviament servei zona ocupada per la petjada de l'edifici - Distància aprox 100 m.
- Anul·lació del servei, en el seu cas, amb coordinació amb les companyes subministradores i la propietat -  - Distància aprox 50 m.
Partida alçada a justificar.</t>
  </si>
  <si>
    <t>05</t>
  </si>
  <si>
    <t>Reposició de paviments</t>
  </si>
  <si>
    <t>01.01.05</t>
  </si>
  <si>
    <t>P1B1-HOQY</t>
  </si>
  <si>
    <t>Retirada de proteccions per a reparació de paviment de peces amb càrrega d'eines, tanques, senyalització i material sobrant, neteja final i trasllat a magatzem</t>
  </si>
  <si>
    <t>06</t>
  </si>
  <si>
    <t>TRAMITACIONS, LEGALITZACIONS I PERMISOS</t>
  </si>
  <si>
    <t>01.01.06</t>
  </si>
  <si>
    <t>PA01-ASBU</t>
  </si>
  <si>
    <t>Partida d'alçada PLANO AS-BUILT RED SUBT MT/BT &lt;15M</t>
  </si>
  <si>
    <t>PA01-PROJ</t>
  </si>
  <si>
    <t>Partida d'alçada PROJECTES ADEQUAXIÓ INSTAL.LACIONS EXISTENTS</t>
  </si>
  <si>
    <t>PA00-INFO</t>
  </si>
  <si>
    <t>Partida d'alçada INFORMES D'ENCREUAMENTS I PARAL.LELISMES</t>
  </si>
  <si>
    <t>PA00-PERM</t>
  </si>
  <si>
    <t>Partida d'alçada PERMISOS</t>
  </si>
  <si>
    <t>PA01-ICIO</t>
  </si>
  <si>
    <t>Partida d'alçada DIRECCIÓ D'OBRA / ICIOADEQUACIÍ INS.</t>
  </si>
  <si>
    <t>PA01-LEGA</t>
  </si>
  <si>
    <t>Partida d'alçada LEGALITZACIÓ ADEQUAXIÓ INSTAL.LACIONS EXISTENTS</t>
  </si>
  <si>
    <t>NOVES INSTAL.LACIONS D'EXTENSIÓ</t>
  </si>
  <si>
    <t>01.02.01</t>
  </si>
  <si>
    <t>P21Z0-52UV</t>
  </si>
  <si>
    <t>Perforació de mur de formigó armat per a formació de passamurs fins a 400 mm de diàmetre nominal amb un gruix de paret entre 30 i 40 cm amb equip de barrinat amb broca de diamant intercambiable, entre 100 i 400 mm de</t>
  </si>
  <si>
    <t>Excavacions i demolicions</t>
  </si>
  <si>
    <t>01.02.02</t>
  </si>
  <si>
    <t>P214W-FEMG</t>
  </si>
  <si>
    <t>Tall en paviment de mescla bituminosa de 15 cm de fondària com a mínim amb màquina tallajunts amb disc de diamant per a paviment, per a delimitar la zona a demolir</t>
  </si>
  <si>
    <t>P2143-4RR1</t>
  </si>
  <si>
    <t>Arrencada de paviment asfàltic, amb compressor i càrrega manual i mecànica de runa sobre camió o contenidor</t>
  </si>
  <si>
    <t>P2146-IBTV</t>
  </si>
  <si>
    <t>Demolició de base de formigó de fins a 20 cm de gruix, amb compressor i càrrega sobre camió amb mitjans manuals, en entorn urbà amb dificultat de mobilitat, en voreres &gt; 5 m d'amplària o calçada/plataforma única &gt; 12 m d'amplària, amb afectació per serveis o elements de mobiliari urbà, en actuacions de més de 10 m2</t>
  </si>
  <si>
    <t>P221B-IK8Y</t>
  </si>
  <si>
    <t>m3</t>
  </si>
  <si>
    <t>Excavació de rasa i pou de fins a 2 m de fondària, en terreny de sòls de trànsit (SPT &gt;50), realitzada amb retroexcavadora de combustible i càrrega mecànica sobre camió amb retroexcavadora, en entorn urbà amb dificultat de mobilitat, en voreres &gt; 3 i &lt;= 5 m d'amplària o calçada/plataforma única &gt; 7 i &lt;= 12 m d'amplària, amb afectació per serveis o elements de mobiliari urbà, en actuacions de més de 2 m3</t>
  </si>
  <si>
    <t>P2241-52ST</t>
  </si>
  <si>
    <t>Repàs i piconatge de sòl de rasa de més de 0,6 i menys d'1,5 m d'amplària, amb compactació del 95% PM</t>
  </si>
  <si>
    <t>P2255-DPGL</t>
  </si>
  <si>
    <t>Rebliment i piconatge de rasa d'amplària més de 0,6 i fins a 1,5 m, amb material adequat de la pròpia excavació, en tongades de gruix de fins a 25 cm, utilitzant picó vibrant de combustible, amb compactació del 95% PM</t>
  </si>
  <si>
    <t>Canalització de la nova xarxa MT</t>
  </si>
  <si>
    <t>01.02.03</t>
  </si>
  <si>
    <t>PDG0-12IQ5</t>
  </si>
  <si>
    <t>Canalitzacions elèctriques de MT/BT amb tubs de polietilè de doble capa, llisa la interior i corrugada la exterior, de 200 mm de diàmetre nominal, amb 2 tubs per a 2 circuits de Mitja Tensió, situats en calçada, reblert amb formigó per una secció de 0,80x0,70 metres, banda continua de senyalització, de PE, situada a la part superior de la rasa, fil guia a cada tub, part proporcional d'accessoris d'unió, separadors i obturadors</t>
  </si>
  <si>
    <t>PDG0-Z9IT</t>
  </si>
  <si>
    <t>Canalitzacions elèctriques de MT/BT amb tubs de polietilè de doble capa, llisa la interior i corrugada la exterior, de 160 mm de diàmetre nominal, amb 3 tubs per a 3 circuits de Mitja Tensió, situats en calçada, reblert amb formigó reblert amb formigó per una secció de 0,80x0,70 metres, banda continua de senyalització, de PE, situada a la part superior de la rasa, fil guia a cada tub, part proporcional d'accessoris d'unió, separadors i obturadors</t>
  </si>
  <si>
    <t>PDG0-Z9IX</t>
  </si>
  <si>
    <t>Canalitzacions elèctriques de MT/BT amb tubs de polietilè de doble capa, llisa la interior i corrugada la exterior, de 200 mm de diàmetre nominal, amb 4 tubs per a 4 circuits de Mitja Tensió, situats en calçada, reblert amb formigó per una secció de 0,80x0,70 metres, banda continua de senyalització, de PE, situada a la part superior de la rasa, fil guia a cada tub, part proporcional d'accessoris d'unió, separadors i obturadors</t>
  </si>
  <si>
    <t>P312-MD9Q</t>
  </si>
  <si>
    <t>Formigonament de rases i pous, amb formigó en massa HM - 20 / F / 20 / x0 amb una quantitat de ciment de 200 kg/m3 i relació aigua ciment =&lt; 0.6, abocat des de camió</t>
  </si>
  <si>
    <t>PDK4-LPNB</t>
  </si>
  <si>
    <t>Pericó de formigó prefabricat tipus DF-II amb tapa de formigó, per a instal·lacions de telefonia, col·locat sobre solera de formigó d'ús no estructural HNE-20/B/40 de resistència a compressió 20 N/mm2, consistència tova i grandària màxima del granulat 40 mm de 15 cm de gruix i reblert lateral amb terra de la mateixa excavació</t>
  </si>
  <si>
    <t>PGK0-11NY5</t>
  </si>
  <si>
    <t>Circuit trifàsic simple amb cable elèctric de mitja tensió amb conductor d'alumini i d'aïllament extruït, unipolar, de designació RH5Z1-OL, de 240 mm2 de secció, tensió assignada 18/30 kV, conductor d'alumini classe 2, pantalla sobre el conductor semiconductora, aïllament de polietilè reticulat (XLPE), pantalla sobre l'aïllament semiconductora, protecció contra l'entrada d'aigua simple obturació longitudinal amb cinta inflable, pantalla metàl·lica de cinta d'alumini, coberta exterior de material compost termoplàstic a base de poliolefines de designació DMZ1, lliure d'halògens segons norma UNE-EN 60754-1, de baixa emissió de fums corrosius i tòxics segons norma UNE-EN 60754-2 i de baixa opacitat de fums segons norma UNE-EN 61034-2, classe de reacció al foc Fca segons norma UNE-EN 50575, norma de disseny UNE 211620, col·locat soterrat.</t>
  </si>
  <si>
    <t>P9ER-4SM2</t>
  </si>
  <si>
    <t>Subministrament i cil·locació de planxes de fibrociment dielèctriques, de 6 mm de gruix, col·locades per aïllament d'instal·lacions.</t>
  </si>
  <si>
    <t>PDK4-LPNC</t>
  </si>
  <si>
    <t>Pericó DE TIR de formigó prefabricat tipus DF-III amb tapa de formigó, per a instal·lacions elèctriques, col·locat sobre solera de formigó d'ús no estructural HNE-20/B/40 de resistència a compressió 20 N/mm2, consistència tova i grandària màxima del granulat 40 mm de 30 cm de gruix i reblert lateral amb terra de la mateixa excavació i graves</t>
  </si>
  <si>
    <t>PDK1-I81C</t>
  </si>
  <si>
    <t>Bastiment quadrat i tapa quadrat de fosa dúctil per a pericó de serveis, recolzada, pas lliure de 700x700 mm classe D400 segons norma UNE-EN 124, col·locada amb morter per a ram de paleta, en entorn urbà amb dificultat de mobilitat, en voreres &gt; 3 i &lt;= 5 m d'amplària o calçada/plataforma única &gt; 7 i &lt;= 12 m d'amplària, sense afectació per serveis o elements de mobiliari urbà, en actuacions d'1 a 5 u</t>
  </si>
  <si>
    <t>01.02.04</t>
  </si>
  <si>
    <t>F2190118</t>
  </si>
  <si>
    <t>Localització i anul·lació, en el seu cas, dels serveis existents, prèvia al començament dels treballs, consistent en:
- Recopilació de plànols de servei tant de les companyes subministradores com de la propietat
- Inspecció prèvia del lloc per localització de serveis. Inclou totes les feines necessaries: aixecaments de tapes, medició de profunditat, execució de cales, seguiment de tubs i cablejats, etc.
- Senyalització dels serveis existents
- Anul·lació del servei, en el seu cas, amb coordinació amb les companyes subministradores i la propietat
Partida alçada a justificar.</t>
  </si>
  <si>
    <t>01.02.05</t>
  </si>
  <si>
    <t>P9HA-607X</t>
  </si>
  <si>
    <t>Reposició de paviment de mescla bituminosa contínua en calent tipus AC 22 surf PMB 25/55-65(BM-2) D, amb betum modificat, de granulometria densa per a capa de trànsit i granulat granític, de 10 cm de gruix, estesa i compactada manualment</t>
  </si>
  <si>
    <t>P930-15UMO</t>
  </si>
  <si>
    <t>Base per a paviment de formigó d'ús no estructural HNE-20/B/40 de resistència a compressió 20 N/mm2, consistència tova i grandària màxima del granulat 40 mm, abocat des de camió amb estesa i piconatge manual, acabat reglejat</t>
  </si>
  <si>
    <t>P9ER-I9SM</t>
  </si>
  <si>
    <t>Reposició de paviment de panot, amb panot gris de 20x20x8 cm, classe 1a, preu superior de textura llis, col·locat a l'estesa amb morter, inclòs demolició de la base, repàs i piconatge de caixa de paviment, amb compactació del 95% PM i execució de la base de gruix 10 cm amb formigó de 200 kg/m3, amb una proporció en volum 1:3:6, en entorn urbà amb dificultat de mobilitat, en voreres &gt; 3 i &lt;= 5 m d'amplària o calçada/plataforma única &gt; 7 i &lt;= 12 m d'amplària, amb afectació per serveis o elements de mobiliari urbà, en actuacions de fins a 1 m2</t>
  </si>
  <si>
    <t>01.02.06</t>
  </si>
  <si>
    <t>PA02-ICIO</t>
  </si>
  <si>
    <t>Partida d'alçada DIRECCIÓ D'OBRA / ICIO NOVA INS.</t>
  </si>
  <si>
    <t>PA00-COMP</t>
  </si>
  <si>
    <t>Partida d'alçada COMPLEMENMTS PROGRAMATS FORA DE JORNADA</t>
  </si>
  <si>
    <t>PA02-ASBU</t>
  </si>
  <si>
    <t>Partida d'alçada PLANO AS-BUILT RED SUBT MT/BT 100&lt;L&lt;15M</t>
  </si>
  <si>
    <t>PA03-ASBU</t>
  </si>
  <si>
    <t>Partida d'alçada SUPLEMENTO AS-BUILT RED SUBTERRÀNEA MT/BT MAS 100M</t>
  </si>
  <si>
    <t>PA02-LEGA</t>
  </si>
  <si>
    <t>Partida d'alçada LEGALITZACIÓ NOVA INSTAL.LACIÓ</t>
  </si>
  <si>
    <t>PA03-IMDO</t>
  </si>
  <si>
    <t>Partida d'alçada a disposició de la DO en concepte d'imprevistos, afectacions a tercers, desviaments de trànsit, talls d'accesos, etc.</t>
  </si>
  <si>
    <t>DSIC</t>
  </si>
  <si>
    <t>01.03</t>
  </si>
  <si>
    <t>PA00-DSIC</t>
  </si>
  <si>
    <t>DRETS DE SUPERVISIÓ D'INSTAL.LACIONS CEDIDES</t>
  </si>
  <si>
    <t>GESTIÓ DE RESIDUS</t>
  </si>
  <si>
    <t>01.04</t>
  </si>
  <si>
    <t>P2RA-EU7F</t>
  </si>
  <si>
    <t>Disposició controlada de residus inerts de barrejats amb una densitat 1,0 t/m3 procedents de construcció o demolició (LER codi 17 01 07), en dipòsit autoritzat, inclòs el cànon sobre la disposició controlada dels residus de la construcció, segons la LLEI 8/2008,</t>
  </si>
  <si>
    <t>P2RA-M8VU</t>
  </si>
  <si>
    <t>Disposición controlada de residuos no peligrosos de aglomerado asfáltico con una densidad 1,45 t/m3 procedentes de construcción o demolición (LER código 17 03 02), en vertedero autorizado</t>
  </si>
  <si>
    <t>P2RA-EU7K</t>
  </si>
  <si>
    <t>Disposició controlada de residus inerts de terra amb una densitat 1,6 t/m3 procedents d'excavació (LER codi 17 05 04), en dipòsit autoritzat, inclòs el cànon sobre la disposició controlada dels residus de la construcció, segons la LLEI 8/2008,</t>
  </si>
  <si>
    <t>P2R5-DT1A</t>
  </si>
  <si>
    <t>Transport de residus a instal·lació autoritzada de gestió de residus, amb camió de 7 t i temps d'espera per a la càrrega a màquina, amb un recorregut de més de 10 i fins a 15 km</t>
  </si>
  <si>
    <t>F2422020</t>
  </si>
  <si>
    <t>Càrrega amb mitjans mecànics i transport de terres no contaminades per a reutilitzar dins de l'obra, amb dúmper de gasoil</t>
  </si>
  <si>
    <t>GENERALS D'OBRA</t>
  </si>
  <si>
    <t>01.05</t>
  </si>
  <si>
    <t>PA00-COQU</t>
  </si>
  <si>
    <t>Partida d'alçada en concepte de Control de Qualitat.</t>
  </si>
  <si>
    <t>PA00-SISO</t>
  </si>
  <si>
    <t>Partida d'alçada d'abonament íntegre en concepte de Seguretat i Salut a l'obra.</t>
  </si>
  <si>
    <t xml:space="preserve">IMPORTE TOTAL DEL PRESUPUESTO : </t>
  </si>
  <si>
    <t>Justificación de elementos</t>
  </si>
  <si>
    <t>Nº</t>
  </si>
  <si>
    <t>Código</t>
  </si>
  <si>
    <t>U.M.</t>
  </si>
  <si>
    <t>Descripción</t>
  </si>
  <si>
    <t>Descripción corta</t>
  </si>
  <si>
    <t>Elemento compuesto</t>
  </si>
  <si>
    <t>B06D-0L9C</t>
  </si>
  <si>
    <t>Formigó de 200 kg/m3, amb una proporció en volum 1:3:6, amb ciment pòrtland amb filler calcari CEM II/B-L 32,5 R i granulat de pedra calcària de grandària màxima 20 mm, elaborat a l'obra amb formigonera de 165 l</t>
  </si>
  <si>
    <t>Rend.:</t>
  </si>
  <si>
    <t>Formigó 200kg/m3,1:3:6,ciment pòrtland+fill.calc. CEM II/B-L 32,5R+pedra calc. Grandària màxima 20 m</t>
  </si>
  <si>
    <t>Mano de obra</t>
  </si>
  <si>
    <t>A0E-000A</t>
  </si>
  <si>
    <t>h</t>
  </si>
  <si>
    <t>Manobre especialista</t>
  </si>
  <si>
    <t>/R</t>
  </si>
  <si>
    <t>x</t>
  </si>
  <si>
    <t>=</t>
  </si>
  <si>
    <t>Subtotal mano de obra</t>
  </si>
  <si>
    <t>Maquinaria</t>
  </si>
  <si>
    <t>C176-00FX</t>
  </si>
  <si>
    <t>Formigonera de 165 l</t>
  </si>
  <si>
    <t>Subtotal maquinaria</t>
  </si>
  <si>
    <t>Material</t>
  </si>
  <si>
    <t>B055-067M</t>
  </si>
  <si>
    <t>t</t>
  </si>
  <si>
    <t>Ciment pòrtland amb filler calcari CEM II/B-L 32,5 R segons UNE-EN 197-1, en sacs</t>
  </si>
  <si>
    <t>B03J-0K7V</t>
  </si>
  <si>
    <t>Grava de pedrera de pedra calcària, de grandària màxima 20 mm, per a formigons</t>
  </si>
  <si>
    <t>B011-05ME</t>
  </si>
  <si>
    <t>Aigua</t>
  </si>
  <si>
    <t>B03L-05MQ</t>
  </si>
  <si>
    <t>Sorra de pedrera de pedra calcària per a formigons</t>
  </si>
  <si>
    <t>Subtotal material</t>
  </si>
  <si>
    <t>Coste directo</t>
  </si>
  <si>
    <t>Gastos auxiliares</t>
  </si>
  <si>
    <t>%</t>
  </si>
  <si>
    <t>Total</t>
  </si>
  <si>
    <t>B07F-0LT4</t>
  </si>
  <si>
    <t>Morter de ciment pòrtland amb filler calcari CEM II/B-L i sorra, amb 250 kg/m3 de ciment, amb una proporció en volum 1:6 i 5 N/mm2 de resistència a compressió, elaborat a l'obra</t>
  </si>
  <si>
    <t>Morter ciment pòrtland+fill.calc. CEM II/B-L,sorra,250kg/m3 ciment,1:6,5N/mm2,elab.a obra</t>
  </si>
  <si>
    <t>B03L-05N7</t>
  </si>
  <si>
    <t>Sorra de pedrera per a morters</t>
  </si>
  <si>
    <t>Partida de obra</t>
  </si>
  <si>
    <t>P-1</t>
  </si>
  <si>
    <t>LOCALITZACIÓ I ANUL·LACIÓ DE SERVEIS EXISTENTS - ELECTR</t>
  </si>
  <si>
    <t>P-2</t>
  </si>
  <si>
    <t>LOCALITZACIÓ, DESVIAMENT I ANUL·LACIÓ SERVEI EXISTENTS - XARXA ELÊCTRICA - 100 M.</t>
  </si>
  <si>
    <t>P-3</t>
  </si>
  <si>
    <t>Càrrega mec.+transp.terres no contaminades,reutilitz.obra,dúmper de gasoil</t>
  </si>
  <si>
    <t>C1313330</t>
  </si>
  <si>
    <t>Retroexcavadora sobre pneumàtics de 8 a 10 t</t>
  </si>
  <si>
    <t>C1505120</t>
  </si>
  <si>
    <t>Dúmper de gasoil d'11 kW, d'1,5 t de càrrega útil, amb mecanisme hidràulic</t>
  </si>
  <si>
    <t>Gastos indirectos</t>
  </si>
  <si>
    <t>P-4</t>
  </si>
  <si>
    <t>Jornada d'equip de topografia</t>
  </si>
  <si>
    <t>B125-HR3S</t>
  </si>
  <si>
    <t>P-5</t>
  </si>
  <si>
    <t>Cala 1x1m,localització serveis h&lt;1,30m,obra civil,s/reposició paviment</t>
  </si>
  <si>
    <t>A0D-0007</t>
  </si>
  <si>
    <t>Manobre</t>
  </si>
  <si>
    <t>A0F-000B</t>
  </si>
  <si>
    <t>Oficial 1a</t>
  </si>
  <si>
    <t>C111-0056</t>
  </si>
  <si>
    <t>Compressor amb dos martells pneumàtics</t>
  </si>
  <si>
    <t>C135-00LX</t>
  </si>
  <si>
    <t>Miniexcavadora de gasoil, de 34 kW, sobre cadenes de 2 a 5,9 t</t>
  </si>
  <si>
    <t>C13A-00FP</t>
  </si>
  <si>
    <t>Picó vibrant de combustible amb placa de 30x30 cm</t>
  </si>
  <si>
    <t>B03C-05NK</t>
  </si>
  <si>
    <t>Sauló garbellat, subministrat en sacs de 0,8 m3</t>
  </si>
  <si>
    <t>B069-2A9O</t>
  </si>
  <si>
    <t>Formigó d'ús no estructural HNE-15/P/20 de resistència a compressió 15 N/mm2, consistència plàstica i grandària màxima del granulat 20 mm</t>
  </si>
  <si>
    <t>P-6</t>
  </si>
  <si>
    <t>Cala 1x1m,localització serveis h&gt;1,30m,obra civil,s/reposició paviment</t>
  </si>
  <si>
    <t>P-7</t>
  </si>
  <si>
    <t>Proteccions en actuacions de reparació d'urbanització</t>
  </si>
  <si>
    <t>C154-003L</t>
  </si>
  <si>
    <t>Camió per a transport de 5 t</t>
  </si>
  <si>
    <t>P-8</t>
  </si>
  <si>
    <t>BBCI-0R99</t>
  </si>
  <si>
    <t>Tanca mòbil metàl·lica de 2,5 m de llargària i 1 m d'alçària, per a 4 usos, per a seguretat i salut</t>
  </si>
  <si>
    <t>B0DZ7-0FI6</t>
  </si>
  <si>
    <t>Planxa d'acer per a encofrats i apuntalaments, de 12 mm de gruix, per a 10 usos, per a seguretat i salut</t>
  </si>
  <si>
    <t>B0DZ7-0FI5</t>
  </si>
  <si>
    <t>Planxa d'acer per a encofrats i apuntalaments, de 8 mm de gruix, per a 10 usos, per a seguretat i salut</t>
  </si>
  <si>
    <t>P-9</t>
  </si>
  <si>
    <t>Arrencada pavim. Asfàltic,compres.,càrrega man/mec.</t>
  </si>
  <si>
    <t>C13C-00LP</t>
  </si>
  <si>
    <t>P-10</t>
  </si>
  <si>
    <t>P2146-I3IL</t>
  </si>
  <si>
    <t>Demolició de paviment de panots col·locats sobre base de formigó de fins a 10 cm de gruix, inclòs la demolició de la base, d'amplària fins a 2 m, amb compressor i càrrega sobre camió amb mitjans manuals, en entorn urbà amb dificultat de mobilitat, en voreres &gt; 3 i &lt;= 5 m d'amplària o calçada/plataforma única &gt; 7 i &lt;= 12 m d'amplària, amb afectació per serveis o elements de mobiliari urbà, en actuacions de fins a 1 m2</t>
  </si>
  <si>
    <t>Demol.pavim. Panot.s/form. G fins a 10 cm,ampl.fins a 2 m,compressor + càrrega cam. Manuals,entorn u</t>
  </si>
  <si>
    <t>P-11</t>
  </si>
  <si>
    <t>Demol.base form. G fins a 20 cm,compressor + càrrega cam. Manuals,entorn urba dif.mob.voreres a&gt; 5m,</t>
  </si>
  <si>
    <t>P-12</t>
  </si>
  <si>
    <t>Tall paviment mescla bituminosa h&gt;=15cm</t>
  </si>
  <si>
    <t>C178-00GF</t>
  </si>
  <si>
    <t>Máquina cortajuntas con disco de diamante para pavimento</t>
  </si>
  <si>
    <t>P214W-HXLT</t>
  </si>
  <si>
    <t>Tall en paviment de peces amb màquina tallajunts amb disc de diamant per a paviment, per a delimitar la zona a demolir</t>
  </si>
  <si>
    <t>Tall paviment peces</t>
  </si>
  <si>
    <t>P-13</t>
  </si>
  <si>
    <t>Perforació mur form.arm. P/formació passamurs,D fins a 400 mm,g=entre 30 i 40 cm,broca diamant</t>
  </si>
  <si>
    <t>CF20-00GG</t>
  </si>
  <si>
    <t>Equip de barrinat amb broca de diamant intercambiable, entre 100 i 400 mm de</t>
  </si>
  <si>
    <t>P-14</t>
  </si>
  <si>
    <t>P-15</t>
  </si>
  <si>
    <t>P-16</t>
  </si>
  <si>
    <t>P-17</t>
  </si>
  <si>
    <t>Excav.rasa/pou,hfins a 2 m,terreny tràns.(SPT &gt;50),retro. De combustible,+càrr.mec.s/camió,entorn ur</t>
  </si>
  <si>
    <t>P-18</t>
  </si>
  <si>
    <t>Repàs+picon.sòl rasa,ampl.=de més de 0,6 i menys d'1,5 m,95%PM</t>
  </si>
  <si>
    <t>C13A-00FR</t>
  </si>
  <si>
    <t>Compactador combustible duplex manual de 700 kg</t>
  </si>
  <si>
    <t>P2241-I3IO</t>
  </si>
  <si>
    <t>Repàs i piconatge de caixa de paviment, amb compactació del 95% PM, en entorn urbà amb dificultat de mobilitat, en voreres &gt; 3 i &lt;= 5 m d'amplària o calçada/plataforma única &gt; 7 i &lt;= 12 m d'amplària, amb afectació per serveis o elements de mobiliari urbà, en actuacions de fins a 1 m2</t>
  </si>
  <si>
    <t>Repàs+picon.caixa paviment,95%PM,entorn urba dif.mob.voreres a=3-5m,afect.serv./mob.urbà,fins a 1m2</t>
  </si>
  <si>
    <t>C136-00F4</t>
  </si>
  <si>
    <t>Motoanivelladora petita</t>
  </si>
  <si>
    <t>C131-005G</t>
  </si>
  <si>
    <t>Corró vibratori autopropulsat, de 12 a 14 t</t>
  </si>
  <si>
    <t>P-19</t>
  </si>
  <si>
    <t>Rebliment+picon.rasa,ampl.més de 0,6 i fins a 1,5 m,mat.adeq.excav.,gfins a 25 cm,picó vibrant de co</t>
  </si>
  <si>
    <t>P-20</t>
  </si>
  <si>
    <t>Transport residus,instal.gestió residus,camió 7t,càrrega mec.,rec.més de 10 i fins a 15 km</t>
  </si>
  <si>
    <t>C154-003N</t>
  </si>
  <si>
    <t>Camió per a transport de 7 t</t>
  </si>
  <si>
    <t>P-21</t>
  </si>
  <si>
    <t>P-22</t>
  </si>
  <si>
    <t>Disposició controlada d/residus inerts d/barrej.,dens.=1,0t/m3, proced. D/construcció/demolició, (LE</t>
  </si>
  <si>
    <t>B2RA-28US</t>
  </si>
  <si>
    <t>P-23</t>
  </si>
  <si>
    <t>Disposició controlada d/residus inerts d/terra,dens.=1,6t/m3, proced. D/excavació, (LER-17 05 04),di</t>
  </si>
  <si>
    <t>B2RA-28V5</t>
  </si>
  <si>
    <t>P-24</t>
  </si>
  <si>
    <t>Disposición controlada d/residuos no peligrosos d/asfáltico,dens.=1,45t/m3, proced. D/construcción/d</t>
  </si>
  <si>
    <t>B2RA-MA2B</t>
  </si>
  <si>
    <t>P-25</t>
  </si>
  <si>
    <t>Form.rases/pous fonam.,formigó en massa HM - 20 / F / 20 / x0 quant.ciment 200kg/m3, aigua/ciment =&lt;</t>
  </si>
  <si>
    <t>A0F-000T</t>
  </si>
  <si>
    <t>Oficial 1a paleta</t>
  </si>
  <si>
    <t>B06F1-LRRD</t>
  </si>
  <si>
    <t>Formigó en massa HM - 20 / F / 20 / x0 amb una quantitat de ciment de 200 kg/m3 i relació aigua ciment =&lt; 0.6</t>
  </si>
  <si>
    <t>P-26</t>
  </si>
  <si>
    <t>Base p/pav. Formigó d'ús no estructural HNE-20/B/40 de resistència a compressió 20 N/mm2, consistènc</t>
  </si>
  <si>
    <t>A0F-000S</t>
  </si>
  <si>
    <t>Oficial 1a d'obra pública</t>
  </si>
  <si>
    <t>C20K-00DP</t>
  </si>
  <si>
    <t>Regle vibratori</t>
  </si>
  <si>
    <t>B069-I6LP</t>
  </si>
  <si>
    <t>Formigó d'ús no estructural HNE-20/B/40 de resistència a compressió 20 N/mm2, consistència tova i grandària màxima del granulat 40 mm</t>
  </si>
  <si>
    <t>P93R-I3IN</t>
  </si>
  <si>
    <t>Base de vorera amb formigó de 200 kg/m3, amb una proporció en volum 1:3:6, amb ciment pòrtland amb filler calcari CEM II/B-L 32,5 R i granulat de pedra calcària de grandària màxima 20 mm, elaborat a l'obra amb formigonera de 165 l, abocat manualment, en entorn urbà amb dificultat de mobilitat, en voreres &gt; 3 i &lt;= 5 m d'amplària o calçada/plataforma única &gt; 7 i &lt;= 12 m d'amplària, amb afectació per serveis o elements de mobiliari urbà, en actuacions de fins a 0.2 m3</t>
  </si>
  <si>
    <t>Reparació base vorera formigó 200kg/m3,1:3:6,ciment pòrtland+fill.calc. CEM II/B-L 32,5R+pedra calc.</t>
  </si>
  <si>
    <t>Subtotal elemento compuesto</t>
  </si>
  <si>
    <t>P9E1-KTAJ</t>
  </si>
  <si>
    <t>Paviment de panot per a vorera gris de 20x20x8 cm, classe 1a, preu superior, col·locat a l'estesa amb morter ciment 1:6 i beurada de ciment pòrtland, en entorn urbà amb dificultat de mobilitat, en voreres &gt; 3 i &lt;= 5 m d'amplària o calçada/plataforma única &gt; 7 i &lt;= 12 m d'amplària, amb afectació per serveis o elements de mobiliari urbà, en actuacions de fins a 1 m2</t>
  </si>
  <si>
    <t>Paviment panot vorera gris,20x20x8cm,preu sup.,col.est.mort.1:6,entorn urba dif.mob.voreres a=3-5m,a</t>
  </si>
  <si>
    <t>B9E2-HYIJ</t>
  </si>
  <si>
    <t>Panot gris de 20x20x8 cm, classe 1a, preu superior de textura llis</t>
  </si>
  <si>
    <t>P-27</t>
  </si>
  <si>
    <t>Protecció planxes fibrociment</t>
  </si>
  <si>
    <t>A01-FEPH</t>
  </si>
  <si>
    <t>Ajudant muntador</t>
  </si>
  <si>
    <t>A0F-000R</t>
  </si>
  <si>
    <t>Oficial 1a muntador</t>
  </si>
  <si>
    <t>B0C42-17X4</t>
  </si>
  <si>
    <t>Planxa semicomprimida, de fibrociment NT, de color natural, de 6 mm de gruix</t>
  </si>
  <si>
    <t>P-29</t>
  </si>
  <si>
    <t>Reposició pavim. Mesc.bit.AC 22 surf PMB 25/55-65(BM-2)D,granul.granític,g=10cm,est-compact.manual.</t>
  </si>
  <si>
    <t>B057-06IN</t>
  </si>
  <si>
    <t>kg</t>
  </si>
  <si>
    <t>Emulsió bituminosa catiònica amb un 60% de betum asfàltic, per a reg de curat tipus C60B3/B2 CUR, segons UNE-EN 13808</t>
  </si>
  <si>
    <t>B9H1-0HTY</t>
  </si>
  <si>
    <t>Mescla bituminosa contínua en calent tipus AC 22 surf PMB 25/55-65(BM-2) D, amb betum modificat, de granulometria densa per a capa de trànsit i granulat granític</t>
  </si>
  <si>
    <t>P-30</t>
  </si>
  <si>
    <t>Partida d'alçada COMP. PROG. FORA JOR.</t>
  </si>
  <si>
    <t>P-31</t>
  </si>
  <si>
    <t>Partida d'alçada CONTROL DE QUALITAT</t>
  </si>
  <si>
    <t>P-32</t>
  </si>
  <si>
    <t>P-33</t>
  </si>
  <si>
    <t>P-34</t>
  </si>
  <si>
    <t>P-35</t>
  </si>
  <si>
    <t>Partida d'alçada SEGURETAT I SALUT</t>
  </si>
  <si>
    <t>P-36</t>
  </si>
  <si>
    <t>P-37</t>
  </si>
  <si>
    <t>Partida d'alçada DO/ICIO ADEQUACIÓ INS.</t>
  </si>
  <si>
    <t>P-38</t>
  </si>
  <si>
    <t>Partida d'alçada LEGALITZACIÓ ADEQUACIÓ</t>
  </si>
  <si>
    <t>P-39</t>
  </si>
  <si>
    <t>Partida d'alçada PROJECTES ADEQUACIÓ</t>
  </si>
  <si>
    <t>P-40</t>
  </si>
  <si>
    <t>P-41</t>
  </si>
  <si>
    <t>Partida d'alçada DO/ICIO NOVA INS.</t>
  </si>
  <si>
    <t>P-42</t>
  </si>
  <si>
    <t>Partida d'alçada LEGALITZACIÓ NOVA INS.</t>
  </si>
  <si>
    <t>P-43</t>
  </si>
  <si>
    <t>Partida d'alçadaSUPL AS-BUILT RED SUBT MT/BT &gt;100</t>
  </si>
  <si>
    <t>P-44</t>
  </si>
  <si>
    <t>P-45</t>
  </si>
  <si>
    <t>P-46</t>
  </si>
  <si>
    <t>Canal. MT/BT PE doble capa,DN=160mm, 3 tubs p/3 MT en calçada rebl.form.,banda seny. Fil guia+pp uni</t>
  </si>
  <si>
    <t>BDG0-1C2A</t>
  </si>
  <si>
    <t>Banda continua de senyalització per a canalitzacions soterrades de 30 cm d'amplària, de polipropilè</t>
  </si>
  <si>
    <t>BDG2-34UA</t>
  </si>
  <si>
    <t>Fil guia per a conductes de canalitzacions de serveis, de nylon, de 5 mm de gruix</t>
  </si>
  <si>
    <t>BDG3-34IL</t>
  </si>
  <si>
    <t>Part proporcional de separadors, conectors i obturadors de canalitzacions de serveis de 160 mm de diàmetre nominal</t>
  </si>
  <si>
    <t>BG2Q-1KTO</t>
  </si>
  <si>
    <t>Tub corbable corrugat de polietilè, de doble capa, llisa la interior i corrugada l'exterior, de 160 mm de diàmetre nominal, aïllant i no propagador de la flama, resistència a l'impacte de 40 J, resistència a compressió de 450 N, per a canalitzacions soterrades</t>
  </si>
  <si>
    <t>B069-I5I9</t>
  </si>
  <si>
    <t>Formigó d'ús no estructural HNE-20/F/20 de resistència a compressió 20 N/mm2, consistència fluïda i grandària màxima del granulat 20 mm</t>
  </si>
  <si>
    <t>P-47</t>
  </si>
  <si>
    <t>Canal. MT/BT PE doble capa,DN=200mm, 4 tubs p/4 MT en calçada rebl.form.,banda seny. Fil guia+pp uni</t>
  </si>
  <si>
    <t>BG2Q-1KTP</t>
  </si>
  <si>
    <t>Tub corbable corrugat de polietilè, de doble capa, llisa la interior i corrugada l'exterior, de 200 mm de diàmetre nominal, aïllant i no propagador de la flama, resistència a l'impacte de 40 J, resistència a compressió de 450 N, per a canalitzacions soterrades</t>
  </si>
  <si>
    <t>BDG3-34IK</t>
  </si>
  <si>
    <t>Part proporcional de separadors, conectors i obturadors de canalitzacions de serveis de 200 mm de diàmetre nominal</t>
  </si>
  <si>
    <t>P-48</t>
  </si>
  <si>
    <t>Canal. MT/BT PE doble capa,DN=200mm, 2 tubs p/2 MT en calçada rebl.form.,banda seny. Fil guia+pp uni</t>
  </si>
  <si>
    <t>P-49</t>
  </si>
  <si>
    <t>Bastiment quadr.,+tapa,fos.dúctil p/pericó serv.,recolzada,pas d/700x700mm,D400,col.mort.,entorn urb</t>
  </si>
  <si>
    <t>B07L-1PY6</t>
  </si>
  <si>
    <t>Morter per a ram de paleta de ciment, classe M 5 (5 N/mm2), de designació G segons norma UNE-EN 998-2, subministrat en sacs de 25 kg</t>
  </si>
  <si>
    <t>BDK5-1KHQ</t>
  </si>
  <si>
    <t>Bastiment quadrat i tapa quadrat de fosa dúctil per a pericó de serveis, recolzada, pas lliure de 700x700 mm classe D400 segons norma UNE-EN 124</t>
  </si>
  <si>
    <t>P-50</t>
  </si>
  <si>
    <t>P-51</t>
  </si>
  <si>
    <t>Pericó d/form.pref.+a/tapa,tp.DF-II,p/inst.telefon.,s/solera form.Form.no estructural HNE-20/B/40,+r</t>
  </si>
  <si>
    <t>C152-003B</t>
  </si>
  <si>
    <t>Camió grua</t>
  </si>
  <si>
    <t>BDK2-1KN5</t>
  </si>
  <si>
    <t>Pericó de formigó prefabricat tipus DF-II amb tapa de formigó, per a instal·lacions de telefonia</t>
  </si>
  <si>
    <t>P-52</t>
  </si>
  <si>
    <t>Pericó d/form.pref.+a/tapa,tp.DF-III,p/inst.elèctriques</t>
  </si>
  <si>
    <t>BDK2-1KN6</t>
  </si>
  <si>
    <t>Pericó de formigó prefabricat tipus DF-III amb tapa de formigó, per a instal·lacions elèctriques</t>
  </si>
  <si>
    <t>P-53</t>
  </si>
  <si>
    <t>Circ.tfs.simple a/cable MT cond.Al+aïlla.extr.,RH5Z1-OL,3x(1x240mm2),,18/30kV,XLPE,DMZ1,Fca,soterrat</t>
  </si>
  <si>
    <t>A01-FEPD</t>
  </si>
  <si>
    <t>Ajudant electricista</t>
  </si>
  <si>
    <t>A0F-000E</t>
  </si>
  <si>
    <t>Oficial 1a electricista</t>
  </si>
  <si>
    <t>BGK0-11NSU</t>
  </si>
  <si>
    <t>Cable elèctric de mitja tensió amb conductor d'alumini i d'aïllament extruït, unipolar, de designació RH5Z1-OL, de 240 mm2 de secció, tensió assignada 18/30 kV, conductor d'alumini classe 2, pantalla sobre el conductor semiconductora, aïllament de polietilè reticulat (XLPE), pantalla sobre l'aïllament semiconductora, protecció contra l'entrada d'aigua simple obturació longitudinal amb cinta inflable, pantalla metàl·lica de cinta d'alumini, coberta exterior de material compost termoplàstic a base de poliolefines de designació DMZ1, lliure d'halògens segons norma UNE-EN 60754-1, de baixa emissió de fums corrosius i tòxics segons norma UNE-EN 60754-2 i de baixa opacitat de fums segons norma UNE-EN 61034-2, classe de reacció al foc Fca segons norma UNE-EN 50575, norma de disseny UNE 211620</t>
  </si>
  <si>
    <t>P-54</t>
  </si>
  <si>
    <t>P-55</t>
  </si>
  <si>
    <t>P-56</t>
  </si>
  <si>
    <t>P-57</t>
  </si>
  <si>
    <t>P-28</t>
  </si>
  <si>
    <t>Reposició paviment panot, panot gris 20x20x8cm,cl.1a,preu sup. Llis,col.est.mort.,base g=10cm formig</t>
  </si>
  <si>
    <t>CO2eq (kg)</t>
  </si>
  <si>
    <t>MJ</t>
  </si>
  <si>
    <t>Compressor+dos martells pneumàtics</t>
  </si>
  <si>
    <t>Retroexcavadora s/pneumàtics 8 a 10 t</t>
  </si>
  <si>
    <t>Corró vibratori autopropulsat,12 a 14 t</t>
  </si>
  <si>
    <t>Miniexcavadora,de gasoil,34kW,s/caden. 2 a 5,9 t</t>
  </si>
  <si>
    <t>Picó vibrant combustible,plac.30x30cm</t>
  </si>
  <si>
    <t>Compactador combustible duplex manual,700 kg</t>
  </si>
  <si>
    <t>Dúmper de gasoil,11kW,1,5t,hidràulic</t>
  </si>
  <si>
    <t>Camió transp.5 t</t>
  </si>
  <si>
    <t>Camió transp.7 t</t>
  </si>
  <si>
    <t>Formigonera 165l</t>
  </si>
  <si>
    <t>Máquina cortajuntas disco diamante p/pavimento</t>
  </si>
  <si>
    <t>Equip barrinat broca diamant D=100 i 400 mm</t>
  </si>
  <si>
    <t>Sauló garbellat,sacs 0,8m3</t>
  </si>
  <si>
    <t>Grava pedra calc.grandària màxima 20 mm p/forms.</t>
  </si>
  <si>
    <t>Sorra pedra calc. P/forms.</t>
  </si>
  <si>
    <t>Sorra p/morters</t>
  </si>
  <si>
    <t>Ciment pòrtland+fill.calc. CEM II/B-L 32,5R, &amp; sacs</t>
  </si>
  <si>
    <t>Emul.bitum.catiònica p/reg curatC60B3/B2 CUR</t>
  </si>
  <si>
    <t>Form.no estructural HNE-15/P/20</t>
  </si>
  <si>
    <t>Form.no estructural HNE-20/F/20</t>
  </si>
  <si>
    <t>Form.no estructural HNE-20/B/40</t>
  </si>
  <si>
    <t>Formigó en massa HM - 20 / F / 20 / x0 quant.ciment 200kg/m3, aigua/ciment =&lt; 0.6</t>
  </si>
  <si>
    <t>Mort.ram paleta ciment M 5,sacs,G UNE-EN 998-2 25kg</t>
  </si>
  <si>
    <t>Planxa semicomprimida fibrocim.NT,color natural,g=6mm</t>
  </si>
  <si>
    <t>Planxa acer,g=8mm,10usos,p/SiS</t>
  </si>
  <si>
    <t>Planxa acer,g=12mm,10usos,p/SiS</t>
  </si>
  <si>
    <t>Panot gris 20x20x8cm,cl.1a,preu sup. Llis</t>
  </si>
  <si>
    <t>Mesc.bit.AC 22 surf PMB 25/55-65(BM-2)D,granul.granític</t>
  </si>
  <si>
    <t>Tanca mòbil metàl.llarg.=2,5m,h=1m,4usos, p/SiS</t>
  </si>
  <si>
    <t>Banda cont.seny. A=30cm, PP</t>
  </si>
  <si>
    <t>Fil guia p/cond., nylon d=5mm</t>
  </si>
  <si>
    <t>Pp.mat.aux.can.ser., DN=200mm</t>
  </si>
  <si>
    <t>Pp.mat.aux.can.ser., DN=160mm</t>
  </si>
  <si>
    <t>Pericó d/form.pref.+a/tapa,tp.DF-II,p/inst.telefon.</t>
  </si>
  <si>
    <t>Bastiment quadr.,+tapa,fos.dúctil p/pericó serv.,recolzada,pas d/700x700mm,D400</t>
  </si>
  <si>
    <t>Tub corbable corrugat PE,doble capa,DN=160mm,40J,450N,p/canal.soterrada</t>
  </si>
  <si>
    <t>Tub corbable corrugat PE,doble capa,DN=200mm,40J,450N,p/canal.soterrada</t>
  </si>
  <si>
    <t>Cable MT cond.Al aïlla.extr.,,RH5Z1-OL,1x240mm2,18/30kV,XLPE,DMZ1,Fca</t>
  </si>
  <si>
    <t>MEDICIONES</t>
  </si>
  <si>
    <t>N</t>
  </si>
  <si>
    <t>01.01.04.001</t>
  </si>
  <si>
    <t>L</t>
  </si>
  <si>
    <t>INTERFERÈNCIA XARXA ELÊCTRICA:
Localització i anul·lació, en el seu cas, dels serveis existents, prèvia al començament dels treballs, consistent en:
- Recopilació de plànols de servei tant de les companyes subministradores com de la propietat
- Inspecció prèvia del lloc per localització de serveis. Inclou totes les feines necessaries: aixecaments de tapes, medició de profunditat, execució de cales, seguiment de tubs i cablejats, etc.
- Senyalització dels serveis existents.
- Desviament servei zona ocupada per la petjada de l'edifici - Distància aprox 100 m.
- Anul·lació del servei, en el seu cas, amb coordinació amb les companyes subministradores i la propietat -  - Distància aprox 50 m.
Partida alçada a justificar.</t>
  </si>
  <si>
    <t>01.02.01.003</t>
  </si>
  <si>
    <t>Cales localització arqueta existent a connectar</t>
  </si>
  <si>
    <t>01.02.01.004</t>
  </si>
  <si>
    <t>Cala d'estesa/entroncaments</t>
  </si>
  <si>
    <t>01.02.01.005</t>
  </si>
  <si>
    <t>Connexions CT</t>
  </si>
  <si>
    <t>01.02.02.001</t>
  </si>
  <si>
    <t>Cales</t>
  </si>
  <si>
    <t>T</t>
  </si>
  <si>
    <t>Canalitzacions</t>
  </si>
  <si>
    <t>01.02.02.002</t>
  </si>
  <si>
    <t>01.02.02.003</t>
  </si>
  <si>
    <t>01.02.02.004</t>
  </si>
  <si>
    <t>01.02.02.005</t>
  </si>
  <si>
    <t>01.02.02.006</t>
  </si>
  <si>
    <t>RASA TIPUS 2 T</t>
  </si>
  <si>
    <t>RASA TIPUS 3 T</t>
  </si>
  <si>
    <t>RASA TIPUS 4 T</t>
  </si>
  <si>
    <t>01.02.03.001</t>
  </si>
  <si>
    <t>01.02.03.002</t>
  </si>
  <si>
    <t>01.02.03.003</t>
  </si>
  <si>
    <t>01.02.03.004</t>
  </si>
  <si>
    <t>RASA TIPUS 2T</t>
  </si>
  <si>
    <t>RASA TIPUS 3T</t>
  </si>
  <si>
    <t>RASA TIPUS 4T</t>
  </si>
  <si>
    <t>01.02.03.005</t>
  </si>
  <si>
    <t>3 pericons de gir</t>
  </si>
  <si>
    <t>01.02.03.006</t>
  </si>
  <si>
    <t>Línia Tram 1</t>
  </si>
  <si>
    <t>Línia Tram 2</t>
  </si>
  <si>
    <t>Coixí</t>
  </si>
  <si>
    <t>01.02.03.008</t>
  </si>
  <si>
    <t>2 pericons de connexió + 1 enretirada</t>
  </si>
  <si>
    <t>01.02.03.009</t>
  </si>
  <si>
    <t>01.02.05.002</t>
  </si>
  <si>
    <t>01.02.05.003</t>
  </si>
  <si>
    <t>BASE ZONA 4 TUBS</t>
  </si>
  <si>
    <t>BASE ZONA 3 TUBS</t>
  </si>
  <si>
    <t>BASE ZONA 2 TUBS</t>
  </si>
  <si>
    <t>01.02.05.004</t>
  </si>
  <si>
    <t>01.04.001</t>
  </si>
  <si>
    <t>Perforació murs</t>
  </si>
  <si>
    <t>Paviment asfàltic</t>
  </si>
  <si>
    <t>Enderroc fonament formigó</t>
  </si>
  <si>
    <t>Enderroc base paviment formigó</t>
  </si>
  <si>
    <t>Percentatge "A origen"</t>
  </si>
  <si>
    <t>01.04.002</t>
  </si>
  <si>
    <t>ADEQUACIO</t>
  </si>
  <si>
    <t>NOVES INST.</t>
  </si>
  <si>
    <t>01.04.003</t>
  </si>
  <si>
    <t>Excavació rases</t>
  </si>
  <si>
    <t>01.04.004</t>
  </si>
  <si>
    <t>ASFALT ADEQUACIÓ</t>
  </si>
  <si>
    <t>TERRA ADEQUACIÓ</t>
  </si>
  <si>
    <t>Hº ADEQUACIÓ</t>
  </si>
  <si>
    <t>ASFALT NOVES INST.</t>
  </si>
  <si>
    <t>TERRA NOVES INST.</t>
  </si>
  <si>
    <t>Hº NOVES INST.</t>
  </si>
  <si>
    <t>01.04.005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</si>
</sst>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00"/>
    <numFmt numFmtId="166" formatCode="###,###,##0.00000"/>
  </numFmts>
  <fonts count="13" x14ac:knownFonts="1">
    <font>
      <sz val="11"/>
      <color rgb="FF000000"/>
      <name val="Calibri"/>
      <family val="2"/>
    </font>
    <font>
      <sz val="8"/>
      <color rgb="FF000000"/>
      <name val="Calibri"/>
      <family val="2"/>
    </font>
    <font>
      <b/>
      <sz val="14"/>
      <color rgb="FF000000"/>
      <name val="Calibri"/>
      <family val="2"/>
    </font>
    <font>
      <b/>
      <sz val="8"/>
      <color rgb="FF000000"/>
      <name val="Calibri"/>
      <family val="2"/>
    </font>
    <font>
      <b/>
      <sz val="11"/>
      <color rgb="FF000000"/>
      <name val="Calibri"/>
      <family val="2"/>
    </font>
    <font>
      <sz val="10"/>
      <color rgb="FF000000"/>
      <name val="Calibri"/>
      <family val="2"/>
    </font>
    <font>
      <b/>
      <sz val="10"/>
      <color rgb="FF000000"/>
      <name val="Calibri"/>
      <family val="2"/>
    </font>
    <font>
      <sz val="11"/>
      <color rgb="FF000000"/>
      <name val="Calibri"/>
      <family val="2"/>
    </font>
    <font>
      <sz val="8"/>
      <color rgb="FF000000"/>
      <name val="Calibri"/>
      <family val="2"/>
    </font>
    <font>
      <b/>
      <sz val="14"/>
      <color rgb="FF000000"/>
      <name val="Calibri"/>
      <family val="2"/>
    </font>
    <font>
      <b/>
      <sz val="8"/>
      <color rgb="FF000000"/>
      <name val="Calibri"/>
      <family val="2"/>
    </font>
    <font>
      <b/>
      <sz val="11"/>
      <color rgb="FF000000"/>
      <name val="Calibri"/>
      <family val="2"/>
    </font>
    <font>
      <sz val="11"/>
      <color rgb="FF008000"/>
      <name val="Calibri"/>
      <family val="2"/>
    </font>
  </fonts>
  <fills count="5">
    <fill>
      <patternFill patternType="none"/>
    </fill>
    <fill>
      <patternFill patternType="gray125"/>
    </fill>
    <fill>
      <patternFill patternType="solid">
        <fgColor rgb="FF99CCFF"/>
        <bgColor rgb="FF99CCFF"/>
      </patternFill>
    </fill>
    <fill>
      <patternFill patternType="solid">
        <fgColor rgb="FFC0C0C0"/>
        <bgColor rgb="FFC0C0C0"/>
      </patternFill>
    </fill>
    <fill>
      <patternFill patternType="solid">
        <fgColor rgb="FFFFFFCC"/>
        <bgColor rgb="FFFFFFCC"/>
      </patternFill>
    </fill>
  </fills>
  <borders count="3">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s>
  <cellStyleXfs count="1">
    <xf numFmtId="0" fontId="0" fillId="0" borderId="0" applyNumberFormat="0" applyBorder="0" applyAlignment="0"/>
  </cellStyleXfs>
  <cellXfs count="49">
    <xf numFmtId="0" fontId="0" fillId="0" borderId="0" xfId="0"/>
    <xf numFmtId="0" fontId="11" fillId="0" borderId="0" xfId="0" applyFont="1" applyAlignment="1">
      <alignment horizontal="justify" vertical="top" wrapText="1"/>
    </xf>
    <xf numFmtId="0" fontId="9" fillId="2" borderId="0" xfId="0" applyFont="1" applyFill="1" applyAlignment="1">
      <alignment horizontal="center"/>
    </xf>
    <xf numFmtId="0" fontId="8" fillId="0" borderId="0" xfId="0" applyFont="1"/>
    <xf numFmtId="0" fontId="0" fillId="4" borderId="0" xfId="0" applyFill="1" applyAlignment="1" applyProtection="1">
      <alignment vertical="top"/>
      <protection locked="0"/>
    </xf>
    <xf numFmtId="165" fontId="4" fillId="4" borderId="0" xfId="0" applyNumberFormat="1" applyFont="1" applyFill="1" applyAlignment="1" applyProtection="1">
      <alignment horizontal="left" vertical="top"/>
      <protection locked="0"/>
    </xf>
    <xf numFmtId="0" fontId="0" fillId="0" borderId="0" xfId="0" applyAlignment="1">
      <alignment vertical="top"/>
    </xf>
    <xf numFmtId="0" fontId="0" fillId="0" borderId="0" xfId="0" applyAlignment="1">
      <alignment horizontal="justify" vertical="top" wrapText="1"/>
    </xf>
    <xf numFmtId="0" fontId="2" fillId="2" borderId="0" xfId="0" applyFont="1" applyFill="1" applyAlignment="1">
      <alignment horizontal="center"/>
    </xf>
    <xf numFmtId="0" fontId="5" fillId="0" borderId="0" xfId="0" applyFont="1"/>
    <xf numFmtId="0" fontId="1" fillId="0" borderId="0" xfId="0" applyFont="1"/>
    <xf numFmtId="0" fontId="1" fillId="0" borderId="0" xfId="0" applyFont="1"/>
    <xf numFmtId="0" fontId="0" fillId="2" borderId="0" xfId="0" applyFill="1"/>
    <xf numFmtId="0" fontId="2" fillId="2" borderId="0" xfId="0" applyFont="1" applyFill="1" applyAlignment="1">
      <alignment horizontal="center"/>
    </xf>
    <xf numFmtId="0" fontId="3" fillId="3" borderId="0" xfId="0" applyFont="1" applyFill="1" applyAlignment="1">
      <alignment horizontal="right"/>
    </xf>
    <xf numFmtId="0" fontId="3" fillId="0" borderId="0" xfId="0" applyFont="1"/>
    <xf numFmtId="49" fontId="3" fillId="0" borderId="0" xfId="0" applyNumberFormat="1" applyFont="1"/>
    <xf numFmtId="49" fontId="1" fillId="0" borderId="0" xfId="0" applyNumberFormat="1" applyFont="1"/>
    <xf numFmtId="164" fontId="1" fillId="4" borderId="0" xfId="0" applyNumberFormat="1" applyFont="1" applyFill="1" applyProtection="1">
      <protection locked="0"/>
    </xf>
    <xf numFmtId="165" fontId="1" fillId="0" borderId="0" xfId="0" applyNumberFormat="1" applyFont="1"/>
    <xf numFmtId="164" fontId="1" fillId="0" borderId="0" xfId="0" applyNumberFormat="1" applyFont="1"/>
    <xf numFmtId="164" fontId="3" fillId="0" borderId="0" xfId="0" applyNumberFormat="1" applyFont="1"/>
    <xf numFmtId="0" fontId="1" fillId="0" borderId="0" xfId="0" applyFont="1" applyAlignment="1">
      <alignment wrapText="1"/>
    </xf>
    <xf numFmtId="0" fontId="4" fillId="0" borderId="0" xfId="0" applyFont="1"/>
    <xf numFmtId="164" fontId="4" fillId="0" borderId="0" xfId="0" applyNumberFormat="1" applyFont="1"/>
    <xf numFmtId="0" fontId="6" fillId="2" borderId="0" xfId="0" applyFont="1" applyFill="1"/>
    <xf numFmtId="0" fontId="3" fillId="3" borderId="0" xfId="0" applyFont="1" applyFill="1" applyAlignment="1">
      <alignment horizontal="center"/>
    </xf>
    <xf numFmtId="0" fontId="4" fillId="0" borderId="0" xfId="0" applyFont="1" applyAlignment="1">
      <alignment vertical="top"/>
    </xf>
    <xf numFmtId="0" fontId="0" fillId="0" borderId="0" xfId="0" applyAlignment="1">
      <alignment vertical="top"/>
    </xf>
    <xf numFmtId="0" fontId="0" fillId="0" borderId="0" xfId="0" applyAlignment="1">
      <alignment horizontal="justify" vertical="top" wrapText="1"/>
    </xf>
    <xf numFmtId="165" fontId="4" fillId="0" borderId="0" xfId="0" applyNumberFormat="1" applyFont="1" applyAlignment="1">
      <alignment horizontal="center" vertical="top"/>
    </xf>
    <xf numFmtId="164" fontId="4" fillId="4" borderId="0" xfId="0" applyNumberFormat="1" applyFont="1" applyFill="1" applyAlignment="1" applyProtection="1">
      <alignment vertical="top"/>
      <protection locked="0"/>
    </xf>
    <xf numFmtId="165" fontId="0" fillId="4" borderId="0" xfId="0" applyNumberFormat="1" applyFill="1" applyProtection="1">
      <protection locked="0"/>
    </xf>
    <xf numFmtId="166" fontId="0" fillId="4" borderId="0" xfId="0" applyNumberFormat="1" applyFill="1" applyProtection="1">
      <protection locked="0"/>
    </xf>
    <xf numFmtId="166" fontId="0" fillId="0" borderId="0" xfId="0" applyNumberFormat="1"/>
    <xf numFmtId="0" fontId="0" fillId="4" borderId="0" xfId="0" applyFill="1" applyProtection="1">
      <protection locked="0"/>
    </xf>
    <xf numFmtId="0" fontId="0" fillId="0" borderId="0" xfId="0" applyAlignment="1">
      <alignment horizontal="right"/>
    </xf>
    <xf numFmtId="166" fontId="0" fillId="4" borderId="1" xfId="0" applyNumberFormat="1" applyFill="1" applyBorder="1" applyProtection="1">
      <protection locked="0"/>
    </xf>
    <xf numFmtId="165" fontId="0" fillId="0" borderId="0" xfId="0" applyNumberFormat="1"/>
    <xf numFmtId="0" fontId="10" fillId="0" borderId="0" xfId="0" applyFont="1"/>
    <xf numFmtId="49" fontId="10" fillId="0" borderId="0" xfId="0" applyNumberFormat="1" applyFont="1"/>
    <xf numFmtId="0" fontId="11" fillId="0" borderId="0" xfId="0" applyFont="1" applyAlignment="1">
      <alignment vertical="top"/>
    </xf>
    <xf numFmtId="49" fontId="11" fillId="0" borderId="0" xfId="0" applyNumberFormat="1" applyFont="1" applyAlignment="1">
      <alignment vertical="top"/>
    </xf>
    <xf numFmtId="165" fontId="11" fillId="0" borderId="0" xfId="0" applyNumberFormat="1" applyFont="1" applyAlignment="1">
      <alignment vertical="top"/>
    </xf>
    <xf numFmtId="165" fontId="7" fillId="0" borderId="0" xfId="0" applyNumberFormat="1" applyFont="1"/>
    <xf numFmtId="165" fontId="7" fillId="0" borderId="2" xfId="0" applyNumberFormat="1" applyFont="1" applyBorder="1"/>
    <xf numFmtId="0" fontId="12" fillId="0" borderId="0" xfId="0" applyFont="1"/>
    <xf numFmtId="165" fontId="12" fillId="0" borderId="2" xfId="0" applyNumberFormat="1" applyFont="1" applyBorder="1" applyAlignment="1">
      <alignment horizontal="right"/>
    </xf>
    <xf numFmtId="165" fontId="12" fillId="0" borderId="2"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59"/>
  <sheetViews>
    <sheetView tabSelected="1" workbookViewId="0">
      <pane ySplit="8" topLeftCell="A9" activePane="bottomLeft" state="frozenSplit"/>
      <selection pane="bottomLeft" activeCell="F30" sqref="F30"/>
    </sheetView>
  </sheetViews>
  <sheetFormatPr baseColWidth="10" defaultColWidth="9.140625" defaultRowHeight="15" x14ac:dyDescent="0.25"/>
  <cols>
    <col min="1" max="1" width="18.7109375" customWidth="1"/>
    <col min="2" max="2" width="3.42578125" customWidth="1"/>
    <col min="3" max="3" width="13.7109375" customWidth="1"/>
    <col min="4" max="4" width="4.42578125" customWidth="1"/>
    <col min="5" max="5" width="48.7109375" customWidth="1"/>
    <col min="6" max="7" width="12.7109375" customWidth="1"/>
    <col min="8" max="8" width="13.7109375" customWidth="1"/>
  </cols>
  <sheetData>
    <row r="1" spans="1:8" x14ac:dyDescent="0.25">
      <c r="E1" s="10" t="s">
        <v>0</v>
      </c>
      <c r="F1" s="10" t="s">
        <v>0</v>
      </c>
      <c r="G1" s="10" t="s">
        <v>0</v>
      </c>
      <c r="H1" s="10" t="s">
        <v>0</v>
      </c>
    </row>
    <row r="2" spans="1:8" x14ac:dyDescent="0.25">
      <c r="E2" s="10" t="s">
        <v>1</v>
      </c>
      <c r="F2" s="10" t="s">
        <v>1</v>
      </c>
      <c r="G2" s="10" t="s">
        <v>1</v>
      </c>
      <c r="H2" s="10" t="s">
        <v>1</v>
      </c>
    </row>
    <row r="3" spans="1:8" x14ac:dyDescent="0.25">
      <c r="E3" s="10"/>
      <c r="F3" s="10"/>
      <c r="G3" s="10"/>
      <c r="H3" s="10"/>
    </row>
    <row r="4" spans="1:8" x14ac:dyDescent="0.25">
      <c r="E4" s="10"/>
      <c r="F4" s="10"/>
      <c r="G4" s="10"/>
      <c r="H4" s="10"/>
    </row>
    <row r="6" spans="1:8" ht="18.75" x14ac:dyDescent="0.3">
      <c r="C6" s="12"/>
      <c r="D6" s="12"/>
      <c r="E6" s="13" t="s">
        <v>2</v>
      </c>
      <c r="F6" s="12"/>
      <c r="G6" s="12"/>
      <c r="H6" s="12"/>
    </row>
    <row r="8" spans="1:8" x14ac:dyDescent="0.25">
      <c r="F8" s="14" t="s">
        <v>3</v>
      </c>
      <c r="G8" s="14" t="s">
        <v>4</v>
      </c>
      <c r="H8" s="14" t="s">
        <v>5</v>
      </c>
    </row>
    <row r="10" spans="1:8" x14ac:dyDescent="0.25">
      <c r="C10" s="15" t="s">
        <v>6</v>
      </c>
      <c r="D10" s="16" t="s">
        <v>7</v>
      </c>
      <c r="E10" s="15" t="s">
        <v>8</v>
      </c>
    </row>
    <row r="11" spans="1:8" x14ac:dyDescent="0.25">
      <c r="C11" s="15" t="s">
        <v>9</v>
      </c>
      <c r="D11" s="16" t="s">
        <v>7</v>
      </c>
      <c r="E11" s="15" t="s">
        <v>10</v>
      </c>
    </row>
    <row r="12" spans="1:8" x14ac:dyDescent="0.25">
      <c r="C12" s="15" t="s">
        <v>11</v>
      </c>
      <c r="D12" s="16" t="s">
        <v>7</v>
      </c>
      <c r="E12" s="15" t="s">
        <v>12</v>
      </c>
    </row>
    <row r="14" spans="1:8" x14ac:dyDescent="0.25">
      <c r="A14" s="11" t="s">
        <v>13</v>
      </c>
      <c r="B14" s="11">
        <v>1</v>
      </c>
      <c r="C14" s="11" t="s">
        <v>14</v>
      </c>
      <c r="D14" s="17" t="s">
        <v>15</v>
      </c>
      <c r="E14" s="11" t="s">
        <v>16</v>
      </c>
      <c r="F14" s="18">
        <v>0</v>
      </c>
      <c r="G14" s="19">
        <v>1</v>
      </c>
      <c r="H14" s="20">
        <f>ROUND(ROUND(F14,2)*ROUND(G14,3),2)</f>
        <v>0</v>
      </c>
    </row>
    <row r="15" spans="1:8" x14ac:dyDescent="0.25">
      <c r="A15" s="11" t="s">
        <v>13</v>
      </c>
      <c r="B15" s="11">
        <v>2</v>
      </c>
      <c r="C15" s="11" t="s">
        <v>17</v>
      </c>
      <c r="D15" s="17" t="s">
        <v>15</v>
      </c>
      <c r="E15" s="11" t="s">
        <v>18</v>
      </c>
      <c r="F15" s="18">
        <v>0</v>
      </c>
      <c r="G15" s="19">
        <v>1</v>
      </c>
      <c r="H15" s="20">
        <f>ROUND(ROUND(F15,2)*ROUND(G15,3),2)</f>
        <v>0</v>
      </c>
    </row>
    <row r="16" spans="1:8" x14ac:dyDescent="0.25">
      <c r="E16" s="15" t="s">
        <v>19</v>
      </c>
      <c r="F16" s="15"/>
      <c r="G16" s="15"/>
      <c r="H16" s="21">
        <f>SUM(H14:H15)</f>
        <v>0</v>
      </c>
    </row>
    <row r="18" spans="1:8" x14ac:dyDescent="0.25">
      <c r="C18" s="15" t="s">
        <v>6</v>
      </c>
      <c r="D18" s="16" t="s">
        <v>7</v>
      </c>
      <c r="E18" s="15" t="s">
        <v>8</v>
      </c>
    </row>
    <row r="19" spans="1:8" x14ac:dyDescent="0.25">
      <c r="C19" s="15" t="s">
        <v>9</v>
      </c>
      <c r="D19" s="16" t="s">
        <v>7</v>
      </c>
      <c r="E19" s="15" t="s">
        <v>10</v>
      </c>
    </row>
    <row r="20" spans="1:8" x14ac:dyDescent="0.25">
      <c r="C20" s="15" t="s">
        <v>11</v>
      </c>
      <c r="D20" s="16" t="s">
        <v>20</v>
      </c>
      <c r="E20" s="15" t="s">
        <v>21</v>
      </c>
    </row>
    <row r="22" spans="1:8" x14ac:dyDescent="0.25">
      <c r="A22" s="11" t="s">
        <v>22</v>
      </c>
      <c r="B22" s="11">
        <v>1</v>
      </c>
      <c r="C22" s="11" t="s">
        <v>23</v>
      </c>
      <c r="D22" s="17" t="s">
        <v>15</v>
      </c>
      <c r="E22" s="11" t="s">
        <v>24</v>
      </c>
      <c r="F22" s="18">
        <v>0</v>
      </c>
      <c r="G22" s="19">
        <v>4</v>
      </c>
      <c r="H22" s="20">
        <f t="shared" ref="H22:H28" si="0">ROUND(ROUND(F22,2)*ROUND(G22,3),2)</f>
        <v>0</v>
      </c>
    </row>
    <row r="23" spans="1:8" x14ac:dyDescent="0.25">
      <c r="A23" s="11" t="s">
        <v>22</v>
      </c>
      <c r="B23" s="11">
        <v>2</v>
      </c>
      <c r="C23" s="11" t="s">
        <v>25</v>
      </c>
      <c r="D23" s="17" t="s">
        <v>15</v>
      </c>
      <c r="E23" s="11" t="s">
        <v>26</v>
      </c>
      <c r="F23" s="18">
        <v>0</v>
      </c>
      <c r="G23" s="19">
        <v>1</v>
      </c>
      <c r="H23" s="20">
        <f t="shared" si="0"/>
        <v>0</v>
      </c>
    </row>
    <row r="24" spans="1:8" x14ac:dyDescent="0.25">
      <c r="A24" s="11" t="s">
        <v>22</v>
      </c>
      <c r="B24" s="11">
        <v>3</v>
      </c>
      <c r="C24" s="11" t="s">
        <v>27</v>
      </c>
      <c r="D24" s="17" t="s">
        <v>15</v>
      </c>
      <c r="E24" s="11" t="s">
        <v>28</v>
      </c>
      <c r="F24" s="18">
        <v>0</v>
      </c>
      <c r="G24" s="19">
        <v>4</v>
      </c>
      <c r="H24" s="20">
        <f t="shared" si="0"/>
        <v>0</v>
      </c>
    </row>
    <row r="25" spans="1:8" x14ac:dyDescent="0.25">
      <c r="A25" s="11" t="s">
        <v>22</v>
      </c>
      <c r="B25" s="11">
        <v>4</v>
      </c>
      <c r="C25" s="11" t="s">
        <v>29</v>
      </c>
      <c r="D25" s="17" t="s">
        <v>30</v>
      </c>
      <c r="E25" s="11" t="s">
        <v>31</v>
      </c>
      <c r="F25" s="18">
        <v>0</v>
      </c>
      <c r="G25" s="19">
        <v>11.2</v>
      </c>
      <c r="H25" s="20">
        <f t="shared" si="0"/>
        <v>0</v>
      </c>
    </row>
    <row r="26" spans="1:8" x14ac:dyDescent="0.25">
      <c r="A26" s="11" t="s">
        <v>22</v>
      </c>
      <c r="B26" s="11">
        <v>5</v>
      </c>
      <c r="C26" s="11" t="s">
        <v>32</v>
      </c>
      <c r="D26" s="17" t="s">
        <v>33</v>
      </c>
      <c r="E26" s="11" t="s">
        <v>34</v>
      </c>
      <c r="F26" s="18">
        <v>0</v>
      </c>
      <c r="G26" s="19">
        <v>16</v>
      </c>
      <c r="H26" s="20">
        <f t="shared" si="0"/>
        <v>0</v>
      </c>
    </row>
    <row r="27" spans="1:8" x14ac:dyDescent="0.25">
      <c r="A27" s="11" t="s">
        <v>22</v>
      </c>
      <c r="B27" s="11">
        <v>6</v>
      </c>
      <c r="C27" s="11" t="s">
        <v>35</v>
      </c>
      <c r="D27" s="17" t="s">
        <v>33</v>
      </c>
      <c r="E27" s="11" t="s">
        <v>36</v>
      </c>
      <c r="F27" s="18">
        <v>0</v>
      </c>
      <c r="G27" s="19">
        <v>16</v>
      </c>
      <c r="H27" s="20">
        <f t="shared" si="0"/>
        <v>0</v>
      </c>
    </row>
    <row r="28" spans="1:8" x14ac:dyDescent="0.25">
      <c r="A28" s="11" t="s">
        <v>22</v>
      </c>
      <c r="B28" s="11">
        <v>7</v>
      </c>
      <c r="C28" s="11" t="s">
        <v>37</v>
      </c>
      <c r="D28" s="17" t="s">
        <v>15</v>
      </c>
      <c r="E28" s="11" t="s">
        <v>38</v>
      </c>
      <c r="F28" s="18">
        <v>0</v>
      </c>
      <c r="G28" s="19">
        <v>1</v>
      </c>
      <c r="H28" s="20">
        <f t="shared" si="0"/>
        <v>0</v>
      </c>
    </row>
    <row r="29" spans="1:8" x14ac:dyDescent="0.25">
      <c r="E29" s="15" t="s">
        <v>19</v>
      </c>
      <c r="F29" s="15"/>
      <c r="G29" s="15"/>
      <c r="H29" s="21">
        <f>SUM(H22:H28)</f>
        <v>0</v>
      </c>
    </row>
    <row r="31" spans="1:8" x14ac:dyDescent="0.25">
      <c r="C31" s="15" t="s">
        <v>6</v>
      </c>
      <c r="D31" s="16" t="s">
        <v>7</v>
      </c>
      <c r="E31" s="15" t="s">
        <v>8</v>
      </c>
    </row>
    <row r="32" spans="1:8" x14ac:dyDescent="0.25">
      <c r="C32" s="15" t="s">
        <v>9</v>
      </c>
      <c r="D32" s="16" t="s">
        <v>7</v>
      </c>
      <c r="E32" s="15" t="s">
        <v>10</v>
      </c>
    </row>
    <row r="33" spans="1:8" x14ac:dyDescent="0.25">
      <c r="C33" s="15" t="s">
        <v>11</v>
      </c>
      <c r="D33" s="16" t="s">
        <v>39</v>
      </c>
      <c r="E33" s="15" t="s">
        <v>40</v>
      </c>
    </row>
    <row r="35" spans="1:8" x14ac:dyDescent="0.25">
      <c r="A35" s="11" t="s">
        <v>41</v>
      </c>
      <c r="B35" s="11">
        <v>1</v>
      </c>
      <c r="C35" s="11" t="s">
        <v>42</v>
      </c>
      <c r="D35" s="17" t="s">
        <v>33</v>
      </c>
      <c r="E35" s="11" t="s">
        <v>43</v>
      </c>
      <c r="F35" s="18">
        <v>0</v>
      </c>
      <c r="G35" s="19">
        <v>12</v>
      </c>
      <c r="H35" s="20">
        <f t="shared" ref="H35:H40" si="1">ROUND(ROUND(F35,2)*ROUND(G35,3),2)</f>
        <v>0</v>
      </c>
    </row>
    <row r="36" spans="1:8" x14ac:dyDescent="0.25">
      <c r="A36" s="11" t="s">
        <v>41</v>
      </c>
      <c r="B36" s="11">
        <v>2</v>
      </c>
      <c r="C36" s="11" t="s">
        <v>44</v>
      </c>
      <c r="D36" s="17" t="s">
        <v>15</v>
      </c>
      <c r="E36" s="11" t="s">
        <v>45</v>
      </c>
      <c r="F36" s="18">
        <v>0</v>
      </c>
      <c r="G36" s="19">
        <v>6</v>
      </c>
      <c r="H36" s="20">
        <f t="shared" si="1"/>
        <v>0</v>
      </c>
    </row>
    <row r="37" spans="1:8" x14ac:dyDescent="0.25">
      <c r="A37" s="11" t="s">
        <v>41</v>
      </c>
      <c r="B37" s="11">
        <v>3</v>
      </c>
      <c r="C37" s="11" t="s">
        <v>46</v>
      </c>
      <c r="D37" s="17" t="s">
        <v>33</v>
      </c>
      <c r="E37" s="11" t="s">
        <v>47</v>
      </c>
      <c r="F37" s="18">
        <v>0</v>
      </c>
      <c r="G37" s="19">
        <v>16</v>
      </c>
      <c r="H37" s="20">
        <f t="shared" si="1"/>
        <v>0</v>
      </c>
    </row>
    <row r="38" spans="1:8" x14ac:dyDescent="0.25">
      <c r="A38" s="11" t="s">
        <v>41</v>
      </c>
      <c r="B38" s="11">
        <v>4</v>
      </c>
      <c r="C38" s="11" t="s">
        <v>48</v>
      </c>
      <c r="D38" s="17" t="s">
        <v>33</v>
      </c>
      <c r="E38" s="11" t="s">
        <v>49</v>
      </c>
      <c r="F38" s="18">
        <v>0</v>
      </c>
      <c r="G38" s="19">
        <v>32</v>
      </c>
      <c r="H38" s="20">
        <f t="shared" si="1"/>
        <v>0</v>
      </c>
    </row>
    <row r="39" spans="1:8" x14ac:dyDescent="0.25">
      <c r="A39" s="11" t="s">
        <v>41</v>
      </c>
      <c r="B39" s="11">
        <v>5</v>
      </c>
      <c r="C39" s="11" t="s">
        <v>50</v>
      </c>
      <c r="D39" s="17" t="s">
        <v>15</v>
      </c>
      <c r="E39" s="11" t="s">
        <v>51</v>
      </c>
      <c r="F39" s="18">
        <v>0</v>
      </c>
      <c r="G39" s="19">
        <v>20</v>
      </c>
      <c r="H39" s="20">
        <f t="shared" si="1"/>
        <v>0</v>
      </c>
    </row>
    <row r="40" spans="1:8" x14ac:dyDescent="0.25">
      <c r="A40" s="11" t="s">
        <v>41</v>
      </c>
      <c r="B40" s="11">
        <v>6</v>
      </c>
      <c r="C40" s="11" t="s">
        <v>52</v>
      </c>
      <c r="D40" s="17" t="s">
        <v>15</v>
      </c>
      <c r="E40" s="11" t="s">
        <v>53</v>
      </c>
      <c r="F40" s="18">
        <v>0</v>
      </c>
      <c r="G40" s="19">
        <v>1</v>
      </c>
      <c r="H40" s="20">
        <f t="shared" si="1"/>
        <v>0</v>
      </c>
    </row>
    <row r="41" spans="1:8" x14ac:dyDescent="0.25">
      <c r="E41" s="15" t="s">
        <v>19</v>
      </c>
      <c r="F41" s="15"/>
      <c r="G41" s="15"/>
      <c r="H41" s="21">
        <f>SUM(H35:H40)</f>
        <v>0</v>
      </c>
    </row>
    <row r="43" spans="1:8" x14ac:dyDescent="0.25">
      <c r="C43" s="15" t="s">
        <v>6</v>
      </c>
      <c r="D43" s="16" t="s">
        <v>7</v>
      </c>
      <c r="E43" s="15" t="s">
        <v>8</v>
      </c>
    </row>
    <row r="44" spans="1:8" x14ac:dyDescent="0.25">
      <c r="C44" s="15" t="s">
        <v>9</v>
      </c>
      <c r="D44" s="16" t="s">
        <v>7</v>
      </c>
      <c r="E44" s="15" t="s">
        <v>10</v>
      </c>
    </row>
    <row r="45" spans="1:8" x14ac:dyDescent="0.25">
      <c r="C45" s="15" t="s">
        <v>11</v>
      </c>
      <c r="D45" s="16" t="s">
        <v>54</v>
      </c>
      <c r="E45" s="15" t="s">
        <v>55</v>
      </c>
    </row>
    <row r="47" spans="1:8" ht="158.25" x14ac:dyDescent="0.25">
      <c r="A47" s="11" t="s">
        <v>56</v>
      </c>
      <c r="B47" s="11">
        <v>1</v>
      </c>
      <c r="C47" s="11" t="s">
        <v>57</v>
      </c>
      <c r="D47" s="17" t="s">
        <v>58</v>
      </c>
      <c r="E47" s="22" t="s">
        <v>59</v>
      </c>
      <c r="F47" s="18">
        <v>0</v>
      </c>
      <c r="G47" s="19">
        <v>1</v>
      </c>
      <c r="H47" s="20">
        <f>ROUND(ROUND(F47,2)*ROUND(G47,3),2)</f>
        <v>0</v>
      </c>
    </row>
    <row r="48" spans="1:8" x14ac:dyDescent="0.25">
      <c r="E48" s="15" t="s">
        <v>19</v>
      </c>
      <c r="F48" s="15"/>
      <c r="G48" s="15"/>
      <c r="H48" s="21">
        <f>SUM(H47:H47)</f>
        <v>0</v>
      </c>
    </row>
    <row r="50" spans="1:8" x14ac:dyDescent="0.25">
      <c r="C50" s="15" t="s">
        <v>6</v>
      </c>
      <c r="D50" s="16" t="s">
        <v>7</v>
      </c>
      <c r="E50" s="15" t="s">
        <v>8</v>
      </c>
    </row>
    <row r="51" spans="1:8" x14ac:dyDescent="0.25">
      <c r="C51" s="15" t="s">
        <v>9</v>
      </c>
      <c r="D51" s="16" t="s">
        <v>7</v>
      </c>
      <c r="E51" s="15" t="s">
        <v>10</v>
      </c>
    </row>
    <row r="52" spans="1:8" x14ac:dyDescent="0.25">
      <c r="C52" s="15" t="s">
        <v>11</v>
      </c>
      <c r="D52" s="16" t="s">
        <v>60</v>
      </c>
      <c r="E52" s="15" t="s">
        <v>61</v>
      </c>
    </row>
    <row r="54" spans="1:8" x14ac:dyDescent="0.25">
      <c r="A54" s="11" t="s">
        <v>62</v>
      </c>
      <c r="B54" s="11">
        <v>1</v>
      </c>
      <c r="C54" s="11" t="s">
        <v>63</v>
      </c>
      <c r="D54" s="17" t="s">
        <v>15</v>
      </c>
      <c r="E54" s="11" t="s">
        <v>64</v>
      </c>
      <c r="F54" s="18">
        <v>0</v>
      </c>
      <c r="G54" s="19">
        <v>2</v>
      </c>
      <c r="H54" s="20">
        <f>ROUND(ROUND(F54,2)*ROUND(G54,3),2)</f>
        <v>0</v>
      </c>
    </row>
    <row r="55" spans="1:8" x14ac:dyDescent="0.25">
      <c r="E55" s="15" t="s">
        <v>19</v>
      </c>
      <c r="F55" s="15"/>
      <c r="G55" s="15"/>
      <c r="H55" s="21">
        <f>SUM(H54:H54)</f>
        <v>0</v>
      </c>
    </row>
    <row r="57" spans="1:8" x14ac:dyDescent="0.25">
      <c r="C57" s="15" t="s">
        <v>6</v>
      </c>
      <c r="D57" s="16" t="s">
        <v>7</v>
      </c>
      <c r="E57" s="15" t="s">
        <v>8</v>
      </c>
    </row>
    <row r="58" spans="1:8" x14ac:dyDescent="0.25">
      <c r="C58" s="15" t="s">
        <v>9</v>
      </c>
      <c r="D58" s="16" t="s">
        <v>7</v>
      </c>
      <c r="E58" s="15" t="s">
        <v>10</v>
      </c>
    </row>
    <row r="59" spans="1:8" x14ac:dyDescent="0.25">
      <c r="C59" s="15" t="s">
        <v>11</v>
      </c>
      <c r="D59" s="16" t="s">
        <v>65</v>
      </c>
      <c r="E59" s="15" t="s">
        <v>66</v>
      </c>
    </row>
    <row r="61" spans="1:8" x14ac:dyDescent="0.25">
      <c r="A61" s="11" t="s">
        <v>67</v>
      </c>
      <c r="B61" s="11">
        <v>1</v>
      </c>
      <c r="C61" s="11" t="s">
        <v>68</v>
      </c>
      <c r="D61" s="17" t="s">
        <v>58</v>
      </c>
      <c r="E61" s="11" t="s">
        <v>69</v>
      </c>
      <c r="F61" s="18">
        <v>0</v>
      </c>
      <c r="G61" s="19">
        <v>1</v>
      </c>
      <c r="H61" s="20">
        <f t="shared" ref="H61:H66" si="2">ROUND(ROUND(F61,2)*ROUND(G61,3),2)</f>
        <v>0</v>
      </c>
    </row>
    <row r="62" spans="1:8" x14ac:dyDescent="0.25">
      <c r="A62" s="11" t="s">
        <v>67</v>
      </c>
      <c r="B62" s="11">
        <v>2</v>
      </c>
      <c r="C62" s="11" t="s">
        <v>70</v>
      </c>
      <c r="D62" s="17" t="s">
        <v>58</v>
      </c>
      <c r="E62" s="11" t="s">
        <v>71</v>
      </c>
      <c r="F62" s="18">
        <v>0</v>
      </c>
      <c r="G62" s="19">
        <v>1</v>
      </c>
      <c r="H62" s="20">
        <f t="shared" si="2"/>
        <v>0</v>
      </c>
    </row>
    <row r="63" spans="1:8" x14ac:dyDescent="0.25">
      <c r="A63" s="11" t="s">
        <v>67</v>
      </c>
      <c r="B63" s="11">
        <v>3</v>
      </c>
      <c r="C63" s="11" t="s">
        <v>72</v>
      </c>
      <c r="D63" s="17" t="s">
        <v>58</v>
      </c>
      <c r="E63" s="11" t="s">
        <v>73</v>
      </c>
      <c r="F63" s="18">
        <v>0</v>
      </c>
      <c r="G63" s="19">
        <v>1</v>
      </c>
      <c r="H63" s="20">
        <f t="shared" si="2"/>
        <v>0</v>
      </c>
    </row>
    <row r="64" spans="1:8" x14ac:dyDescent="0.25">
      <c r="A64" s="11" t="s">
        <v>67</v>
      </c>
      <c r="B64" s="11">
        <v>4</v>
      </c>
      <c r="C64" s="11" t="s">
        <v>74</v>
      </c>
      <c r="D64" s="17" t="s">
        <v>58</v>
      </c>
      <c r="E64" s="11" t="s">
        <v>75</v>
      </c>
      <c r="F64" s="18">
        <v>0</v>
      </c>
      <c r="G64" s="19">
        <v>1</v>
      </c>
      <c r="H64" s="20">
        <f t="shared" si="2"/>
        <v>0</v>
      </c>
    </row>
    <row r="65" spans="1:8" x14ac:dyDescent="0.25">
      <c r="A65" s="11" t="s">
        <v>67</v>
      </c>
      <c r="B65" s="11">
        <v>5</v>
      </c>
      <c r="C65" s="11" t="s">
        <v>76</v>
      </c>
      <c r="D65" s="17" t="s">
        <v>58</v>
      </c>
      <c r="E65" s="11" t="s">
        <v>77</v>
      </c>
      <c r="F65" s="18">
        <v>0</v>
      </c>
      <c r="G65" s="19">
        <v>1</v>
      </c>
      <c r="H65" s="20">
        <f t="shared" si="2"/>
        <v>0</v>
      </c>
    </row>
    <row r="66" spans="1:8" x14ac:dyDescent="0.25">
      <c r="A66" s="11" t="s">
        <v>67</v>
      </c>
      <c r="B66" s="11">
        <v>6</v>
      </c>
      <c r="C66" s="11" t="s">
        <v>78</v>
      </c>
      <c r="D66" s="17" t="s">
        <v>58</v>
      </c>
      <c r="E66" s="11" t="s">
        <v>79</v>
      </c>
      <c r="F66" s="18">
        <v>0</v>
      </c>
      <c r="G66" s="19">
        <v>1</v>
      </c>
      <c r="H66" s="20">
        <f t="shared" si="2"/>
        <v>0</v>
      </c>
    </row>
    <row r="67" spans="1:8" x14ac:dyDescent="0.25">
      <c r="E67" s="15" t="s">
        <v>19</v>
      </c>
      <c r="F67" s="15"/>
      <c r="G67" s="15"/>
      <c r="H67" s="21">
        <f>SUM(H61:H66)</f>
        <v>0</v>
      </c>
    </row>
    <row r="69" spans="1:8" x14ac:dyDescent="0.25">
      <c r="C69" s="15" t="s">
        <v>6</v>
      </c>
      <c r="D69" s="16" t="s">
        <v>7</v>
      </c>
      <c r="E69" s="15" t="s">
        <v>8</v>
      </c>
    </row>
    <row r="70" spans="1:8" x14ac:dyDescent="0.25">
      <c r="C70" s="15" t="s">
        <v>9</v>
      </c>
      <c r="D70" s="16" t="s">
        <v>20</v>
      </c>
      <c r="E70" s="15" t="s">
        <v>80</v>
      </c>
    </row>
    <row r="71" spans="1:8" x14ac:dyDescent="0.25">
      <c r="C71" s="15" t="s">
        <v>11</v>
      </c>
      <c r="D71" s="16" t="s">
        <v>7</v>
      </c>
      <c r="E71" s="15" t="s">
        <v>12</v>
      </c>
    </row>
    <row r="73" spans="1:8" x14ac:dyDescent="0.25">
      <c r="A73" s="11" t="s">
        <v>81</v>
      </c>
      <c r="B73" s="11">
        <v>1</v>
      </c>
      <c r="C73" s="11" t="s">
        <v>14</v>
      </c>
      <c r="D73" s="17" t="s">
        <v>15</v>
      </c>
      <c r="E73" s="11" t="s">
        <v>16</v>
      </c>
      <c r="F73" s="18">
        <v>0</v>
      </c>
      <c r="G73" s="19">
        <v>1</v>
      </c>
      <c r="H73" s="20">
        <f>ROUND(ROUND(F73,2)*ROUND(G73,3),2)</f>
        <v>0</v>
      </c>
    </row>
    <row r="74" spans="1:8" x14ac:dyDescent="0.25">
      <c r="A74" s="11" t="s">
        <v>81</v>
      </c>
      <c r="B74" s="11">
        <v>2</v>
      </c>
      <c r="C74" s="11" t="s">
        <v>17</v>
      </c>
      <c r="D74" s="17" t="s">
        <v>15</v>
      </c>
      <c r="E74" s="11" t="s">
        <v>18</v>
      </c>
      <c r="F74" s="18">
        <v>0</v>
      </c>
      <c r="G74" s="19">
        <v>4</v>
      </c>
      <c r="H74" s="20">
        <f>ROUND(ROUND(F74,2)*ROUND(G74,3),2)</f>
        <v>0</v>
      </c>
    </row>
    <row r="75" spans="1:8" x14ac:dyDescent="0.25">
      <c r="A75" s="11" t="s">
        <v>81</v>
      </c>
      <c r="B75" s="11">
        <v>3</v>
      </c>
      <c r="C75" s="11" t="s">
        <v>27</v>
      </c>
      <c r="D75" s="17" t="s">
        <v>15</v>
      </c>
      <c r="E75" s="11" t="s">
        <v>28</v>
      </c>
      <c r="F75" s="18">
        <v>0</v>
      </c>
      <c r="G75" s="19">
        <v>2</v>
      </c>
      <c r="H75" s="20">
        <f>ROUND(ROUND(F75,2)*ROUND(G75,3),2)</f>
        <v>0</v>
      </c>
    </row>
    <row r="76" spans="1:8" x14ac:dyDescent="0.25">
      <c r="A76" s="11" t="s">
        <v>81</v>
      </c>
      <c r="B76" s="11">
        <v>4</v>
      </c>
      <c r="C76" s="11" t="s">
        <v>23</v>
      </c>
      <c r="D76" s="17" t="s">
        <v>15</v>
      </c>
      <c r="E76" s="11" t="s">
        <v>24</v>
      </c>
      <c r="F76" s="18">
        <v>0</v>
      </c>
      <c r="G76" s="19">
        <v>4</v>
      </c>
      <c r="H76" s="20">
        <f>ROUND(ROUND(F76,2)*ROUND(G76,3),2)</f>
        <v>0</v>
      </c>
    </row>
    <row r="77" spans="1:8" x14ac:dyDescent="0.25">
      <c r="A77" s="11" t="s">
        <v>81</v>
      </c>
      <c r="B77" s="11">
        <v>5</v>
      </c>
      <c r="C77" s="11" t="s">
        <v>82</v>
      </c>
      <c r="D77" s="17" t="s">
        <v>15</v>
      </c>
      <c r="E77" s="11" t="s">
        <v>83</v>
      </c>
      <c r="F77" s="18">
        <v>0</v>
      </c>
      <c r="G77" s="19">
        <v>6</v>
      </c>
      <c r="H77" s="20">
        <f>ROUND(ROUND(F77,2)*ROUND(G77,3),2)</f>
        <v>0</v>
      </c>
    </row>
    <row r="78" spans="1:8" x14ac:dyDescent="0.25">
      <c r="E78" s="15" t="s">
        <v>19</v>
      </c>
      <c r="F78" s="15"/>
      <c r="G78" s="15"/>
      <c r="H78" s="21">
        <f>SUM(H73:H77)</f>
        <v>0</v>
      </c>
    </row>
    <row r="80" spans="1:8" x14ac:dyDescent="0.25">
      <c r="C80" s="15" t="s">
        <v>6</v>
      </c>
      <c r="D80" s="16" t="s">
        <v>7</v>
      </c>
      <c r="E80" s="15" t="s">
        <v>8</v>
      </c>
    </row>
    <row r="81" spans="1:8" x14ac:dyDescent="0.25">
      <c r="C81" s="15" t="s">
        <v>9</v>
      </c>
      <c r="D81" s="16" t="s">
        <v>20</v>
      </c>
      <c r="E81" s="15" t="s">
        <v>80</v>
      </c>
    </row>
    <row r="82" spans="1:8" x14ac:dyDescent="0.25">
      <c r="C82" s="15" t="s">
        <v>11</v>
      </c>
      <c r="D82" s="16" t="s">
        <v>20</v>
      </c>
      <c r="E82" s="15" t="s">
        <v>84</v>
      </c>
    </row>
    <row r="84" spans="1:8" x14ac:dyDescent="0.25">
      <c r="A84" s="11" t="s">
        <v>85</v>
      </c>
      <c r="B84" s="11">
        <v>1</v>
      </c>
      <c r="C84" s="11" t="s">
        <v>86</v>
      </c>
      <c r="D84" s="17" t="s">
        <v>33</v>
      </c>
      <c r="E84" s="11" t="s">
        <v>87</v>
      </c>
      <c r="F84" s="18">
        <v>0</v>
      </c>
      <c r="G84" s="19">
        <v>275</v>
      </c>
      <c r="H84" s="20">
        <f t="shared" ref="H84:H89" si="3">ROUND(ROUND(F84,2)*ROUND(G84,3),2)</f>
        <v>0</v>
      </c>
    </row>
    <row r="85" spans="1:8" x14ac:dyDescent="0.25">
      <c r="A85" s="11" t="s">
        <v>85</v>
      </c>
      <c r="B85" s="11">
        <v>2</v>
      </c>
      <c r="C85" s="11" t="s">
        <v>88</v>
      </c>
      <c r="D85" s="17" t="s">
        <v>30</v>
      </c>
      <c r="E85" s="11" t="s">
        <v>89</v>
      </c>
      <c r="F85" s="18">
        <v>0</v>
      </c>
      <c r="G85" s="19">
        <v>247</v>
      </c>
      <c r="H85" s="20">
        <f t="shared" si="3"/>
        <v>0</v>
      </c>
    </row>
    <row r="86" spans="1:8" x14ac:dyDescent="0.25">
      <c r="A86" s="11" t="s">
        <v>85</v>
      </c>
      <c r="B86" s="11">
        <v>3</v>
      </c>
      <c r="C86" s="11" t="s">
        <v>90</v>
      </c>
      <c r="D86" s="17" t="s">
        <v>30</v>
      </c>
      <c r="E86" s="11" t="s">
        <v>91</v>
      </c>
      <c r="F86" s="18">
        <v>0</v>
      </c>
      <c r="G86" s="19">
        <v>247</v>
      </c>
      <c r="H86" s="20">
        <f t="shared" si="3"/>
        <v>0</v>
      </c>
    </row>
    <row r="87" spans="1:8" x14ac:dyDescent="0.25">
      <c r="A87" s="11" t="s">
        <v>85</v>
      </c>
      <c r="B87" s="11">
        <v>4</v>
      </c>
      <c r="C87" s="11" t="s">
        <v>92</v>
      </c>
      <c r="D87" s="17" t="s">
        <v>93</v>
      </c>
      <c r="E87" s="11" t="s">
        <v>94</v>
      </c>
      <c r="F87" s="18">
        <v>0</v>
      </c>
      <c r="G87" s="19">
        <v>151.19999999999999</v>
      </c>
      <c r="H87" s="20">
        <f t="shared" si="3"/>
        <v>0</v>
      </c>
    </row>
    <row r="88" spans="1:8" x14ac:dyDescent="0.25">
      <c r="A88" s="11" t="s">
        <v>85</v>
      </c>
      <c r="B88" s="11">
        <v>5</v>
      </c>
      <c r="C88" s="11" t="s">
        <v>95</v>
      </c>
      <c r="D88" s="17" t="s">
        <v>30</v>
      </c>
      <c r="E88" s="11" t="s">
        <v>96</v>
      </c>
      <c r="F88" s="18">
        <v>0</v>
      </c>
      <c r="G88" s="19">
        <v>108</v>
      </c>
      <c r="H88" s="20">
        <f t="shared" si="3"/>
        <v>0</v>
      </c>
    </row>
    <row r="89" spans="1:8" x14ac:dyDescent="0.25">
      <c r="A89" s="11" t="s">
        <v>85</v>
      </c>
      <c r="B89" s="11">
        <v>6</v>
      </c>
      <c r="C89" s="11" t="s">
        <v>97</v>
      </c>
      <c r="D89" s="17" t="s">
        <v>93</v>
      </c>
      <c r="E89" s="11" t="s">
        <v>98</v>
      </c>
      <c r="F89" s="18">
        <v>0</v>
      </c>
      <c r="G89" s="19">
        <v>75.599999999999994</v>
      </c>
      <c r="H89" s="20">
        <f t="shared" si="3"/>
        <v>0</v>
      </c>
    </row>
    <row r="90" spans="1:8" x14ac:dyDescent="0.25">
      <c r="E90" s="15" t="s">
        <v>19</v>
      </c>
      <c r="F90" s="15"/>
      <c r="G90" s="15"/>
      <c r="H90" s="21">
        <f>SUM(H84:H89)</f>
        <v>0</v>
      </c>
    </row>
    <row r="92" spans="1:8" x14ac:dyDescent="0.25">
      <c r="C92" s="15" t="s">
        <v>6</v>
      </c>
      <c r="D92" s="16" t="s">
        <v>7</v>
      </c>
      <c r="E92" s="15" t="s">
        <v>8</v>
      </c>
    </row>
    <row r="93" spans="1:8" x14ac:dyDescent="0.25">
      <c r="C93" s="15" t="s">
        <v>9</v>
      </c>
      <c r="D93" s="16" t="s">
        <v>20</v>
      </c>
      <c r="E93" s="15" t="s">
        <v>80</v>
      </c>
    </row>
    <row r="94" spans="1:8" x14ac:dyDescent="0.25">
      <c r="C94" s="15" t="s">
        <v>11</v>
      </c>
      <c r="D94" s="16" t="s">
        <v>39</v>
      </c>
      <c r="E94" s="15" t="s">
        <v>99</v>
      </c>
    </row>
    <row r="96" spans="1:8" x14ac:dyDescent="0.25">
      <c r="A96" s="11" t="s">
        <v>100</v>
      </c>
      <c r="B96" s="11">
        <v>1</v>
      </c>
      <c r="C96" s="11" t="s">
        <v>101</v>
      </c>
      <c r="D96" s="17" t="s">
        <v>33</v>
      </c>
      <c r="E96" s="11" t="s">
        <v>102</v>
      </c>
      <c r="F96" s="18">
        <v>0</v>
      </c>
      <c r="G96" s="19">
        <v>35</v>
      </c>
      <c r="H96" s="20">
        <f t="shared" ref="H96:H104" si="4">ROUND(ROUND(F96,2)*ROUND(G96,3),2)</f>
        <v>0</v>
      </c>
    </row>
    <row r="97" spans="1:8" x14ac:dyDescent="0.25">
      <c r="A97" s="11" t="s">
        <v>100</v>
      </c>
      <c r="B97" s="11">
        <v>2</v>
      </c>
      <c r="C97" s="11" t="s">
        <v>103</v>
      </c>
      <c r="D97" s="17" t="s">
        <v>33</v>
      </c>
      <c r="E97" s="11" t="s">
        <v>104</v>
      </c>
      <c r="F97" s="18">
        <v>0</v>
      </c>
      <c r="G97" s="19">
        <v>80</v>
      </c>
      <c r="H97" s="20">
        <f t="shared" si="4"/>
        <v>0</v>
      </c>
    </row>
    <row r="98" spans="1:8" x14ac:dyDescent="0.25">
      <c r="A98" s="11" t="s">
        <v>100</v>
      </c>
      <c r="B98" s="11">
        <v>3</v>
      </c>
      <c r="C98" s="11" t="s">
        <v>105</v>
      </c>
      <c r="D98" s="17" t="s">
        <v>33</v>
      </c>
      <c r="E98" s="11" t="s">
        <v>106</v>
      </c>
      <c r="F98" s="18">
        <v>0</v>
      </c>
      <c r="G98" s="19">
        <v>20</v>
      </c>
      <c r="H98" s="20">
        <f t="shared" si="4"/>
        <v>0</v>
      </c>
    </row>
    <row r="99" spans="1:8" x14ac:dyDescent="0.25">
      <c r="A99" s="11" t="s">
        <v>100</v>
      </c>
      <c r="B99" s="11">
        <v>4</v>
      </c>
      <c r="C99" s="11" t="s">
        <v>107</v>
      </c>
      <c r="D99" s="17" t="s">
        <v>93</v>
      </c>
      <c r="E99" s="11" t="s">
        <v>108</v>
      </c>
      <c r="F99" s="18">
        <v>0</v>
      </c>
      <c r="G99" s="19">
        <v>75.599999999999994</v>
      </c>
      <c r="H99" s="20">
        <f t="shared" si="4"/>
        <v>0</v>
      </c>
    </row>
    <row r="100" spans="1:8" x14ac:dyDescent="0.25">
      <c r="A100" s="11" t="s">
        <v>100</v>
      </c>
      <c r="B100" s="11">
        <v>5</v>
      </c>
      <c r="C100" s="11" t="s">
        <v>109</v>
      </c>
      <c r="D100" s="17" t="s">
        <v>15</v>
      </c>
      <c r="E100" s="11" t="s">
        <v>110</v>
      </c>
      <c r="F100" s="18">
        <v>0</v>
      </c>
      <c r="G100" s="19">
        <v>3</v>
      </c>
      <c r="H100" s="20">
        <f t="shared" si="4"/>
        <v>0</v>
      </c>
    </row>
    <row r="101" spans="1:8" x14ac:dyDescent="0.25">
      <c r="A101" s="11" t="s">
        <v>100</v>
      </c>
      <c r="B101" s="11">
        <v>6</v>
      </c>
      <c r="C101" s="11" t="s">
        <v>111</v>
      </c>
      <c r="D101" s="17" t="s">
        <v>33</v>
      </c>
      <c r="E101" s="11" t="s">
        <v>112</v>
      </c>
      <c r="F101" s="18">
        <v>0</v>
      </c>
      <c r="G101" s="19">
        <v>220.4</v>
      </c>
      <c r="H101" s="20">
        <f t="shared" si="4"/>
        <v>0</v>
      </c>
    </row>
    <row r="102" spans="1:8" x14ac:dyDescent="0.25">
      <c r="A102" s="11" t="s">
        <v>100</v>
      </c>
      <c r="B102" s="11">
        <v>7</v>
      </c>
      <c r="C102" s="11" t="s">
        <v>113</v>
      </c>
      <c r="D102" s="17" t="s">
        <v>30</v>
      </c>
      <c r="E102" s="11" t="s">
        <v>114</v>
      </c>
      <c r="F102" s="18">
        <v>0</v>
      </c>
      <c r="G102" s="19">
        <v>4</v>
      </c>
      <c r="H102" s="20">
        <f t="shared" si="4"/>
        <v>0</v>
      </c>
    </row>
    <row r="103" spans="1:8" x14ac:dyDescent="0.25">
      <c r="A103" s="11" t="s">
        <v>100</v>
      </c>
      <c r="B103" s="11">
        <v>8</v>
      </c>
      <c r="C103" s="11" t="s">
        <v>115</v>
      </c>
      <c r="D103" s="17" t="s">
        <v>15</v>
      </c>
      <c r="E103" s="11" t="s">
        <v>116</v>
      </c>
      <c r="F103" s="18">
        <v>0</v>
      </c>
      <c r="G103" s="19">
        <v>3</v>
      </c>
      <c r="H103" s="20">
        <f t="shared" si="4"/>
        <v>0</v>
      </c>
    </row>
    <row r="104" spans="1:8" x14ac:dyDescent="0.25">
      <c r="A104" s="11" t="s">
        <v>100</v>
      </c>
      <c r="B104" s="11">
        <v>9</v>
      </c>
      <c r="C104" s="11" t="s">
        <v>117</v>
      </c>
      <c r="D104" s="17" t="s">
        <v>15</v>
      </c>
      <c r="E104" s="11" t="s">
        <v>118</v>
      </c>
      <c r="F104" s="18">
        <v>0</v>
      </c>
      <c r="G104" s="19">
        <v>3</v>
      </c>
      <c r="H104" s="20">
        <f t="shared" si="4"/>
        <v>0</v>
      </c>
    </row>
    <row r="105" spans="1:8" x14ac:dyDescent="0.25">
      <c r="E105" s="15" t="s">
        <v>19</v>
      </c>
      <c r="F105" s="15"/>
      <c r="G105" s="15"/>
      <c r="H105" s="21">
        <f>SUM(H96:H104)</f>
        <v>0</v>
      </c>
    </row>
    <row r="107" spans="1:8" x14ac:dyDescent="0.25">
      <c r="C107" s="15" t="s">
        <v>6</v>
      </c>
      <c r="D107" s="16" t="s">
        <v>7</v>
      </c>
      <c r="E107" s="15" t="s">
        <v>8</v>
      </c>
    </row>
    <row r="108" spans="1:8" x14ac:dyDescent="0.25">
      <c r="C108" s="15" t="s">
        <v>9</v>
      </c>
      <c r="D108" s="16" t="s">
        <v>20</v>
      </c>
      <c r="E108" s="15" t="s">
        <v>80</v>
      </c>
    </row>
    <row r="109" spans="1:8" x14ac:dyDescent="0.25">
      <c r="C109" s="15" t="s">
        <v>11</v>
      </c>
      <c r="D109" s="16" t="s">
        <v>54</v>
      </c>
      <c r="E109" s="15" t="s">
        <v>55</v>
      </c>
    </row>
    <row r="111" spans="1:8" ht="124.5" x14ac:dyDescent="0.25">
      <c r="A111" s="11" t="s">
        <v>119</v>
      </c>
      <c r="B111" s="11">
        <v>1</v>
      </c>
      <c r="C111" s="11" t="s">
        <v>120</v>
      </c>
      <c r="D111" s="17" t="s">
        <v>58</v>
      </c>
      <c r="E111" s="22" t="s">
        <v>121</v>
      </c>
      <c r="F111" s="18">
        <v>0</v>
      </c>
      <c r="G111" s="19">
        <v>1</v>
      </c>
      <c r="H111" s="20">
        <f>ROUND(ROUND(F111,2)*ROUND(G111,3),2)</f>
        <v>0</v>
      </c>
    </row>
    <row r="112" spans="1:8" x14ac:dyDescent="0.25">
      <c r="E112" s="15" t="s">
        <v>19</v>
      </c>
      <c r="F112" s="15"/>
      <c r="G112" s="15"/>
      <c r="H112" s="21">
        <f>SUM(H111:H111)</f>
        <v>0</v>
      </c>
    </row>
    <row r="114" spans="1:8" x14ac:dyDescent="0.25">
      <c r="C114" s="15" t="s">
        <v>6</v>
      </c>
      <c r="D114" s="16" t="s">
        <v>7</v>
      </c>
      <c r="E114" s="15" t="s">
        <v>8</v>
      </c>
    </row>
    <row r="115" spans="1:8" x14ac:dyDescent="0.25">
      <c r="C115" s="15" t="s">
        <v>9</v>
      </c>
      <c r="D115" s="16" t="s">
        <v>20</v>
      </c>
      <c r="E115" s="15" t="s">
        <v>80</v>
      </c>
    </row>
    <row r="116" spans="1:8" x14ac:dyDescent="0.25">
      <c r="C116" s="15" t="s">
        <v>11</v>
      </c>
      <c r="D116" s="16" t="s">
        <v>60</v>
      </c>
      <c r="E116" s="15" t="s">
        <v>61</v>
      </c>
    </row>
    <row r="118" spans="1:8" x14ac:dyDescent="0.25">
      <c r="A118" s="11" t="s">
        <v>122</v>
      </c>
      <c r="B118" s="11">
        <v>1</v>
      </c>
      <c r="C118" s="11" t="s">
        <v>63</v>
      </c>
      <c r="D118" s="17" t="s">
        <v>15</v>
      </c>
      <c r="E118" s="11" t="s">
        <v>64</v>
      </c>
      <c r="F118" s="18">
        <v>0</v>
      </c>
      <c r="G118" s="19">
        <v>2</v>
      </c>
      <c r="H118" s="20">
        <f>ROUND(ROUND(F118,2)*ROUND(G118,3),2)</f>
        <v>0</v>
      </c>
    </row>
    <row r="119" spans="1:8" x14ac:dyDescent="0.25">
      <c r="A119" s="11" t="s">
        <v>122</v>
      </c>
      <c r="B119" s="11">
        <v>2</v>
      </c>
      <c r="C119" s="11" t="s">
        <v>123</v>
      </c>
      <c r="D119" s="17" t="s">
        <v>30</v>
      </c>
      <c r="E119" s="11" t="s">
        <v>124</v>
      </c>
      <c r="F119" s="18">
        <v>0</v>
      </c>
      <c r="G119" s="19">
        <v>297</v>
      </c>
      <c r="H119" s="20">
        <f>ROUND(ROUND(F119,2)*ROUND(G119,3),2)</f>
        <v>0</v>
      </c>
    </row>
    <row r="120" spans="1:8" x14ac:dyDescent="0.25">
      <c r="A120" s="11" t="s">
        <v>122</v>
      </c>
      <c r="B120" s="11">
        <v>3</v>
      </c>
      <c r="C120" s="11" t="s">
        <v>125</v>
      </c>
      <c r="D120" s="17" t="s">
        <v>93</v>
      </c>
      <c r="E120" s="11" t="s">
        <v>126</v>
      </c>
      <c r="F120" s="18">
        <v>0</v>
      </c>
      <c r="G120" s="19">
        <v>59.4</v>
      </c>
      <c r="H120" s="20">
        <f>ROUND(ROUND(F120,2)*ROUND(G120,3),2)</f>
        <v>0</v>
      </c>
    </row>
    <row r="121" spans="1:8" x14ac:dyDescent="0.25">
      <c r="A121" s="11" t="s">
        <v>122</v>
      </c>
      <c r="B121" s="11">
        <v>4</v>
      </c>
      <c r="C121" s="11" t="s">
        <v>127</v>
      </c>
      <c r="D121" s="17" t="s">
        <v>30</v>
      </c>
      <c r="E121" s="11" t="s">
        <v>128</v>
      </c>
      <c r="F121" s="18">
        <v>0</v>
      </c>
      <c r="G121" s="19">
        <v>7.6</v>
      </c>
      <c r="H121" s="20">
        <f>ROUND(ROUND(F121,2)*ROUND(G121,3),2)</f>
        <v>0</v>
      </c>
    </row>
    <row r="122" spans="1:8" x14ac:dyDescent="0.25">
      <c r="E122" s="15" t="s">
        <v>19</v>
      </c>
      <c r="F122" s="15"/>
      <c r="G122" s="15"/>
      <c r="H122" s="21">
        <f>SUM(H118:H121)</f>
        <v>0</v>
      </c>
    </row>
    <row r="124" spans="1:8" x14ac:dyDescent="0.25">
      <c r="C124" s="15" t="s">
        <v>6</v>
      </c>
      <c r="D124" s="16" t="s">
        <v>7</v>
      </c>
      <c r="E124" s="15" t="s">
        <v>8</v>
      </c>
    </row>
    <row r="125" spans="1:8" x14ac:dyDescent="0.25">
      <c r="C125" s="15" t="s">
        <v>9</v>
      </c>
      <c r="D125" s="16" t="s">
        <v>20</v>
      </c>
      <c r="E125" s="15" t="s">
        <v>80</v>
      </c>
    </row>
    <row r="126" spans="1:8" x14ac:dyDescent="0.25">
      <c r="C126" s="15" t="s">
        <v>11</v>
      </c>
      <c r="D126" s="16" t="s">
        <v>65</v>
      </c>
      <c r="E126" s="15" t="s">
        <v>66</v>
      </c>
    </row>
    <row r="128" spans="1:8" x14ac:dyDescent="0.25">
      <c r="A128" s="11" t="s">
        <v>129</v>
      </c>
      <c r="B128" s="11">
        <v>1</v>
      </c>
      <c r="C128" s="11" t="s">
        <v>130</v>
      </c>
      <c r="D128" s="17" t="s">
        <v>58</v>
      </c>
      <c r="E128" s="11" t="s">
        <v>131</v>
      </c>
      <c r="F128" s="18">
        <v>0</v>
      </c>
      <c r="G128" s="19">
        <v>1</v>
      </c>
      <c r="H128" s="20">
        <f t="shared" ref="H128:H133" si="5">ROUND(ROUND(F128,2)*ROUND(G128,3),2)</f>
        <v>0</v>
      </c>
    </row>
    <row r="129" spans="1:8" x14ac:dyDescent="0.25">
      <c r="A129" s="11" t="s">
        <v>129</v>
      </c>
      <c r="B129" s="11">
        <v>2</v>
      </c>
      <c r="C129" s="11" t="s">
        <v>132</v>
      </c>
      <c r="D129" s="17" t="s">
        <v>58</v>
      </c>
      <c r="E129" s="11" t="s">
        <v>133</v>
      </c>
      <c r="F129" s="18">
        <v>0</v>
      </c>
      <c r="G129" s="19">
        <v>1</v>
      </c>
      <c r="H129" s="20">
        <f t="shared" si="5"/>
        <v>0</v>
      </c>
    </row>
    <row r="130" spans="1:8" x14ac:dyDescent="0.25">
      <c r="A130" s="11" t="s">
        <v>129</v>
      </c>
      <c r="B130" s="11">
        <v>3</v>
      </c>
      <c r="C130" s="11" t="s">
        <v>134</v>
      </c>
      <c r="D130" s="17" t="s">
        <v>58</v>
      </c>
      <c r="E130" s="11" t="s">
        <v>135</v>
      </c>
      <c r="F130" s="18">
        <v>0</v>
      </c>
      <c r="G130" s="19">
        <v>1</v>
      </c>
      <c r="H130" s="20">
        <f t="shared" si="5"/>
        <v>0</v>
      </c>
    </row>
    <row r="131" spans="1:8" x14ac:dyDescent="0.25">
      <c r="A131" s="11" t="s">
        <v>129</v>
      </c>
      <c r="B131" s="11">
        <v>4</v>
      </c>
      <c r="C131" s="11" t="s">
        <v>136</v>
      </c>
      <c r="D131" s="17" t="s">
        <v>58</v>
      </c>
      <c r="E131" s="11" t="s">
        <v>137</v>
      </c>
      <c r="F131" s="18">
        <v>0</v>
      </c>
      <c r="G131" s="19">
        <v>1</v>
      </c>
      <c r="H131" s="20">
        <f t="shared" si="5"/>
        <v>0</v>
      </c>
    </row>
    <row r="132" spans="1:8" x14ac:dyDescent="0.25">
      <c r="A132" s="11" t="s">
        <v>129</v>
      </c>
      <c r="B132" s="11">
        <v>5</v>
      </c>
      <c r="C132" s="11" t="s">
        <v>138</v>
      </c>
      <c r="D132" s="17" t="s">
        <v>58</v>
      </c>
      <c r="E132" s="11" t="s">
        <v>139</v>
      </c>
      <c r="F132" s="18">
        <v>0</v>
      </c>
      <c r="G132" s="19">
        <v>1</v>
      </c>
      <c r="H132" s="20">
        <f t="shared" si="5"/>
        <v>0</v>
      </c>
    </row>
    <row r="133" spans="1:8" x14ac:dyDescent="0.25">
      <c r="A133" s="11" t="s">
        <v>129</v>
      </c>
      <c r="B133" s="11">
        <v>6</v>
      </c>
      <c r="C133" s="11" t="s">
        <v>140</v>
      </c>
      <c r="D133" s="17" t="s">
        <v>58</v>
      </c>
      <c r="E133" s="11" t="s">
        <v>141</v>
      </c>
      <c r="F133" s="18">
        <v>0</v>
      </c>
      <c r="G133" s="19">
        <v>1</v>
      </c>
      <c r="H133" s="20">
        <f t="shared" si="5"/>
        <v>0</v>
      </c>
    </row>
    <row r="134" spans="1:8" x14ac:dyDescent="0.25">
      <c r="E134" s="15" t="s">
        <v>19</v>
      </c>
      <c r="F134" s="15"/>
      <c r="G134" s="15"/>
      <c r="H134" s="21">
        <f>SUM(H128:H133)</f>
        <v>0</v>
      </c>
    </row>
    <row r="136" spans="1:8" x14ac:dyDescent="0.25">
      <c r="C136" s="15" t="s">
        <v>6</v>
      </c>
      <c r="D136" s="16" t="s">
        <v>7</v>
      </c>
      <c r="E136" s="15" t="s">
        <v>8</v>
      </c>
    </row>
    <row r="137" spans="1:8" x14ac:dyDescent="0.25">
      <c r="C137" s="15" t="s">
        <v>9</v>
      </c>
      <c r="D137" s="16" t="s">
        <v>39</v>
      </c>
      <c r="E137" s="15" t="s">
        <v>142</v>
      </c>
    </row>
    <row r="139" spans="1:8" x14ac:dyDescent="0.25">
      <c r="A139" s="11" t="s">
        <v>143</v>
      </c>
      <c r="B139" s="11">
        <v>1</v>
      </c>
      <c r="C139" s="11" t="s">
        <v>144</v>
      </c>
      <c r="D139" s="17" t="s">
        <v>58</v>
      </c>
      <c r="E139" s="11" t="s">
        <v>145</v>
      </c>
      <c r="F139" s="18">
        <v>0</v>
      </c>
      <c r="G139" s="19">
        <v>1</v>
      </c>
      <c r="H139" s="20">
        <f>ROUND(ROUND(F139,2)*ROUND(G139,3),2)</f>
        <v>0</v>
      </c>
    </row>
    <row r="140" spans="1:8" x14ac:dyDescent="0.25">
      <c r="E140" s="15" t="s">
        <v>19</v>
      </c>
      <c r="F140" s="15"/>
      <c r="G140" s="15"/>
      <c r="H140" s="21">
        <f>SUM(H139:H139)</f>
        <v>0</v>
      </c>
    </row>
    <row r="142" spans="1:8" x14ac:dyDescent="0.25">
      <c r="C142" s="15" t="s">
        <v>6</v>
      </c>
      <c r="D142" s="16" t="s">
        <v>7</v>
      </c>
      <c r="E142" s="15" t="s">
        <v>8</v>
      </c>
    </row>
    <row r="143" spans="1:8" x14ac:dyDescent="0.25">
      <c r="C143" s="15" t="s">
        <v>9</v>
      </c>
      <c r="D143" s="16" t="s">
        <v>54</v>
      </c>
      <c r="E143" s="15" t="s">
        <v>146</v>
      </c>
    </row>
    <row r="145" spans="1:8" x14ac:dyDescent="0.25">
      <c r="A145" s="11" t="s">
        <v>147</v>
      </c>
      <c r="B145" s="11">
        <v>1</v>
      </c>
      <c r="C145" s="11" t="s">
        <v>148</v>
      </c>
      <c r="D145" s="17" t="s">
        <v>93</v>
      </c>
      <c r="E145" s="11" t="s">
        <v>149</v>
      </c>
      <c r="F145" s="18">
        <v>0</v>
      </c>
      <c r="G145" s="19">
        <v>70.983000000000004</v>
      </c>
      <c r="H145" s="20">
        <f>ROUND(ROUND(F145,2)*ROUND(G145,3),2)</f>
        <v>0</v>
      </c>
    </row>
    <row r="146" spans="1:8" x14ac:dyDescent="0.25">
      <c r="A146" s="11" t="s">
        <v>147</v>
      </c>
      <c r="B146" s="11">
        <v>2</v>
      </c>
      <c r="C146" s="11" t="s">
        <v>150</v>
      </c>
      <c r="D146" s="17" t="s">
        <v>93</v>
      </c>
      <c r="E146" s="11" t="s">
        <v>151</v>
      </c>
      <c r="F146" s="18">
        <v>0</v>
      </c>
      <c r="G146" s="19">
        <v>187.6</v>
      </c>
      <c r="H146" s="20">
        <f>ROUND(ROUND(F146,2)*ROUND(G146,3),2)</f>
        <v>0</v>
      </c>
    </row>
    <row r="147" spans="1:8" x14ac:dyDescent="0.25">
      <c r="A147" s="11" t="s">
        <v>147</v>
      </c>
      <c r="B147" s="11">
        <v>3</v>
      </c>
      <c r="C147" s="11" t="s">
        <v>152</v>
      </c>
      <c r="D147" s="17" t="s">
        <v>93</v>
      </c>
      <c r="E147" s="11" t="s">
        <v>153</v>
      </c>
      <c r="F147" s="18">
        <v>0</v>
      </c>
      <c r="G147" s="19">
        <v>139.82400000000001</v>
      </c>
      <c r="H147" s="20">
        <f>ROUND(ROUND(F147,2)*ROUND(G147,3),2)</f>
        <v>0</v>
      </c>
    </row>
    <row r="148" spans="1:8" x14ac:dyDescent="0.25">
      <c r="A148" s="11" t="s">
        <v>147</v>
      </c>
      <c r="B148" s="11">
        <v>4</v>
      </c>
      <c r="C148" s="11" t="s">
        <v>154</v>
      </c>
      <c r="D148" s="17" t="s">
        <v>93</v>
      </c>
      <c r="E148" s="11" t="s">
        <v>155</v>
      </c>
      <c r="F148" s="18">
        <v>0</v>
      </c>
      <c r="G148" s="19">
        <v>6</v>
      </c>
      <c r="H148" s="20">
        <f>ROUND(ROUND(F148,2)*ROUND(G148,3),2)</f>
        <v>0</v>
      </c>
    </row>
    <row r="149" spans="1:8" x14ac:dyDescent="0.25">
      <c r="A149" s="11" t="s">
        <v>147</v>
      </c>
      <c r="B149" s="11">
        <v>5</v>
      </c>
      <c r="C149" s="11" t="s">
        <v>156</v>
      </c>
      <c r="D149" s="17" t="s">
        <v>93</v>
      </c>
      <c r="E149" s="11" t="s">
        <v>157</v>
      </c>
      <c r="F149" s="18">
        <v>0</v>
      </c>
      <c r="G149" s="19">
        <v>56.56</v>
      </c>
      <c r="H149" s="20">
        <f>ROUND(ROUND(F149,2)*ROUND(G149,3),2)</f>
        <v>0</v>
      </c>
    </row>
    <row r="150" spans="1:8" x14ac:dyDescent="0.25">
      <c r="E150" s="15" t="s">
        <v>19</v>
      </c>
      <c r="F150" s="15"/>
      <c r="G150" s="15"/>
      <c r="H150" s="21">
        <f>SUM(H145:H149)</f>
        <v>0</v>
      </c>
    </row>
    <row r="152" spans="1:8" x14ac:dyDescent="0.25">
      <c r="C152" s="15" t="s">
        <v>6</v>
      </c>
      <c r="D152" s="16" t="s">
        <v>7</v>
      </c>
      <c r="E152" s="15" t="s">
        <v>8</v>
      </c>
    </row>
    <row r="153" spans="1:8" x14ac:dyDescent="0.25">
      <c r="C153" s="15" t="s">
        <v>9</v>
      </c>
      <c r="D153" s="16" t="s">
        <v>60</v>
      </c>
      <c r="E153" s="15" t="s">
        <v>158</v>
      </c>
    </row>
    <row r="155" spans="1:8" x14ac:dyDescent="0.25">
      <c r="A155" s="11" t="s">
        <v>159</v>
      </c>
      <c r="B155" s="11">
        <v>1</v>
      </c>
      <c r="C155" s="11" t="s">
        <v>160</v>
      </c>
      <c r="D155" s="17" t="s">
        <v>58</v>
      </c>
      <c r="E155" s="11" t="s">
        <v>161</v>
      </c>
      <c r="F155" s="18">
        <v>0</v>
      </c>
      <c r="G155" s="19">
        <v>1</v>
      </c>
      <c r="H155" s="20">
        <f>ROUND(ROUND(F155,2)*ROUND(G155,3),2)</f>
        <v>0</v>
      </c>
    </row>
    <row r="156" spans="1:8" x14ac:dyDescent="0.25">
      <c r="A156" s="11" t="s">
        <v>159</v>
      </c>
      <c r="B156" s="11">
        <v>2</v>
      </c>
      <c r="C156" s="11" t="s">
        <v>162</v>
      </c>
      <c r="D156" s="17" t="s">
        <v>58</v>
      </c>
      <c r="E156" s="11" t="s">
        <v>163</v>
      </c>
      <c r="F156" s="18">
        <v>0</v>
      </c>
      <c r="G156" s="19">
        <v>1</v>
      </c>
      <c r="H156" s="20">
        <f>ROUND(ROUND(F156,2)*ROUND(G156,3),2)</f>
        <v>0</v>
      </c>
    </row>
    <row r="157" spans="1:8" x14ac:dyDescent="0.25">
      <c r="E157" s="15" t="s">
        <v>19</v>
      </c>
      <c r="F157" s="15"/>
      <c r="G157" s="15"/>
      <c r="H157" s="21">
        <f>SUM(H155:H156)</f>
        <v>0</v>
      </c>
    </row>
    <row r="159" spans="1:8" x14ac:dyDescent="0.25">
      <c r="E159" s="23" t="s">
        <v>164</v>
      </c>
      <c r="H159" s="24">
        <f>SUM(H9:H158)/2</f>
        <v>0</v>
      </c>
    </row>
  </sheetData>
  <sheetProtection sheet="1"/>
  <mergeCells count="4">
    <mergeCell ref="E1:H1"/>
    <mergeCell ref="E2:H2"/>
    <mergeCell ref="E3:H3"/>
    <mergeCell ref="E4:H4"/>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546"/>
  <sheetViews>
    <sheetView workbookViewId="0">
      <pane ySplit="8" topLeftCell="A9" activePane="bottomLeft" state="frozenSplit"/>
      <selection pane="bottomLeft"/>
    </sheetView>
  </sheetViews>
  <sheetFormatPr baseColWidth="10" defaultColWidth="9.140625" defaultRowHeight="15" x14ac:dyDescent="0.25"/>
  <cols>
    <col min="1" max="1" width="6.7109375" customWidth="1"/>
    <col min="2" max="2" width="14.7109375" customWidth="1"/>
    <col min="3" max="3" width="6.140625" customWidth="1"/>
    <col min="4" max="4" width="30.7109375" customWidth="1"/>
    <col min="5" max="5" width="10.7109375" customWidth="1"/>
    <col min="6" max="6" width="3" customWidth="1"/>
    <col min="7" max="7" width="2.140625" customWidth="1"/>
    <col min="8" max="8" width="10.7109375" customWidth="1"/>
    <col min="9" max="9" width="2.140625" customWidth="1"/>
    <col min="10" max="11" width="10.7109375" customWidth="1"/>
    <col min="12" max="12" width="90.7109375" customWidth="1"/>
  </cols>
  <sheetData>
    <row r="1" spans="1:27" x14ac:dyDescent="0.25">
      <c r="A1" s="9" t="s">
        <v>0</v>
      </c>
      <c r="B1" s="9" t="s">
        <v>0</v>
      </c>
      <c r="C1" s="9" t="s">
        <v>0</v>
      </c>
      <c r="D1" s="9" t="s">
        <v>0</v>
      </c>
      <c r="E1" s="9" t="s">
        <v>0</v>
      </c>
      <c r="F1" s="9" t="s">
        <v>0</v>
      </c>
      <c r="G1" s="9" t="s">
        <v>0</v>
      </c>
      <c r="H1" s="9" t="s">
        <v>0</v>
      </c>
      <c r="I1" s="9" t="s">
        <v>0</v>
      </c>
      <c r="J1" s="9" t="s">
        <v>0</v>
      </c>
      <c r="K1" s="9" t="s">
        <v>0</v>
      </c>
    </row>
    <row r="2" spans="1:27" x14ac:dyDescent="0.25">
      <c r="A2" s="9" t="s">
        <v>1</v>
      </c>
      <c r="B2" s="9" t="s">
        <v>1</v>
      </c>
      <c r="C2" s="9" t="s">
        <v>1</v>
      </c>
      <c r="D2" s="9" t="s">
        <v>1</v>
      </c>
      <c r="E2" s="9" t="s">
        <v>1</v>
      </c>
      <c r="F2" s="9" t="s">
        <v>1</v>
      </c>
      <c r="G2" s="9" t="s">
        <v>1</v>
      </c>
      <c r="H2" s="9" t="s">
        <v>1</v>
      </c>
      <c r="I2" s="9" t="s">
        <v>1</v>
      </c>
      <c r="J2" s="9" t="s">
        <v>1</v>
      </c>
      <c r="K2" s="9" t="s">
        <v>1</v>
      </c>
    </row>
    <row r="3" spans="1:27" x14ac:dyDescent="0.25">
      <c r="A3" s="9"/>
      <c r="B3" s="9"/>
      <c r="C3" s="9"/>
      <c r="D3" s="9"/>
      <c r="E3" s="9"/>
      <c r="F3" s="9"/>
      <c r="G3" s="9"/>
      <c r="H3" s="9"/>
      <c r="I3" s="9"/>
      <c r="J3" s="9"/>
      <c r="K3" s="9"/>
    </row>
    <row r="4" spans="1:27" x14ac:dyDescent="0.25">
      <c r="A4" s="9"/>
      <c r="B4" s="9"/>
      <c r="C4" s="9"/>
      <c r="D4" s="9"/>
      <c r="E4" s="9"/>
      <c r="F4" s="9"/>
      <c r="G4" s="9"/>
      <c r="H4" s="9"/>
      <c r="I4" s="9"/>
      <c r="J4" s="9"/>
      <c r="K4" s="9"/>
    </row>
    <row r="6" spans="1:27" ht="18.75" x14ac:dyDescent="0.3">
      <c r="A6" s="8" t="s">
        <v>165</v>
      </c>
      <c r="B6" s="8" t="s">
        <v>165</v>
      </c>
      <c r="C6" s="8" t="s">
        <v>165</v>
      </c>
      <c r="D6" s="8" t="s">
        <v>165</v>
      </c>
      <c r="E6" s="8" t="s">
        <v>165</v>
      </c>
      <c r="F6" s="8" t="s">
        <v>165</v>
      </c>
      <c r="G6" s="8" t="s">
        <v>165</v>
      </c>
      <c r="H6" s="8" t="s">
        <v>165</v>
      </c>
      <c r="I6" s="8" t="s">
        <v>165</v>
      </c>
      <c r="J6" s="8" t="s">
        <v>165</v>
      </c>
      <c r="K6" s="8" t="s">
        <v>165</v>
      </c>
    </row>
    <row r="8" spans="1:27" x14ac:dyDescent="0.25">
      <c r="A8" s="26" t="s">
        <v>166</v>
      </c>
      <c r="B8" s="26" t="s">
        <v>167</v>
      </c>
      <c r="C8" s="26" t="s">
        <v>168</v>
      </c>
      <c r="D8" s="26" t="s">
        <v>169</v>
      </c>
      <c r="E8" s="26"/>
      <c r="F8" s="26"/>
      <c r="G8" s="26"/>
      <c r="H8" s="26"/>
      <c r="I8" s="26"/>
      <c r="J8" s="26"/>
      <c r="K8" s="26" t="s">
        <v>3</v>
      </c>
      <c r="L8" s="26" t="s">
        <v>170</v>
      </c>
    </row>
    <row r="10" spans="1:27" x14ac:dyDescent="0.25">
      <c r="A10" s="25" t="s">
        <v>171</v>
      </c>
      <c r="B10" s="25"/>
    </row>
    <row r="11" spans="1:27" ht="45" customHeight="1" x14ac:dyDescent="0.25">
      <c r="A11" s="27"/>
      <c r="B11" s="27" t="s">
        <v>172</v>
      </c>
      <c r="C11" s="28" t="s">
        <v>93</v>
      </c>
      <c r="D11" s="7" t="s">
        <v>173</v>
      </c>
      <c r="E11" s="6"/>
      <c r="F11" s="6"/>
      <c r="G11" s="28"/>
      <c r="H11" s="30" t="s">
        <v>174</v>
      </c>
      <c r="I11" s="5">
        <v>1</v>
      </c>
      <c r="J11" s="4"/>
      <c r="K11" s="31">
        <f>ROUND(K26,2)</f>
        <v>0</v>
      </c>
      <c r="L11" s="29" t="s">
        <v>175</v>
      </c>
      <c r="M11" s="28"/>
      <c r="N11" s="28"/>
      <c r="O11" s="28"/>
      <c r="P11" s="28"/>
      <c r="Q11" s="28"/>
      <c r="R11" s="28"/>
      <c r="S11" s="28"/>
      <c r="T11" s="28"/>
      <c r="U11" s="28"/>
      <c r="V11" s="28"/>
      <c r="W11" s="28"/>
      <c r="X11" s="28"/>
      <c r="Y11" s="28"/>
      <c r="Z11" s="28"/>
      <c r="AA11" s="28"/>
    </row>
    <row r="12" spans="1:27" x14ac:dyDescent="0.25">
      <c r="B12" s="23" t="s">
        <v>176</v>
      </c>
    </row>
    <row r="13" spans="1:27" x14ac:dyDescent="0.25">
      <c r="B13" t="s">
        <v>177</v>
      </c>
      <c r="C13" t="s">
        <v>178</v>
      </c>
      <c r="D13" t="s">
        <v>179</v>
      </c>
      <c r="E13" s="32">
        <v>1.1000000000000001</v>
      </c>
      <c r="F13" t="s">
        <v>180</v>
      </c>
      <c r="G13" t="s">
        <v>181</v>
      </c>
      <c r="H13" s="33"/>
      <c r="I13" t="s">
        <v>182</v>
      </c>
      <c r="J13" s="34">
        <f>ROUND(E13/I11* H13,5)</f>
        <v>0</v>
      </c>
      <c r="K13" s="35"/>
    </row>
    <row r="14" spans="1:27" x14ac:dyDescent="0.25">
      <c r="D14" s="36" t="s">
        <v>183</v>
      </c>
      <c r="E14" s="35"/>
      <c r="H14" s="35"/>
      <c r="K14" s="33">
        <f>SUM(J13:J13)</f>
        <v>0</v>
      </c>
    </row>
    <row r="15" spans="1:27" x14ac:dyDescent="0.25">
      <c r="B15" s="23" t="s">
        <v>184</v>
      </c>
      <c r="E15" s="35"/>
      <c r="H15" s="35"/>
      <c r="K15" s="35"/>
    </row>
    <row r="16" spans="1:27" x14ac:dyDescent="0.25">
      <c r="B16" t="s">
        <v>185</v>
      </c>
      <c r="C16" t="s">
        <v>178</v>
      </c>
      <c r="D16" t="s">
        <v>186</v>
      </c>
      <c r="E16" s="32">
        <v>0.6</v>
      </c>
      <c r="F16" t="s">
        <v>180</v>
      </c>
      <c r="G16" t="s">
        <v>181</v>
      </c>
      <c r="H16" s="33"/>
      <c r="I16" t="s">
        <v>182</v>
      </c>
      <c r="J16" s="34">
        <f>ROUND(E16/I11* H16,5)</f>
        <v>0</v>
      </c>
      <c r="K16" s="35"/>
    </row>
    <row r="17" spans="1:27" x14ac:dyDescent="0.25">
      <c r="D17" s="36" t="s">
        <v>187</v>
      </c>
      <c r="E17" s="35"/>
      <c r="H17" s="35"/>
      <c r="K17" s="33">
        <f>SUM(J16:J16)</f>
        <v>0</v>
      </c>
    </row>
    <row r="18" spans="1:27" x14ac:dyDescent="0.25">
      <c r="B18" s="23" t="s">
        <v>188</v>
      </c>
      <c r="E18" s="35"/>
      <c r="H18" s="35"/>
      <c r="K18" s="35"/>
    </row>
    <row r="19" spans="1:27" x14ac:dyDescent="0.25">
      <c r="B19" t="s">
        <v>189</v>
      </c>
      <c r="C19" t="s">
        <v>190</v>
      </c>
      <c r="D19" t="s">
        <v>191</v>
      </c>
      <c r="E19" s="32">
        <v>0.2</v>
      </c>
      <c r="G19" t="s">
        <v>181</v>
      </c>
      <c r="H19" s="33"/>
      <c r="I19" t="s">
        <v>182</v>
      </c>
      <c r="J19" s="34">
        <f>ROUND(E19* H19,5)</f>
        <v>0</v>
      </c>
      <c r="K19" s="35"/>
    </row>
    <row r="20" spans="1:27" x14ac:dyDescent="0.25">
      <c r="B20" t="s">
        <v>192</v>
      </c>
      <c r="C20" t="s">
        <v>190</v>
      </c>
      <c r="D20" t="s">
        <v>193</v>
      </c>
      <c r="E20" s="32">
        <v>1.55</v>
      </c>
      <c r="G20" t="s">
        <v>181</v>
      </c>
      <c r="H20" s="33"/>
      <c r="I20" t="s">
        <v>182</v>
      </c>
      <c r="J20" s="34">
        <f>ROUND(E20* H20,5)</f>
        <v>0</v>
      </c>
      <c r="K20" s="35"/>
    </row>
    <row r="21" spans="1:27" x14ac:dyDescent="0.25">
      <c r="B21" t="s">
        <v>194</v>
      </c>
      <c r="C21" t="s">
        <v>93</v>
      </c>
      <c r="D21" t="s">
        <v>195</v>
      </c>
      <c r="E21" s="32">
        <v>0.18</v>
      </c>
      <c r="G21" t="s">
        <v>181</v>
      </c>
      <c r="H21" s="33"/>
      <c r="I21" t="s">
        <v>182</v>
      </c>
      <c r="J21" s="34">
        <f>ROUND(E21* H21,5)</f>
        <v>0</v>
      </c>
      <c r="K21" s="35"/>
    </row>
    <row r="22" spans="1:27" x14ac:dyDescent="0.25">
      <c r="B22" t="s">
        <v>196</v>
      </c>
      <c r="C22" t="s">
        <v>190</v>
      </c>
      <c r="D22" t="s">
        <v>197</v>
      </c>
      <c r="E22" s="32">
        <v>0.65</v>
      </c>
      <c r="G22" t="s">
        <v>181</v>
      </c>
      <c r="H22" s="33"/>
      <c r="I22" t="s">
        <v>182</v>
      </c>
      <c r="J22" s="34">
        <f>ROUND(E22* H22,5)</f>
        <v>0</v>
      </c>
      <c r="K22" s="35"/>
    </row>
    <row r="23" spans="1:27" x14ac:dyDescent="0.25">
      <c r="D23" s="36" t="s">
        <v>198</v>
      </c>
      <c r="E23" s="35"/>
      <c r="H23" s="35"/>
      <c r="K23" s="33">
        <f>SUM(J19:J22)</f>
        <v>0</v>
      </c>
    </row>
    <row r="24" spans="1:27" x14ac:dyDescent="0.25">
      <c r="D24" s="36" t="s">
        <v>199</v>
      </c>
      <c r="E24" s="35"/>
      <c r="H24" s="35"/>
      <c r="K24" s="37">
        <f>SUM(J12:J23)</f>
        <v>0</v>
      </c>
    </row>
    <row r="25" spans="1:27" x14ac:dyDescent="0.25">
      <c r="D25" s="36" t="s">
        <v>200</v>
      </c>
      <c r="E25" s="35"/>
      <c r="H25" s="35">
        <v>1</v>
      </c>
      <c r="I25" t="s">
        <v>201</v>
      </c>
      <c r="K25" s="35">
        <f>ROUND(H25/100*K14,5)</f>
        <v>0</v>
      </c>
    </row>
    <row r="26" spans="1:27" x14ac:dyDescent="0.25">
      <c r="D26" s="36" t="s">
        <v>202</v>
      </c>
      <c r="E26" s="35"/>
      <c r="H26" s="35"/>
      <c r="K26" s="37">
        <f>SUM(K24:K25)</f>
        <v>0</v>
      </c>
    </row>
    <row r="28" spans="1:27" ht="45" customHeight="1" x14ac:dyDescent="0.25">
      <c r="A28" s="27"/>
      <c r="B28" s="27" t="s">
        <v>203</v>
      </c>
      <c r="C28" s="28" t="s">
        <v>93</v>
      </c>
      <c r="D28" s="7" t="s">
        <v>204</v>
      </c>
      <c r="E28" s="6"/>
      <c r="F28" s="6"/>
      <c r="G28" s="28"/>
      <c r="H28" s="30" t="s">
        <v>174</v>
      </c>
      <c r="I28" s="5">
        <v>1</v>
      </c>
      <c r="J28" s="4"/>
      <c r="K28" s="31">
        <f>ROUND(K42,2)</f>
        <v>0</v>
      </c>
      <c r="L28" s="29" t="s">
        <v>205</v>
      </c>
      <c r="M28" s="28"/>
      <c r="N28" s="28"/>
      <c r="O28" s="28"/>
      <c r="P28" s="28"/>
      <c r="Q28" s="28"/>
      <c r="R28" s="28"/>
      <c r="S28" s="28"/>
      <c r="T28" s="28"/>
      <c r="U28" s="28"/>
      <c r="V28" s="28"/>
      <c r="W28" s="28"/>
      <c r="X28" s="28"/>
      <c r="Y28" s="28"/>
      <c r="Z28" s="28"/>
      <c r="AA28" s="28"/>
    </row>
    <row r="29" spans="1:27" x14ac:dyDescent="0.25">
      <c r="B29" s="23" t="s">
        <v>176</v>
      </c>
    </row>
    <row r="30" spans="1:27" x14ac:dyDescent="0.25">
      <c r="B30" t="s">
        <v>177</v>
      </c>
      <c r="C30" t="s">
        <v>178</v>
      </c>
      <c r="D30" t="s">
        <v>179</v>
      </c>
      <c r="E30" s="32">
        <v>1</v>
      </c>
      <c r="F30" t="s">
        <v>180</v>
      </c>
      <c r="G30" t="s">
        <v>181</v>
      </c>
      <c r="H30" s="33"/>
      <c r="I30" t="s">
        <v>182</v>
      </c>
      <c r="J30" s="34">
        <f>ROUND(E30/I28* H30,5)</f>
        <v>0</v>
      </c>
      <c r="K30" s="35"/>
    </row>
    <row r="31" spans="1:27" x14ac:dyDescent="0.25">
      <c r="D31" s="36" t="s">
        <v>183</v>
      </c>
      <c r="E31" s="35"/>
      <c r="H31" s="35"/>
      <c r="K31" s="33">
        <f>SUM(J30:J30)</f>
        <v>0</v>
      </c>
    </row>
    <row r="32" spans="1:27" x14ac:dyDescent="0.25">
      <c r="B32" s="23" t="s">
        <v>184</v>
      </c>
      <c r="E32" s="35"/>
      <c r="H32" s="35"/>
      <c r="K32" s="35"/>
    </row>
    <row r="33" spans="1:27" x14ac:dyDescent="0.25">
      <c r="B33" t="s">
        <v>185</v>
      </c>
      <c r="C33" t="s">
        <v>178</v>
      </c>
      <c r="D33" t="s">
        <v>186</v>
      </c>
      <c r="E33" s="32">
        <v>0.7</v>
      </c>
      <c r="F33" t="s">
        <v>180</v>
      </c>
      <c r="G33" t="s">
        <v>181</v>
      </c>
      <c r="H33" s="33"/>
      <c r="I33" t="s">
        <v>182</v>
      </c>
      <c r="J33" s="34">
        <f>ROUND(E33/I28* H33,5)</f>
        <v>0</v>
      </c>
      <c r="K33" s="35"/>
    </row>
    <row r="34" spans="1:27" x14ac:dyDescent="0.25">
      <c r="D34" s="36" t="s">
        <v>187</v>
      </c>
      <c r="E34" s="35"/>
      <c r="H34" s="35"/>
      <c r="K34" s="33">
        <f>SUM(J33:J33)</f>
        <v>0</v>
      </c>
    </row>
    <row r="35" spans="1:27" x14ac:dyDescent="0.25">
      <c r="B35" s="23" t="s">
        <v>188</v>
      </c>
      <c r="E35" s="35"/>
      <c r="H35" s="35"/>
      <c r="K35" s="35"/>
    </row>
    <row r="36" spans="1:27" x14ac:dyDescent="0.25">
      <c r="B36" t="s">
        <v>206</v>
      </c>
      <c r="C36" t="s">
        <v>190</v>
      </c>
      <c r="D36" t="s">
        <v>207</v>
      </c>
      <c r="E36" s="32">
        <v>1.63</v>
      </c>
      <c r="G36" t="s">
        <v>181</v>
      </c>
      <c r="H36" s="33"/>
      <c r="I36" t="s">
        <v>182</v>
      </c>
      <c r="J36" s="34">
        <f>ROUND(E36* H36,5)</f>
        <v>0</v>
      </c>
      <c r="K36" s="35"/>
    </row>
    <row r="37" spans="1:27" x14ac:dyDescent="0.25">
      <c r="B37" t="s">
        <v>189</v>
      </c>
      <c r="C37" t="s">
        <v>190</v>
      </c>
      <c r="D37" t="s">
        <v>191</v>
      </c>
      <c r="E37" s="32">
        <v>0.25</v>
      </c>
      <c r="G37" t="s">
        <v>181</v>
      </c>
      <c r="H37" s="33"/>
      <c r="I37" t="s">
        <v>182</v>
      </c>
      <c r="J37" s="34">
        <f>ROUND(E37* H37,5)</f>
        <v>0</v>
      </c>
      <c r="K37" s="35"/>
    </row>
    <row r="38" spans="1:27" x14ac:dyDescent="0.25">
      <c r="B38" t="s">
        <v>194</v>
      </c>
      <c r="C38" t="s">
        <v>93</v>
      </c>
      <c r="D38" t="s">
        <v>195</v>
      </c>
      <c r="E38" s="32">
        <v>0.2</v>
      </c>
      <c r="G38" t="s">
        <v>181</v>
      </c>
      <c r="H38" s="33"/>
      <c r="I38" t="s">
        <v>182</v>
      </c>
      <c r="J38" s="34">
        <f>ROUND(E38* H38,5)</f>
        <v>0</v>
      </c>
      <c r="K38" s="35"/>
    </row>
    <row r="39" spans="1:27" x14ac:dyDescent="0.25">
      <c r="D39" s="36" t="s">
        <v>198</v>
      </c>
      <c r="E39" s="35"/>
      <c r="H39" s="35"/>
      <c r="K39" s="33">
        <f>SUM(J36:J38)</f>
        <v>0</v>
      </c>
    </row>
    <row r="40" spans="1:27" x14ac:dyDescent="0.25">
      <c r="D40" s="36" t="s">
        <v>199</v>
      </c>
      <c r="E40" s="35"/>
      <c r="H40" s="35"/>
      <c r="K40" s="37">
        <f>SUM(J29:J39)</f>
        <v>0</v>
      </c>
    </row>
    <row r="41" spans="1:27" x14ac:dyDescent="0.25">
      <c r="D41" s="36" t="s">
        <v>200</v>
      </c>
      <c r="E41" s="35"/>
      <c r="H41" s="35">
        <v>1</v>
      </c>
      <c r="I41" t="s">
        <v>201</v>
      </c>
      <c r="K41" s="35">
        <f>ROUND(H41/100*K31,5)</f>
        <v>0</v>
      </c>
    </row>
    <row r="42" spans="1:27" x14ac:dyDescent="0.25">
      <c r="D42" s="36" t="s">
        <v>202</v>
      </c>
      <c r="E42" s="35"/>
      <c r="H42" s="35"/>
      <c r="K42" s="37">
        <f>SUM(K40:K41)</f>
        <v>0</v>
      </c>
    </row>
    <row r="44" spans="1:27" x14ac:dyDescent="0.25">
      <c r="A44" s="25" t="s">
        <v>208</v>
      </c>
      <c r="B44" s="25"/>
    </row>
    <row r="45" spans="1:27" ht="45" customHeight="1" x14ac:dyDescent="0.25">
      <c r="A45" s="27" t="s">
        <v>209</v>
      </c>
      <c r="B45" s="27" t="s">
        <v>120</v>
      </c>
      <c r="C45" s="28" t="s">
        <v>58</v>
      </c>
      <c r="D45" s="7" t="s">
        <v>121</v>
      </c>
      <c r="E45" s="6"/>
      <c r="F45" s="6"/>
      <c r="G45" s="28"/>
      <c r="H45" s="30" t="s">
        <v>174</v>
      </c>
      <c r="I45" s="5">
        <v>1</v>
      </c>
      <c r="J45" s="4"/>
      <c r="K45" s="31"/>
      <c r="L45" s="29" t="s">
        <v>210</v>
      </c>
      <c r="M45" s="28"/>
      <c r="N45" s="28"/>
      <c r="O45" s="28"/>
      <c r="P45" s="28"/>
      <c r="Q45" s="28"/>
      <c r="R45" s="28"/>
      <c r="S45" s="28"/>
      <c r="T45" s="28"/>
      <c r="U45" s="28"/>
      <c r="V45" s="28"/>
      <c r="W45" s="28"/>
      <c r="X45" s="28"/>
      <c r="Y45" s="28"/>
      <c r="Z45" s="28"/>
      <c r="AA45" s="28"/>
    </row>
    <row r="46" spans="1:27" ht="45" customHeight="1" x14ac:dyDescent="0.25">
      <c r="A46" s="27" t="s">
        <v>211</v>
      </c>
      <c r="B46" s="27" t="s">
        <v>57</v>
      </c>
      <c r="C46" s="28" t="s">
        <v>58</v>
      </c>
      <c r="D46" s="7" t="s">
        <v>59</v>
      </c>
      <c r="E46" s="6"/>
      <c r="F46" s="6"/>
      <c r="G46" s="28"/>
      <c r="H46" s="30" t="s">
        <v>174</v>
      </c>
      <c r="I46" s="5">
        <v>1</v>
      </c>
      <c r="J46" s="4"/>
      <c r="K46" s="31"/>
      <c r="L46" s="29" t="s">
        <v>212</v>
      </c>
      <c r="M46" s="28"/>
      <c r="N46" s="28"/>
      <c r="O46" s="28"/>
      <c r="P46" s="28"/>
      <c r="Q46" s="28"/>
      <c r="R46" s="28"/>
      <c r="S46" s="28"/>
      <c r="T46" s="28"/>
      <c r="U46" s="28"/>
      <c r="V46" s="28"/>
      <c r="W46" s="28"/>
      <c r="X46" s="28"/>
      <c r="Y46" s="28"/>
      <c r="Z46" s="28"/>
      <c r="AA46" s="28"/>
    </row>
    <row r="47" spans="1:27" ht="45" customHeight="1" x14ac:dyDescent="0.25">
      <c r="A47" s="27" t="s">
        <v>213</v>
      </c>
      <c r="B47" s="27" t="s">
        <v>156</v>
      </c>
      <c r="C47" s="28" t="s">
        <v>93</v>
      </c>
      <c r="D47" s="7" t="s">
        <v>157</v>
      </c>
      <c r="E47" s="6"/>
      <c r="F47" s="6"/>
      <c r="G47" s="28"/>
      <c r="H47" s="30" t="s">
        <v>174</v>
      </c>
      <c r="I47" s="5">
        <v>1</v>
      </c>
      <c r="J47" s="4"/>
      <c r="K47" s="31">
        <f>ROUND(K54,2)</f>
        <v>0</v>
      </c>
      <c r="L47" s="29" t="s">
        <v>214</v>
      </c>
      <c r="M47" s="28"/>
      <c r="N47" s="28"/>
      <c r="O47" s="28"/>
      <c r="P47" s="28"/>
      <c r="Q47" s="28"/>
      <c r="R47" s="28"/>
      <c r="S47" s="28"/>
      <c r="T47" s="28"/>
      <c r="U47" s="28"/>
      <c r="V47" s="28"/>
      <c r="W47" s="28"/>
      <c r="X47" s="28"/>
      <c r="Y47" s="28"/>
      <c r="Z47" s="28"/>
      <c r="AA47" s="28"/>
    </row>
    <row r="48" spans="1:27" x14ac:dyDescent="0.25">
      <c r="B48" s="23" t="s">
        <v>184</v>
      </c>
    </row>
    <row r="49" spans="1:27" x14ac:dyDescent="0.25">
      <c r="B49" t="s">
        <v>215</v>
      </c>
      <c r="C49" t="s">
        <v>178</v>
      </c>
      <c r="D49" t="s">
        <v>216</v>
      </c>
      <c r="E49" s="32">
        <v>3.3799999999999997E-2</v>
      </c>
      <c r="F49" t="s">
        <v>180</v>
      </c>
      <c r="G49" t="s">
        <v>181</v>
      </c>
      <c r="H49" s="33"/>
      <c r="I49" t="s">
        <v>182</v>
      </c>
      <c r="J49" s="34">
        <f>ROUND(E49/I47* H49,5)</f>
        <v>0</v>
      </c>
      <c r="K49" s="35"/>
    </row>
    <row r="50" spans="1:27" x14ac:dyDescent="0.25">
      <c r="B50" t="s">
        <v>217</v>
      </c>
      <c r="C50" t="s">
        <v>178</v>
      </c>
      <c r="D50" t="s">
        <v>218</v>
      </c>
      <c r="E50" s="32">
        <v>0.1</v>
      </c>
      <c r="F50" t="s">
        <v>180</v>
      </c>
      <c r="G50" t="s">
        <v>181</v>
      </c>
      <c r="H50" s="33"/>
      <c r="I50" t="s">
        <v>182</v>
      </c>
      <c r="J50" s="34">
        <f>ROUND(E50/I47* H50,5)</f>
        <v>0</v>
      </c>
      <c r="K50" s="35"/>
    </row>
    <row r="51" spans="1:27" x14ac:dyDescent="0.25">
      <c r="D51" s="36" t="s">
        <v>187</v>
      </c>
      <c r="E51" s="35"/>
      <c r="H51" s="35"/>
      <c r="K51" s="33">
        <f>SUM(J49:J50)</f>
        <v>0</v>
      </c>
    </row>
    <row r="52" spans="1:27" x14ac:dyDescent="0.25">
      <c r="D52" s="36" t="s">
        <v>199</v>
      </c>
      <c r="E52" s="35"/>
      <c r="H52" s="35"/>
      <c r="K52" s="37">
        <f>SUM(J48:J51)</f>
        <v>0</v>
      </c>
    </row>
    <row r="53" spans="1:27" x14ac:dyDescent="0.25">
      <c r="D53" s="36" t="s">
        <v>219</v>
      </c>
      <c r="E53" s="35"/>
      <c r="H53" s="35">
        <v>7.5</v>
      </c>
      <c r="I53" t="s">
        <v>201</v>
      </c>
      <c r="K53" s="33">
        <f>ROUND(H53/100*K52,5)</f>
        <v>0</v>
      </c>
    </row>
    <row r="54" spans="1:27" x14ac:dyDescent="0.25">
      <c r="D54" s="36" t="s">
        <v>202</v>
      </c>
      <c r="E54" s="35"/>
      <c r="H54" s="35"/>
      <c r="K54" s="37">
        <f>SUM(K52:K53)</f>
        <v>0</v>
      </c>
    </row>
    <row r="56" spans="1:27" ht="45" customHeight="1" x14ac:dyDescent="0.25">
      <c r="A56" s="27" t="s">
        <v>220</v>
      </c>
      <c r="B56" s="27" t="s">
        <v>14</v>
      </c>
      <c r="C56" s="28" t="s">
        <v>15</v>
      </c>
      <c r="D56" s="7" t="s">
        <v>16</v>
      </c>
      <c r="E56" s="6"/>
      <c r="F56" s="6"/>
      <c r="G56" s="28"/>
      <c r="H56" s="30" t="s">
        <v>174</v>
      </c>
      <c r="I56" s="5">
        <v>1</v>
      </c>
      <c r="J56" s="4"/>
      <c r="K56" s="31">
        <f>ROUND(K62,2)</f>
        <v>0</v>
      </c>
      <c r="L56" s="29" t="s">
        <v>221</v>
      </c>
      <c r="M56" s="28"/>
      <c r="N56" s="28"/>
      <c r="O56" s="28"/>
      <c r="P56" s="28"/>
      <c r="Q56" s="28"/>
      <c r="R56" s="28"/>
      <c r="S56" s="28"/>
      <c r="T56" s="28"/>
      <c r="U56" s="28"/>
      <c r="V56" s="28"/>
      <c r="W56" s="28"/>
      <c r="X56" s="28"/>
      <c r="Y56" s="28"/>
      <c r="Z56" s="28"/>
      <c r="AA56" s="28"/>
    </row>
    <row r="57" spans="1:27" x14ac:dyDescent="0.25">
      <c r="B57" s="23" t="s">
        <v>176</v>
      </c>
    </row>
    <row r="58" spans="1:27" x14ac:dyDescent="0.25">
      <c r="B58" t="s">
        <v>222</v>
      </c>
      <c r="C58" t="s">
        <v>15</v>
      </c>
      <c r="D58" t="s">
        <v>16</v>
      </c>
      <c r="E58" s="32">
        <v>1</v>
      </c>
      <c r="F58" t="s">
        <v>180</v>
      </c>
      <c r="G58" t="s">
        <v>181</v>
      </c>
      <c r="H58" s="33"/>
      <c r="I58" t="s">
        <v>182</v>
      </c>
      <c r="J58" s="34">
        <f>ROUND(E58/I56* H58,5)</f>
        <v>0</v>
      </c>
      <c r="K58" s="35"/>
    </row>
    <row r="59" spans="1:27" x14ac:dyDescent="0.25">
      <c r="D59" s="36" t="s">
        <v>183</v>
      </c>
      <c r="E59" s="35"/>
      <c r="H59" s="35"/>
      <c r="K59" s="33">
        <f>SUM(J58:J58)</f>
        <v>0</v>
      </c>
    </row>
    <row r="60" spans="1:27" x14ac:dyDescent="0.25">
      <c r="D60" s="36" t="s">
        <v>199</v>
      </c>
      <c r="E60" s="35"/>
      <c r="H60" s="35"/>
      <c r="K60" s="37">
        <f>SUM(J57:J59)</f>
        <v>0</v>
      </c>
    </row>
    <row r="61" spans="1:27" x14ac:dyDescent="0.25">
      <c r="D61" s="36" t="s">
        <v>219</v>
      </c>
      <c r="E61" s="35"/>
      <c r="H61" s="35">
        <v>7.5</v>
      </c>
      <c r="I61" t="s">
        <v>201</v>
      </c>
      <c r="K61" s="33">
        <f>ROUND(H61/100*K60,5)</f>
        <v>0</v>
      </c>
    </row>
    <row r="62" spans="1:27" x14ac:dyDescent="0.25">
      <c r="D62" s="36" t="s">
        <v>202</v>
      </c>
      <c r="E62" s="35"/>
      <c r="H62" s="35"/>
      <c r="K62" s="37">
        <f>SUM(K60:K61)</f>
        <v>0</v>
      </c>
    </row>
    <row r="64" spans="1:27" ht="45" customHeight="1" x14ac:dyDescent="0.25">
      <c r="A64" s="27" t="s">
        <v>223</v>
      </c>
      <c r="B64" s="27" t="s">
        <v>27</v>
      </c>
      <c r="C64" s="28" t="s">
        <v>15</v>
      </c>
      <c r="D64" s="7" t="s">
        <v>28</v>
      </c>
      <c r="E64" s="6"/>
      <c r="F64" s="6"/>
      <c r="G64" s="28"/>
      <c r="H64" s="30" t="s">
        <v>174</v>
      </c>
      <c r="I64" s="5">
        <v>1.268</v>
      </c>
      <c r="J64" s="4"/>
      <c r="K64" s="31">
        <f>ROUND(K82,2)</f>
        <v>0</v>
      </c>
      <c r="L64" s="29" t="s">
        <v>224</v>
      </c>
      <c r="M64" s="28"/>
      <c r="N64" s="28"/>
      <c r="O64" s="28"/>
      <c r="P64" s="28"/>
      <c r="Q64" s="28"/>
      <c r="R64" s="28"/>
      <c r="S64" s="28"/>
      <c r="T64" s="28"/>
      <c r="U64" s="28"/>
      <c r="V64" s="28"/>
      <c r="W64" s="28"/>
      <c r="X64" s="28"/>
      <c r="Y64" s="28"/>
      <c r="Z64" s="28"/>
      <c r="AA64" s="28"/>
    </row>
    <row r="65" spans="2:11" x14ac:dyDescent="0.25">
      <c r="B65" s="23" t="s">
        <v>176</v>
      </c>
    </row>
    <row r="66" spans="2:11" x14ac:dyDescent="0.25">
      <c r="B66" t="s">
        <v>225</v>
      </c>
      <c r="C66" t="s">
        <v>178</v>
      </c>
      <c r="D66" t="s">
        <v>226</v>
      </c>
      <c r="E66" s="32">
        <v>2.3332999999999999</v>
      </c>
      <c r="F66" t="s">
        <v>180</v>
      </c>
      <c r="G66" t="s">
        <v>181</v>
      </c>
      <c r="H66" s="33"/>
      <c r="I66" t="s">
        <v>182</v>
      </c>
      <c r="J66" s="34">
        <f>ROUND(E66/I64* H66,5)</f>
        <v>0</v>
      </c>
      <c r="K66" s="35"/>
    </row>
    <row r="67" spans="2:11" x14ac:dyDescent="0.25">
      <c r="B67" t="s">
        <v>227</v>
      </c>
      <c r="C67" t="s">
        <v>178</v>
      </c>
      <c r="D67" t="s">
        <v>228</v>
      </c>
      <c r="E67" s="32">
        <v>2</v>
      </c>
      <c r="F67" t="s">
        <v>180</v>
      </c>
      <c r="G67" t="s">
        <v>181</v>
      </c>
      <c r="H67" s="33"/>
      <c r="I67" t="s">
        <v>182</v>
      </c>
      <c r="J67" s="34">
        <f>ROUND(E67/I64* H67,5)</f>
        <v>0</v>
      </c>
      <c r="K67" s="35"/>
    </row>
    <row r="68" spans="2:11" x14ac:dyDescent="0.25">
      <c r="D68" s="36" t="s">
        <v>183</v>
      </c>
      <c r="E68" s="35"/>
      <c r="H68" s="35"/>
      <c r="K68" s="33">
        <f>SUM(J66:J67)</f>
        <v>0</v>
      </c>
    </row>
    <row r="69" spans="2:11" x14ac:dyDescent="0.25">
      <c r="B69" s="23" t="s">
        <v>184</v>
      </c>
      <c r="E69" s="35"/>
      <c r="H69" s="35"/>
      <c r="K69" s="35"/>
    </row>
    <row r="70" spans="2:11" x14ac:dyDescent="0.25">
      <c r="B70" t="s">
        <v>229</v>
      </c>
      <c r="C70" t="s">
        <v>178</v>
      </c>
      <c r="D70" t="s">
        <v>230</v>
      </c>
      <c r="E70" s="32">
        <v>1</v>
      </c>
      <c r="F70" t="s">
        <v>180</v>
      </c>
      <c r="G70" t="s">
        <v>181</v>
      </c>
      <c r="H70" s="33"/>
      <c r="I70" t="s">
        <v>182</v>
      </c>
      <c r="J70" s="34">
        <f>ROUND(E70/I64* H70,5)</f>
        <v>0</v>
      </c>
      <c r="K70" s="35"/>
    </row>
    <row r="71" spans="2:11" x14ac:dyDescent="0.25">
      <c r="B71" t="s">
        <v>231</v>
      </c>
      <c r="C71" t="s">
        <v>178</v>
      </c>
      <c r="D71" t="s">
        <v>232</v>
      </c>
      <c r="E71" s="32">
        <v>1</v>
      </c>
      <c r="F71" t="s">
        <v>180</v>
      </c>
      <c r="G71" t="s">
        <v>181</v>
      </c>
      <c r="H71" s="33"/>
      <c r="I71" t="s">
        <v>182</v>
      </c>
      <c r="J71" s="34">
        <f>ROUND(E71/I64* H71,5)</f>
        <v>0</v>
      </c>
      <c r="K71" s="35"/>
    </row>
    <row r="72" spans="2:11" x14ac:dyDescent="0.25">
      <c r="B72" t="s">
        <v>233</v>
      </c>
      <c r="C72" t="s">
        <v>178</v>
      </c>
      <c r="D72" t="s">
        <v>234</v>
      </c>
      <c r="E72" s="32">
        <v>1</v>
      </c>
      <c r="F72" t="s">
        <v>180</v>
      </c>
      <c r="G72" t="s">
        <v>181</v>
      </c>
      <c r="H72" s="33"/>
      <c r="I72" t="s">
        <v>182</v>
      </c>
      <c r="J72" s="34">
        <f>ROUND(E72/I64* H72,5)</f>
        <v>0</v>
      </c>
      <c r="K72" s="35"/>
    </row>
    <row r="73" spans="2:11" x14ac:dyDescent="0.25">
      <c r="D73" s="36" t="s">
        <v>187</v>
      </c>
      <c r="E73" s="35"/>
      <c r="H73" s="35"/>
      <c r="K73" s="33">
        <f>SUM(J70:J72)</f>
        <v>0</v>
      </c>
    </row>
    <row r="74" spans="2:11" x14ac:dyDescent="0.25">
      <c r="B74" s="23" t="s">
        <v>188</v>
      </c>
      <c r="E74" s="35"/>
      <c r="H74" s="35"/>
      <c r="K74" s="35"/>
    </row>
    <row r="75" spans="2:11" x14ac:dyDescent="0.25">
      <c r="B75" t="s">
        <v>235</v>
      </c>
      <c r="C75" t="s">
        <v>93</v>
      </c>
      <c r="D75" t="s">
        <v>236</v>
      </c>
      <c r="E75" s="32">
        <v>1.3</v>
      </c>
      <c r="G75" t="s">
        <v>181</v>
      </c>
      <c r="H75" s="33"/>
      <c r="I75" t="s">
        <v>182</v>
      </c>
      <c r="J75" s="34">
        <f>ROUND(E75* H75,5)</f>
        <v>0</v>
      </c>
      <c r="K75" s="35"/>
    </row>
    <row r="76" spans="2:11" x14ac:dyDescent="0.25">
      <c r="B76" t="s">
        <v>237</v>
      </c>
      <c r="C76" t="s">
        <v>93</v>
      </c>
      <c r="D76" t="s">
        <v>238</v>
      </c>
      <c r="E76" s="32">
        <v>0.22</v>
      </c>
      <c r="G76" t="s">
        <v>181</v>
      </c>
      <c r="H76" s="33"/>
      <c r="I76" t="s">
        <v>182</v>
      </c>
      <c r="J76" s="34">
        <f>ROUND(E76* H76,5)</f>
        <v>0</v>
      </c>
      <c r="K76" s="35"/>
    </row>
    <row r="77" spans="2:11" x14ac:dyDescent="0.25">
      <c r="D77" s="36" t="s">
        <v>198</v>
      </c>
      <c r="E77" s="35"/>
      <c r="H77" s="35"/>
      <c r="K77" s="33">
        <f>SUM(J75:J76)</f>
        <v>0</v>
      </c>
    </row>
    <row r="78" spans="2:11" x14ac:dyDescent="0.25">
      <c r="E78" s="35"/>
      <c r="H78" s="35"/>
      <c r="K78" s="35"/>
    </row>
    <row r="79" spans="2:11" x14ac:dyDescent="0.25">
      <c r="D79" s="36" t="s">
        <v>200</v>
      </c>
      <c r="E79" s="35"/>
      <c r="H79" s="35">
        <v>1.5</v>
      </c>
      <c r="I79" t="s">
        <v>201</v>
      </c>
      <c r="J79">
        <f>ROUND(H79/100*K68,5)</f>
        <v>0</v>
      </c>
      <c r="K79" s="35"/>
    </row>
    <row r="80" spans="2:11" x14ac:dyDescent="0.25">
      <c r="D80" s="36" t="s">
        <v>199</v>
      </c>
      <c r="E80" s="35"/>
      <c r="H80" s="35"/>
      <c r="K80" s="37">
        <f>SUM(J65:J79)</f>
        <v>0</v>
      </c>
    </row>
    <row r="81" spans="1:27" x14ac:dyDescent="0.25">
      <c r="D81" s="36" t="s">
        <v>219</v>
      </c>
      <c r="E81" s="35"/>
      <c r="H81" s="35">
        <v>7.5</v>
      </c>
      <c r="I81" t="s">
        <v>201</v>
      </c>
      <c r="K81" s="33">
        <f>ROUND(H81/100*K80,5)</f>
        <v>0</v>
      </c>
    </row>
    <row r="82" spans="1:27" x14ac:dyDescent="0.25">
      <c r="D82" s="36" t="s">
        <v>202</v>
      </c>
      <c r="E82" s="35"/>
      <c r="H82" s="35"/>
      <c r="K82" s="37">
        <f>SUM(K80:K81)</f>
        <v>0</v>
      </c>
    </row>
    <row r="84" spans="1:27" ht="45" customHeight="1" x14ac:dyDescent="0.25">
      <c r="A84" s="27" t="s">
        <v>239</v>
      </c>
      <c r="B84" s="27" t="s">
        <v>23</v>
      </c>
      <c r="C84" s="28" t="s">
        <v>15</v>
      </c>
      <c r="D84" s="7" t="s">
        <v>24</v>
      </c>
      <c r="E84" s="6"/>
      <c r="F84" s="6"/>
      <c r="G84" s="28"/>
      <c r="H84" s="30" t="s">
        <v>174</v>
      </c>
      <c r="I84" s="5">
        <v>1.268</v>
      </c>
      <c r="J84" s="4"/>
      <c r="K84" s="31">
        <f>ROUND(K102,2)</f>
        <v>0</v>
      </c>
      <c r="L84" s="29" t="s">
        <v>240</v>
      </c>
      <c r="M84" s="28"/>
      <c r="N84" s="28"/>
      <c r="O84" s="28"/>
      <c r="P84" s="28"/>
      <c r="Q84" s="28"/>
      <c r="R84" s="28"/>
      <c r="S84" s="28"/>
      <c r="T84" s="28"/>
      <c r="U84" s="28"/>
      <c r="V84" s="28"/>
      <c r="W84" s="28"/>
      <c r="X84" s="28"/>
      <c r="Y84" s="28"/>
      <c r="Z84" s="28"/>
      <c r="AA84" s="28"/>
    </row>
    <row r="85" spans="1:27" x14ac:dyDescent="0.25">
      <c r="B85" s="23" t="s">
        <v>176</v>
      </c>
    </row>
    <row r="86" spans="1:27" x14ac:dyDescent="0.25">
      <c r="B86" t="s">
        <v>225</v>
      </c>
      <c r="C86" t="s">
        <v>178</v>
      </c>
      <c r="D86" t="s">
        <v>226</v>
      </c>
      <c r="E86" s="32">
        <v>4</v>
      </c>
      <c r="F86" t="s">
        <v>180</v>
      </c>
      <c r="G86" t="s">
        <v>181</v>
      </c>
      <c r="H86" s="33"/>
      <c r="I86" t="s">
        <v>182</v>
      </c>
      <c r="J86" s="34">
        <f>ROUND(E86/I84* H86,5)</f>
        <v>0</v>
      </c>
      <c r="K86" s="35"/>
    </row>
    <row r="87" spans="1:27" x14ac:dyDescent="0.25">
      <c r="B87" t="s">
        <v>227</v>
      </c>
      <c r="C87" t="s">
        <v>178</v>
      </c>
      <c r="D87" t="s">
        <v>228</v>
      </c>
      <c r="E87" s="32">
        <v>4</v>
      </c>
      <c r="F87" t="s">
        <v>180</v>
      </c>
      <c r="G87" t="s">
        <v>181</v>
      </c>
      <c r="H87" s="33"/>
      <c r="I87" t="s">
        <v>182</v>
      </c>
      <c r="J87" s="34">
        <f>ROUND(E87/I84* H87,5)</f>
        <v>0</v>
      </c>
      <c r="K87" s="35"/>
    </row>
    <row r="88" spans="1:27" x14ac:dyDescent="0.25">
      <c r="D88" s="36" t="s">
        <v>183</v>
      </c>
      <c r="E88" s="35"/>
      <c r="H88" s="35"/>
      <c r="K88" s="33">
        <f>SUM(J86:J87)</f>
        <v>0</v>
      </c>
    </row>
    <row r="89" spans="1:27" x14ac:dyDescent="0.25">
      <c r="B89" s="23" t="s">
        <v>184</v>
      </c>
      <c r="E89" s="35"/>
      <c r="H89" s="35"/>
      <c r="K89" s="35"/>
    </row>
    <row r="90" spans="1:27" x14ac:dyDescent="0.25">
      <c r="B90" t="s">
        <v>229</v>
      </c>
      <c r="C90" t="s">
        <v>178</v>
      </c>
      <c r="D90" t="s">
        <v>230</v>
      </c>
      <c r="E90" s="32">
        <v>2</v>
      </c>
      <c r="F90" t="s">
        <v>180</v>
      </c>
      <c r="G90" t="s">
        <v>181</v>
      </c>
      <c r="H90" s="33"/>
      <c r="I90" t="s">
        <v>182</v>
      </c>
      <c r="J90" s="34">
        <f>ROUND(E90/I84* H90,5)</f>
        <v>0</v>
      </c>
      <c r="K90" s="35"/>
    </row>
    <row r="91" spans="1:27" x14ac:dyDescent="0.25">
      <c r="B91" t="s">
        <v>233</v>
      </c>
      <c r="C91" t="s">
        <v>178</v>
      </c>
      <c r="D91" t="s">
        <v>234</v>
      </c>
      <c r="E91" s="32">
        <v>2.5</v>
      </c>
      <c r="F91" t="s">
        <v>180</v>
      </c>
      <c r="G91" t="s">
        <v>181</v>
      </c>
      <c r="H91" s="33"/>
      <c r="I91" t="s">
        <v>182</v>
      </c>
      <c r="J91" s="34">
        <f>ROUND(E91/I84* H91,5)</f>
        <v>0</v>
      </c>
      <c r="K91" s="35"/>
    </row>
    <row r="92" spans="1:27" x14ac:dyDescent="0.25">
      <c r="B92" t="s">
        <v>231</v>
      </c>
      <c r="C92" t="s">
        <v>178</v>
      </c>
      <c r="D92" t="s">
        <v>232</v>
      </c>
      <c r="E92" s="32">
        <v>2</v>
      </c>
      <c r="F92" t="s">
        <v>180</v>
      </c>
      <c r="G92" t="s">
        <v>181</v>
      </c>
      <c r="H92" s="33"/>
      <c r="I92" t="s">
        <v>182</v>
      </c>
      <c r="J92" s="34">
        <f>ROUND(E92/I84* H92,5)</f>
        <v>0</v>
      </c>
      <c r="K92" s="35"/>
    </row>
    <row r="93" spans="1:27" x14ac:dyDescent="0.25">
      <c r="D93" s="36" t="s">
        <v>187</v>
      </c>
      <c r="E93" s="35"/>
      <c r="H93" s="35"/>
      <c r="K93" s="33">
        <f>SUM(J90:J92)</f>
        <v>0</v>
      </c>
    </row>
    <row r="94" spans="1:27" x14ac:dyDescent="0.25">
      <c r="B94" s="23" t="s">
        <v>188</v>
      </c>
      <c r="E94" s="35"/>
      <c r="H94" s="35"/>
      <c r="K94" s="35"/>
    </row>
    <row r="95" spans="1:27" x14ac:dyDescent="0.25">
      <c r="B95" t="s">
        <v>235</v>
      </c>
      <c r="C95" t="s">
        <v>93</v>
      </c>
      <c r="D95" t="s">
        <v>236</v>
      </c>
      <c r="E95" s="32">
        <v>1.3</v>
      </c>
      <c r="G95" t="s">
        <v>181</v>
      </c>
      <c r="H95" s="33"/>
      <c r="I95" t="s">
        <v>182</v>
      </c>
      <c r="J95" s="34">
        <f>ROUND(E95* H95,5)</f>
        <v>0</v>
      </c>
      <c r="K95" s="35"/>
    </row>
    <row r="96" spans="1:27" x14ac:dyDescent="0.25">
      <c r="B96" t="s">
        <v>237</v>
      </c>
      <c r="C96" t="s">
        <v>93</v>
      </c>
      <c r="D96" t="s">
        <v>238</v>
      </c>
      <c r="E96" s="32">
        <v>1.155</v>
      </c>
      <c r="G96" t="s">
        <v>181</v>
      </c>
      <c r="H96" s="33"/>
      <c r="I96" t="s">
        <v>182</v>
      </c>
      <c r="J96" s="34">
        <f>ROUND(E96* H96,5)</f>
        <v>0</v>
      </c>
      <c r="K96" s="35"/>
    </row>
    <row r="97" spans="1:27" x14ac:dyDescent="0.25">
      <c r="D97" s="36" t="s">
        <v>198</v>
      </c>
      <c r="E97" s="35"/>
      <c r="H97" s="35"/>
      <c r="K97" s="33">
        <f>SUM(J95:J96)</f>
        <v>0</v>
      </c>
    </row>
    <row r="98" spans="1:27" x14ac:dyDescent="0.25">
      <c r="E98" s="35"/>
      <c r="H98" s="35"/>
      <c r="K98" s="35"/>
    </row>
    <row r="99" spans="1:27" x14ac:dyDescent="0.25">
      <c r="D99" s="36" t="s">
        <v>200</v>
      </c>
      <c r="E99" s="35"/>
      <c r="H99" s="35">
        <v>1.5</v>
      </c>
      <c r="I99" t="s">
        <v>201</v>
      </c>
      <c r="J99">
        <f>ROUND(H99/100*K88,5)</f>
        <v>0</v>
      </c>
      <c r="K99" s="35"/>
    </row>
    <row r="100" spans="1:27" x14ac:dyDescent="0.25">
      <c r="D100" s="36" t="s">
        <v>199</v>
      </c>
      <c r="E100" s="35"/>
      <c r="H100" s="35"/>
      <c r="K100" s="37">
        <f>SUM(J85:J99)</f>
        <v>0</v>
      </c>
    </row>
    <row r="101" spans="1:27" x14ac:dyDescent="0.25">
      <c r="D101" s="36" t="s">
        <v>219</v>
      </c>
      <c r="E101" s="35"/>
      <c r="H101" s="35">
        <v>7.5</v>
      </c>
      <c r="I101" t="s">
        <v>201</v>
      </c>
      <c r="K101" s="33">
        <f>ROUND(H101/100*K100,5)</f>
        <v>0</v>
      </c>
    </row>
    <row r="102" spans="1:27" x14ac:dyDescent="0.25">
      <c r="D102" s="36" t="s">
        <v>202</v>
      </c>
      <c r="E102" s="35"/>
      <c r="H102" s="35"/>
      <c r="K102" s="37">
        <f>SUM(K100:K101)</f>
        <v>0</v>
      </c>
    </row>
    <row r="104" spans="1:27" ht="45" customHeight="1" x14ac:dyDescent="0.25">
      <c r="A104" s="27" t="s">
        <v>241</v>
      </c>
      <c r="B104" s="27" t="s">
        <v>63</v>
      </c>
      <c r="C104" s="28" t="s">
        <v>15</v>
      </c>
      <c r="D104" s="7" t="s">
        <v>64</v>
      </c>
      <c r="E104" s="6"/>
      <c r="F104" s="6"/>
      <c r="G104" s="28"/>
      <c r="H104" s="30" t="s">
        <v>174</v>
      </c>
      <c r="I104" s="5">
        <v>1</v>
      </c>
      <c r="J104" s="4"/>
      <c r="K104" s="31">
        <f>ROUND(K116,2)</f>
        <v>0</v>
      </c>
      <c r="L104" s="29" t="s">
        <v>242</v>
      </c>
      <c r="M104" s="28"/>
      <c r="N104" s="28"/>
      <c r="O104" s="28"/>
      <c r="P104" s="28"/>
      <c r="Q104" s="28"/>
      <c r="R104" s="28"/>
      <c r="S104" s="28"/>
      <c r="T104" s="28"/>
      <c r="U104" s="28"/>
      <c r="V104" s="28"/>
      <c r="W104" s="28"/>
      <c r="X104" s="28"/>
      <c r="Y104" s="28"/>
      <c r="Z104" s="28"/>
      <c r="AA104" s="28"/>
    </row>
    <row r="105" spans="1:27" x14ac:dyDescent="0.25">
      <c r="B105" s="23" t="s">
        <v>176</v>
      </c>
    </row>
    <row r="106" spans="1:27" x14ac:dyDescent="0.25">
      <c r="B106" t="s">
        <v>225</v>
      </c>
      <c r="C106" t="s">
        <v>178</v>
      </c>
      <c r="D106" t="s">
        <v>226</v>
      </c>
      <c r="E106" s="32">
        <v>1.5</v>
      </c>
      <c r="F106" t="s">
        <v>180</v>
      </c>
      <c r="G106" t="s">
        <v>181</v>
      </c>
      <c r="H106" s="33"/>
      <c r="I106" t="s">
        <v>182</v>
      </c>
      <c r="J106" s="34">
        <f>ROUND(E106/I104* H106,5)</f>
        <v>0</v>
      </c>
      <c r="K106" s="35"/>
    </row>
    <row r="107" spans="1:27" x14ac:dyDescent="0.25">
      <c r="B107" t="s">
        <v>227</v>
      </c>
      <c r="C107" t="s">
        <v>178</v>
      </c>
      <c r="D107" t="s">
        <v>228</v>
      </c>
      <c r="E107" s="32">
        <v>1.5</v>
      </c>
      <c r="F107" t="s">
        <v>180</v>
      </c>
      <c r="G107" t="s">
        <v>181</v>
      </c>
      <c r="H107" s="33"/>
      <c r="I107" t="s">
        <v>182</v>
      </c>
      <c r="J107" s="34">
        <f>ROUND(E107/I104* H107,5)</f>
        <v>0</v>
      </c>
      <c r="K107" s="35"/>
    </row>
    <row r="108" spans="1:27" x14ac:dyDescent="0.25">
      <c r="D108" s="36" t="s">
        <v>183</v>
      </c>
      <c r="E108" s="35"/>
      <c r="H108" s="35"/>
      <c r="K108" s="33">
        <f>SUM(J106:J107)</f>
        <v>0</v>
      </c>
    </row>
    <row r="109" spans="1:27" x14ac:dyDescent="0.25">
      <c r="B109" s="23" t="s">
        <v>184</v>
      </c>
      <c r="E109" s="35"/>
      <c r="H109" s="35"/>
      <c r="K109" s="35"/>
    </row>
    <row r="110" spans="1:27" x14ac:dyDescent="0.25">
      <c r="B110" t="s">
        <v>243</v>
      </c>
      <c r="C110" t="s">
        <v>178</v>
      </c>
      <c r="D110" t="s">
        <v>244</v>
      </c>
      <c r="E110" s="32">
        <v>0.5</v>
      </c>
      <c r="F110" t="s">
        <v>180</v>
      </c>
      <c r="G110" t="s">
        <v>181</v>
      </c>
      <c r="H110" s="33"/>
      <c r="I110" t="s">
        <v>182</v>
      </c>
      <c r="J110" s="34">
        <f>ROUND(E110/I104* H110,5)</f>
        <v>0</v>
      </c>
      <c r="K110" s="35"/>
    </row>
    <row r="111" spans="1:27" x14ac:dyDescent="0.25">
      <c r="D111" s="36" t="s">
        <v>187</v>
      </c>
      <c r="E111" s="35"/>
      <c r="H111" s="35"/>
      <c r="K111" s="33">
        <f>SUM(J110:J110)</f>
        <v>0</v>
      </c>
    </row>
    <row r="112" spans="1:27" x14ac:dyDescent="0.25">
      <c r="E112" s="35"/>
      <c r="H112" s="35"/>
      <c r="K112" s="35"/>
    </row>
    <row r="113" spans="1:27" x14ac:dyDescent="0.25">
      <c r="D113" s="36" t="s">
        <v>200</v>
      </c>
      <c r="E113" s="35"/>
      <c r="H113" s="35">
        <v>1.5</v>
      </c>
      <c r="I113" t="s">
        <v>201</v>
      </c>
      <c r="J113">
        <f>ROUND(H113/100*K108,5)</f>
        <v>0</v>
      </c>
      <c r="K113" s="35"/>
    </row>
    <row r="114" spans="1:27" x14ac:dyDescent="0.25">
      <c r="D114" s="36" t="s">
        <v>199</v>
      </c>
      <c r="E114" s="35"/>
      <c r="H114" s="35"/>
      <c r="K114" s="37">
        <f>SUM(J105:J113)</f>
        <v>0</v>
      </c>
    </row>
    <row r="115" spans="1:27" x14ac:dyDescent="0.25">
      <c r="D115" s="36" t="s">
        <v>219</v>
      </c>
      <c r="E115" s="35"/>
      <c r="H115" s="35">
        <v>7.5</v>
      </c>
      <c r="I115" t="s">
        <v>201</v>
      </c>
      <c r="K115" s="33">
        <f>ROUND(H115/100*K114,5)</f>
        <v>0</v>
      </c>
    </row>
    <row r="116" spans="1:27" x14ac:dyDescent="0.25">
      <c r="D116" s="36" t="s">
        <v>202</v>
      </c>
      <c r="E116" s="35"/>
      <c r="H116" s="35"/>
      <c r="K116" s="37">
        <f>SUM(K114:K115)</f>
        <v>0</v>
      </c>
    </row>
    <row r="118" spans="1:27" ht="45" customHeight="1" x14ac:dyDescent="0.25">
      <c r="A118" s="27" t="s">
        <v>245</v>
      </c>
      <c r="B118" s="27" t="s">
        <v>17</v>
      </c>
      <c r="C118" s="28" t="s">
        <v>15</v>
      </c>
      <c r="D118" s="7" t="s">
        <v>18</v>
      </c>
      <c r="E118" s="6"/>
      <c r="F118" s="6"/>
      <c r="G118" s="28"/>
      <c r="H118" s="30" t="s">
        <v>174</v>
      </c>
      <c r="I118" s="5">
        <v>1</v>
      </c>
      <c r="J118" s="4"/>
      <c r="K118" s="31">
        <f>ROUND(K135,2)</f>
        <v>0</v>
      </c>
      <c r="L118" s="29" t="s">
        <v>242</v>
      </c>
      <c r="M118" s="28"/>
      <c r="N118" s="28"/>
      <c r="O118" s="28"/>
      <c r="P118" s="28"/>
      <c r="Q118" s="28"/>
      <c r="R118" s="28"/>
      <c r="S118" s="28"/>
      <c r="T118" s="28"/>
      <c r="U118" s="28"/>
      <c r="V118" s="28"/>
      <c r="W118" s="28"/>
      <c r="X118" s="28"/>
      <c r="Y118" s="28"/>
      <c r="Z118" s="28"/>
      <c r="AA118" s="28"/>
    </row>
    <row r="119" spans="1:27" x14ac:dyDescent="0.25">
      <c r="B119" s="23" t="s">
        <v>176</v>
      </c>
    </row>
    <row r="120" spans="1:27" x14ac:dyDescent="0.25">
      <c r="B120" t="s">
        <v>227</v>
      </c>
      <c r="C120" t="s">
        <v>178</v>
      </c>
      <c r="D120" t="s">
        <v>228</v>
      </c>
      <c r="E120" s="32">
        <v>1.3</v>
      </c>
      <c r="F120" t="s">
        <v>180</v>
      </c>
      <c r="G120" t="s">
        <v>181</v>
      </c>
      <c r="H120" s="33"/>
      <c r="I120" t="s">
        <v>182</v>
      </c>
      <c r="J120" s="34">
        <f>ROUND(E120/I118* H120,5)</f>
        <v>0</v>
      </c>
      <c r="K120" s="35"/>
    </row>
    <row r="121" spans="1:27" x14ac:dyDescent="0.25">
      <c r="B121" t="s">
        <v>225</v>
      </c>
      <c r="C121" t="s">
        <v>178</v>
      </c>
      <c r="D121" t="s">
        <v>226</v>
      </c>
      <c r="E121" s="32">
        <v>1.3</v>
      </c>
      <c r="F121" t="s">
        <v>180</v>
      </c>
      <c r="G121" t="s">
        <v>181</v>
      </c>
      <c r="H121" s="33"/>
      <c r="I121" t="s">
        <v>182</v>
      </c>
      <c r="J121" s="34">
        <f>ROUND(E121/I118* H121,5)</f>
        <v>0</v>
      </c>
      <c r="K121" s="35"/>
    </row>
    <row r="122" spans="1:27" x14ac:dyDescent="0.25">
      <c r="D122" s="36" t="s">
        <v>183</v>
      </c>
      <c r="E122" s="35"/>
      <c r="H122" s="35"/>
      <c r="K122" s="33">
        <f>SUM(J120:J121)</f>
        <v>0</v>
      </c>
    </row>
    <row r="123" spans="1:27" x14ac:dyDescent="0.25">
      <c r="B123" s="23" t="s">
        <v>184</v>
      </c>
      <c r="E123" s="35"/>
      <c r="H123" s="35"/>
      <c r="K123" s="35"/>
    </row>
    <row r="124" spans="1:27" x14ac:dyDescent="0.25">
      <c r="B124" t="s">
        <v>243</v>
      </c>
      <c r="C124" t="s">
        <v>178</v>
      </c>
      <c r="D124" t="s">
        <v>244</v>
      </c>
      <c r="E124" s="32">
        <v>0.5</v>
      </c>
      <c r="F124" t="s">
        <v>180</v>
      </c>
      <c r="G124" t="s">
        <v>181</v>
      </c>
      <c r="H124" s="33"/>
      <c r="I124" t="s">
        <v>182</v>
      </c>
      <c r="J124" s="34">
        <f>ROUND(E124/I118* H124,5)</f>
        <v>0</v>
      </c>
      <c r="K124" s="35"/>
    </row>
    <row r="125" spans="1:27" x14ac:dyDescent="0.25">
      <c r="D125" s="36" t="s">
        <v>187</v>
      </c>
      <c r="E125" s="35"/>
      <c r="H125" s="35"/>
      <c r="K125" s="33">
        <f>SUM(J124:J124)</f>
        <v>0</v>
      </c>
    </row>
    <row r="126" spans="1:27" x14ac:dyDescent="0.25">
      <c r="B126" s="23" t="s">
        <v>188</v>
      </c>
      <c r="E126" s="35"/>
      <c r="H126" s="35"/>
      <c r="K126" s="35"/>
    </row>
    <row r="127" spans="1:27" x14ac:dyDescent="0.25">
      <c r="B127" t="s">
        <v>246</v>
      </c>
      <c r="C127" t="s">
        <v>33</v>
      </c>
      <c r="D127" t="s">
        <v>247</v>
      </c>
      <c r="E127" s="32">
        <v>2.5</v>
      </c>
      <c r="G127" t="s">
        <v>181</v>
      </c>
      <c r="H127" s="33"/>
      <c r="I127" t="s">
        <v>182</v>
      </c>
      <c r="J127" s="34">
        <f>ROUND(E127* H127,5)</f>
        <v>0</v>
      </c>
      <c r="K127" s="35"/>
    </row>
    <row r="128" spans="1:27" x14ac:dyDescent="0.25">
      <c r="B128" t="s">
        <v>248</v>
      </c>
      <c r="C128" t="s">
        <v>30</v>
      </c>
      <c r="D128" t="s">
        <v>249</v>
      </c>
      <c r="E128" s="32">
        <v>1</v>
      </c>
      <c r="G128" t="s">
        <v>181</v>
      </c>
      <c r="H128" s="33"/>
      <c r="I128" t="s">
        <v>182</v>
      </c>
      <c r="J128" s="34">
        <f>ROUND(E128* H128,5)</f>
        <v>0</v>
      </c>
      <c r="K128" s="35"/>
    </row>
    <row r="129" spans="1:27" x14ac:dyDescent="0.25">
      <c r="B129" t="s">
        <v>250</v>
      </c>
      <c r="C129" t="s">
        <v>30</v>
      </c>
      <c r="D129" t="s">
        <v>251</v>
      </c>
      <c r="E129" s="32">
        <v>1</v>
      </c>
      <c r="G129" t="s">
        <v>181</v>
      </c>
      <c r="H129" s="33"/>
      <c r="I129" t="s">
        <v>182</v>
      </c>
      <c r="J129" s="34">
        <f>ROUND(E129* H129,5)</f>
        <v>0</v>
      </c>
      <c r="K129" s="35"/>
    </row>
    <row r="130" spans="1:27" x14ac:dyDescent="0.25">
      <c r="D130" s="36" t="s">
        <v>198</v>
      </c>
      <c r="E130" s="35"/>
      <c r="H130" s="35"/>
      <c r="K130" s="33">
        <f>SUM(J127:J129)</f>
        <v>0</v>
      </c>
    </row>
    <row r="131" spans="1:27" x14ac:dyDescent="0.25">
      <c r="E131" s="35"/>
      <c r="H131" s="35"/>
      <c r="K131" s="35"/>
    </row>
    <row r="132" spans="1:27" x14ac:dyDescent="0.25">
      <c r="D132" s="36" t="s">
        <v>200</v>
      </c>
      <c r="E132" s="35"/>
      <c r="H132" s="35">
        <v>1.5</v>
      </c>
      <c r="I132" t="s">
        <v>201</v>
      </c>
      <c r="J132">
        <f>ROUND(H132/100*K122,5)</f>
        <v>0</v>
      </c>
      <c r="K132" s="35"/>
    </row>
    <row r="133" spans="1:27" x14ac:dyDescent="0.25">
      <c r="D133" s="36" t="s">
        <v>199</v>
      </c>
      <c r="E133" s="35"/>
      <c r="H133" s="35"/>
      <c r="K133" s="37">
        <f>SUM(J119:J132)</f>
        <v>0</v>
      </c>
    </row>
    <row r="134" spans="1:27" x14ac:dyDescent="0.25">
      <c r="D134" s="36" t="s">
        <v>219</v>
      </c>
      <c r="E134" s="35"/>
      <c r="H134" s="35">
        <v>7.5</v>
      </c>
      <c r="I134" t="s">
        <v>201</v>
      </c>
      <c r="K134" s="33">
        <f>ROUND(H134/100*K133,5)</f>
        <v>0</v>
      </c>
    </row>
    <row r="135" spans="1:27" x14ac:dyDescent="0.25">
      <c r="D135" s="36" t="s">
        <v>202</v>
      </c>
      <c r="E135" s="35"/>
      <c r="H135" s="35"/>
      <c r="K135" s="37">
        <f>SUM(K133:K134)</f>
        <v>0</v>
      </c>
    </row>
    <row r="137" spans="1:27" ht="45" customHeight="1" x14ac:dyDescent="0.25">
      <c r="A137" s="27" t="s">
        <v>252</v>
      </c>
      <c r="B137" s="27" t="s">
        <v>88</v>
      </c>
      <c r="C137" s="28" t="s">
        <v>30</v>
      </c>
      <c r="D137" s="7" t="s">
        <v>89</v>
      </c>
      <c r="E137" s="6"/>
      <c r="F137" s="6"/>
      <c r="G137" s="28"/>
      <c r="H137" s="30" t="s">
        <v>174</v>
      </c>
      <c r="I137" s="5">
        <v>1.161</v>
      </c>
      <c r="J137" s="4"/>
      <c r="K137" s="31">
        <f>ROUND(K149,2)</f>
        <v>0</v>
      </c>
      <c r="L137" s="29" t="s">
        <v>253</v>
      </c>
      <c r="M137" s="28"/>
      <c r="N137" s="28"/>
      <c r="O137" s="28"/>
      <c r="P137" s="28"/>
      <c r="Q137" s="28"/>
      <c r="R137" s="28"/>
      <c r="S137" s="28"/>
      <c r="T137" s="28"/>
      <c r="U137" s="28"/>
      <c r="V137" s="28"/>
      <c r="W137" s="28"/>
      <c r="X137" s="28"/>
      <c r="Y137" s="28"/>
      <c r="Z137" s="28"/>
      <c r="AA137" s="28"/>
    </row>
    <row r="138" spans="1:27" x14ac:dyDescent="0.25">
      <c r="B138" s="23" t="s">
        <v>176</v>
      </c>
    </row>
    <row r="139" spans="1:27" x14ac:dyDescent="0.25">
      <c r="B139" t="s">
        <v>177</v>
      </c>
      <c r="C139" t="s">
        <v>178</v>
      </c>
      <c r="D139" t="s">
        <v>179</v>
      </c>
      <c r="E139" s="32">
        <v>0.14000000000000001</v>
      </c>
      <c r="F139" t="s">
        <v>180</v>
      </c>
      <c r="G139" t="s">
        <v>181</v>
      </c>
      <c r="H139" s="33"/>
      <c r="I139" t="s">
        <v>182</v>
      </c>
      <c r="J139" s="34">
        <f>ROUND(E139/I137* H139,5)</f>
        <v>0</v>
      </c>
      <c r="K139" s="35"/>
    </row>
    <row r="140" spans="1:27" x14ac:dyDescent="0.25">
      <c r="D140" s="36" t="s">
        <v>183</v>
      </c>
      <c r="E140" s="35"/>
      <c r="H140" s="35"/>
      <c r="K140" s="33">
        <f>SUM(J139:J139)</f>
        <v>0</v>
      </c>
    </row>
    <row r="141" spans="1:27" x14ac:dyDescent="0.25">
      <c r="B141" s="23" t="s">
        <v>184</v>
      </c>
      <c r="E141" s="35"/>
      <c r="H141" s="35"/>
      <c r="K141" s="35"/>
    </row>
    <row r="142" spans="1:27" x14ac:dyDescent="0.25">
      <c r="B142" t="s">
        <v>229</v>
      </c>
      <c r="C142" t="s">
        <v>178</v>
      </c>
      <c r="D142" t="s">
        <v>230</v>
      </c>
      <c r="E142" s="32">
        <v>7.0000000000000007E-2</v>
      </c>
      <c r="F142" t="s">
        <v>180</v>
      </c>
      <c r="G142" t="s">
        <v>181</v>
      </c>
      <c r="H142" s="33"/>
      <c r="I142" t="s">
        <v>182</v>
      </c>
      <c r="J142" s="34">
        <f>ROUND(E142/I137* H142,5)</f>
        <v>0</v>
      </c>
      <c r="K142" s="35"/>
    </row>
    <row r="143" spans="1:27" x14ac:dyDescent="0.25">
      <c r="B143" t="s">
        <v>254</v>
      </c>
      <c r="C143" t="s">
        <v>178</v>
      </c>
      <c r="D143" t="s">
        <v>216</v>
      </c>
      <c r="E143" s="32">
        <v>1.9400000000000001E-2</v>
      </c>
      <c r="F143" t="s">
        <v>180</v>
      </c>
      <c r="G143" t="s">
        <v>181</v>
      </c>
      <c r="H143" s="33"/>
      <c r="I143" t="s">
        <v>182</v>
      </c>
      <c r="J143" s="34">
        <f>ROUND(E143/I137* H143,5)</f>
        <v>0</v>
      </c>
      <c r="K143" s="35"/>
    </row>
    <row r="144" spans="1:27" x14ac:dyDescent="0.25">
      <c r="D144" s="36" t="s">
        <v>187</v>
      </c>
      <c r="E144" s="35"/>
      <c r="H144" s="35"/>
      <c r="K144" s="33">
        <f>SUM(J142:J143)</f>
        <v>0</v>
      </c>
    </row>
    <row r="145" spans="1:27" x14ac:dyDescent="0.25">
      <c r="E145" s="35"/>
      <c r="H145" s="35"/>
      <c r="K145" s="35"/>
    </row>
    <row r="146" spans="1:27" x14ac:dyDescent="0.25">
      <c r="D146" s="36" t="s">
        <v>200</v>
      </c>
      <c r="E146" s="35"/>
      <c r="H146" s="35">
        <v>1.5</v>
      </c>
      <c r="I146" t="s">
        <v>201</v>
      </c>
      <c r="J146">
        <f>ROUND(H146/100*K140,5)</f>
        <v>0</v>
      </c>
      <c r="K146" s="35"/>
    </row>
    <row r="147" spans="1:27" x14ac:dyDescent="0.25">
      <c r="D147" s="36" t="s">
        <v>199</v>
      </c>
      <c r="E147" s="35"/>
      <c r="H147" s="35"/>
      <c r="K147" s="37">
        <f>SUM(J138:J146)</f>
        <v>0</v>
      </c>
    </row>
    <row r="148" spans="1:27" x14ac:dyDescent="0.25">
      <c r="D148" s="36" t="s">
        <v>219</v>
      </c>
      <c r="E148" s="35"/>
      <c r="H148" s="35">
        <v>7.5</v>
      </c>
      <c r="I148" t="s">
        <v>201</v>
      </c>
      <c r="K148" s="33">
        <f>ROUND(H148/100*K147,5)</f>
        <v>0</v>
      </c>
    </row>
    <row r="149" spans="1:27" x14ac:dyDescent="0.25">
      <c r="D149" s="36" t="s">
        <v>202</v>
      </c>
      <c r="E149" s="35"/>
      <c r="H149" s="35"/>
      <c r="K149" s="37">
        <f>SUM(K147:K148)</f>
        <v>0</v>
      </c>
    </row>
    <row r="151" spans="1:27" ht="45" customHeight="1" x14ac:dyDescent="0.25">
      <c r="A151" s="27" t="s">
        <v>255</v>
      </c>
      <c r="B151" s="27" t="s">
        <v>29</v>
      </c>
      <c r="C151" s="28" t="s">
        <v>30</v>
      </c>
      <c r="D151" s="7" t="s">
        <v>31</v>
      </c>
      <c r="E151" s="6"/>
      <c r="F151" s="6"/>
      <c r="G151" s="28"/>
      <c r="H151" s="30" t="s">
        <v>174</v>
      </c>
      <c r="I151" s="5">
        <v>1</v>
      </c>
      <c r="J151" s="4"/>
      <c r="K151" s="31"/>
      <c r="L151" s="29" t="s">
        <v>31</v>
      </c>
      <c r="M151" s="28"/>
      <c r="N151" s="28"/>
      <c r="O151" s="28"/>
      <c r="P151" s="28"/>
      <c r="Q151" s="28"/>
      <c r="R151" s="28"/>
      <c r="S151" s="28"/>
      <c r="T151" s="28"/>
      <c r="U151" s="28"/>
      <c r="V151" s="28"/>
      <c r="W151" s="28"/>
      <c r="X151" s="28"/>
      <c r="Y151" s="28"/>
      <c r="Z151" s="28"/>
      <c r="AA151" s="28"/>
    </row>
    <row r="152" spans="1:27" ht="45" customHeight="1" x14ac:dyDescent="0.25">
      <c r="A152" s="27"/>
      <c r="B152" s="27" t="s">
        <v>256</v>
      </c>
      <c r="C152" s="28" t="s">
        <v>30</v>
      </c>
      <c r="D152" s="7" t="s">
        <v>257</v>
      </c>
      <c r="E152" s="6"/>
      <c r="F152" s="6"/>
      <c r="G152" s="28"/>
      <c r="H152" s="30" t="s">
        <v>174</v>
      </c>
      <c r="I152" s="5">
        <v>1</v>
      </c>
      <c r="J152" s="4"/>
      <c r="K152" s="31">
        <f>ROUND(K164,2)</f>
        <v>0</v>
      </c>
      <c r="L152" s="29" t="s">
        <v>258</v>
      </c>
      <c r="M152" s="28"/>
      <c r="N152" s="28"/>
      <c r="O152" s="28"/>
      <c r="P152" s="28"/>
      <c r="Q152" s="28"/>
      <c r="R152" s="28"/>
      <c r="S152" s="28"/>
      <c r="T152" s="28"/>
      <c r="U152" s="28"/>
      <c r="V152" s="28"/>
      <c r="W152" s="28"/>
      <c r="X152" s="28"/>
      <c r="Y152" s="28"/>
      <c r="Z152" s="28"/>
      <c r="AA152" s="28"/>
    </row>
    <row r="153" spans="1:27" x14ac:dyDescent="0.25">
      <c r="B153" s="23" t="s">
        <v>176</v>
      </c>
    </row>
    <row r="154" spans="1:27" x14ac:dyDescent="0.25">
      <c r="B154" t="s">
        <v>225</v>
      </c>
      <c r="C154" t="s">
        <v>178</v>
      </c>
      <c r="D154" t="s">
        <v>226</v>
      </c>
      <c r="E154" s="32">
        <v>0.90090000000000003</v>
      </c>
      <c r="F154" t="s">
        <v>180</v>
      </c>
      <c r="G154" t="s">
        <v>181</v>
      </c>
      <c r="H154" s="33"/>
      <c r="I154" t="s">
        <v>182</v>
      </c>
      <c r="J154" s="34">
        <f>ROUND(E154/I152* H154,5)</f>
        <v>0</v>
      </c>
      <c r="K154" s="35"/>
    </row>
    <row r="155" spans="1:27" x14ac:dyDescent="0.25">
      <c r="B155" t="s">
        <v>177</v>
      </c>
      <c r="C155" t="s">
        <v>178</v>
      </c>
      <c r="D155" t="s">
        <v>179</v>
      </c>
      <c r="E155" s="32">
        <v>0.90090000000000003</v>
      </c>
      <c r="F155" t="s">
        <v>180</v>
      </c>
      <c r="G155" t="s">
        <v>181</v>
      </c>
      <c r="H155" s="33"/>
      <c r="I155" t="s">
        <v>182</v>
      </c>
      <c r="J155" s="34">
        <f>ROUND(E155/I152* H155,5)</f>
        <v>0</v>
      </c>
      <c r="K155" s="35"/>
    </row>
    <row r="156" spans="1:27" x14ac:dyDescent="0.25">
      <c r="D156" s="36" t="s">
        <v>183</v>
      </c>
      <c r="E156" s="35"/>
      <c r="H156" s="35"/>
      <c r="K156" s="33">
        <f>SUM(J154:J155)</f>
        <v>0</v>
      </c>
    </row>
    <row r="157" spans="1:27" x14ac:dyDescent="0.25">
      <c r="B157" s="23" t="s">
        <v>184</v>
      </c>
      <c r="E157" s="35"/>
      <c r="H157" s="35"/>
      <c r="K157" s="35"/>
    </row>
    <row r="158" spans="1:27" x14ac:dyDescent="0.25">
      <c r="B158" t="s">
        <v>229</v>
      </c>
      <c r="C158" t="s">
        <v>178</v>
      </c>
      <c r="D158" t="s">
        <v>230</v>
      </c>
      <c r="E158" s="32">
        <v>0.30631000000000003</v>
      </c>
      <c r="F158" t="s">
        <v>180</v>
      </c>
      <c r="G158" t="s">
        <v>181</v>
      </c>
      <c r="H158" s="33"/>
      <c r="I158" t="s">
        <v>182</v>
      </c>
      <c r="J158" s="34">
        <f>ROUND(E158/I152* H158,5)</f>
        <v>0</v>
      </c>
      <c r="K158" s="35"/>
    </row>
    <row r="159" spans="1:27" x14ac:dyDescent="0.25">
      <c r="D159" s="36" t="s">
        <v>187</v>
      </c>
      <c r="E159" s="35"/>
      <c r="H159" s="35"/>
      <c r="K159" s="33">
        <f>SUM(J158:J158)</f>
        <v>0</v>
      </c>
    </row>
    <row r="160" spans="1:27" x14ac:dyDescent="0.25">
      <c r="E160" s="35"/>
      <c r="H160" s="35"/>
      <c r="K160" s="35"/>
    </row>
    <row r="161" spans="1:27" x14ac:dyDescent="0.25">
      <c r="D161" s="36" t="s">
        <v>200</v>
      </c>
      <c r="E161" s="35"/>
      <c r="H161" s="35">
        <v>1.5</v>
      </c>
      <c r="I161" t="s">
        <v>201</v>
      </c>
      <c r="J161">
        <f>ROUND(H161/100*K156,5)</f>
        <v>0</v>
      </c>
      <c r="K161" s="35"/>
    </row>
    <row r="162" spans="1:27" x14ac:dyDescent="0.25">
      <c r="D162" s="36" t="s">
        <v>199</v>
      </c>
      <c r="E162" s="35"/>
      <c r="H162" s="35"/>
      <c r="K162" s="37">
        <f>SUM(J153:J161)</f>
        <v>0</v>
      </c>
    </row>
    <row r="163" spans="1:27" x14ac:dyDescent="0.25">
      <c r="D163" s="36" t="s">
        <v>219</v>
      </c>
      <c r="E163" s="35"/>
      <c r="H163" s="35">
        <v>7.5</v>
      </c>
      <c r="I163" t="s">
        <v>201</v>
      </c>
      <c r="K163" s="33">
        <f>ROUND(H163/100*K162,5)</f>
        <v>0</v>
      </c>
    </row>
    <row r="164" spans="1:27" x14ac:dyDescent="0.25">
      <c r="D164" s="36" t="s">
        <v>202</v>
      </c>
      <c r="E164" s="35"/>
      <c r="H164" s="35"/>
      <c r="K164" s="37">
        <f>SUM(K162:K163)</f>
        <v>0</v>
      </c>
    </row>
    <row r="166" spans="1:27" ht="45" customHeight="1" x14ac:dyDescent="0.25">
      <c r="A166" s="27" t="s">
        <v>259</v>
      </c>
      <c r="B166" s="27" t="s">
        <v>90</v>
      </c>
      <c r="C166" s="28" t="s">
        <v>30</v>
      </c>
      <c r="D166" s="7" t="s">
        <v>91</v>
      </c>
      <c r="E166" s="6"/>
      <c r="F166" s="6"/>
      <c r="G166" s="28"/>
      <c r="H166" s="30" t="s">
        <v>174</v>
      </c>
      <c r="I166" s="5">
        <v>1</v>
      </c>
      <c r="J166" s="4"/>
      <c r="K166" s="31">
        <f>ROUND(K178,2)</f>
        <v>0</v>
      </c>
      <c r="L166" s="29" t="s">
        <v>260</v>
      </c>
      <c r="M166" s="28"/>
      <c r="N166" s="28"/>
      <c r="O166" s="28"/>
      <c r="P166" s="28"/>
      <c r="Q166" s="28"/>
      <c r="R166" s="28"/>
      <c r="S166" s="28"/>
      <c r="T166" s="28"/>
      <c r="U166" s="28"/>
      <c r="V166" s="28"/>
      <c r="W166" s="28"/>
      <c r="X166" s="28"/>
      <c r="Y166" s="28"/>
      <c r="Z166" s="28"/>
      <c r="AA166" s="28"/>
    </row>
    <row r="167" spans="1:27" x14ac:dyDescent="0.25">
      <c r="B167" s="23" t="s">
        <v>176</v>
      </c>
    </row>
    <row r="168" spans="1:27" x14ac:dyDescent="0.25">
      <c r="B168" t="s">
        <v>225</v>
      </c>
      <c r="C168" t="s">
        <v>178</v>
      </c>
      <c r="D168" t="s">
        <v>226</v>
      </c>
      <c r="E168" s="32">
        <v>0.76880000000000004</v>
      </c>
      <c r="F168" t="s">
        <v>180</v>
      </c>
      <c r="G168" t="s">
        <v>181</v>
      </c>
      <c r="H168" s="33"/>
      <c r="I168" t="s">
        <v>182</v>
      </c>
      <c r="J168" s="34">
        <f>ROUND(E168/I166* H168,5)</f>
        <v>0</v>
      </c>
      <c r="K168" s="35"/>
    </row>
    <row r="169" spans="1:27" x14ac:dyDescent="0.25">
      <c r="B169" t="s">
        <v>177</v>
      </c>
      <c r="C169" t="s">
        <v>178</v>
      </c>
      <c r="D169" t="s">
        <v>179</v>
      </c>
      <c r="E169" s="32">
        <v>0.76880000000000004</v>
      </c>
      <c r="F169" t="s">
        <v>180</v>
      </c>
      <c r="G169" t="s">
        <v>181</v>
      </c>
      <c r="H169" s="33"/>
      <c r="I169" t="s">
        <v>182</v>
      </c>
      <c r="J169" s="34">
        <f>ROUND(E169/I166* H169,5)</f>
        <v>0</v>
      </c>
      <c r="K169" s="35"/>
    </row>
    <row r="170" spans="1:27" x14ac:dyDescent="0.25">
      <c r="D170" s="36" t="s">
        <v>183</v>
      </c>
      <c r="E170" s="35"/>
      <c r="H170" s="35"/>
      <c r="K170" s="33">
        <f>SUM(J168:J169)</f>
        <v>0</v>
      </c>
    </row>
    <row r="171" spans="1:27" x14ac:dyDescent="0.25">
      <c r="B171" s="23" t="s">
        <v>184</v>
      </c>
      <c r="E171" s="35"/>
      <c r="H171" s="35"/>
      <c r="K171" s="35"/>
    </row>
    <row r="172" spans="1:27" x14ac:dyDescent="0.25">
      <c r="B172" t="s">
        <v>229</v>
      </c>
      <c r="C172" t="s">
        <v>178</v>
      </c>
      <c r="D172" t="s">
        <v>230</v>
      </c>
      <c r="E172" s="32">
        <v>0.21979000000000001</v>
      </c>
      <c r="F172" t="s">
        <v>180</v>
      </c>
      <c r="G172" t="s">
        <v>181</v>
      </c>
      <c r="H172" s="33"/>
      <c r="I172" t="s">
        <v>182</v>
      </c>
      <c r="J172" s="34">
        <f>ROUND(E172/I166* H172,5)</f>
        <v>0</v>
      </c>
      <c r="K172" s="35"/>
    </row>
    <row r="173" spans="1:27" x14ac:dyDescent="0.25">
      <c r="D173" s="36" t="s">
        <v>187</v>
      </c>
      <c r="E173" s="35"/>
      <c r="H173" s="35"/>
      <c r="K173" s="33">
        <f>SUM(J172:J172)</f>
        <v>0</v>
      </c>
    </row>
    <row r="174" spans="1:27" x14ac:dyDescent="0.25">
      <c r="E174" s="35"/>
      <c r="H174" s="35"/>
      <c r="K174" s="35"/>
    </row>
    <row r="175" spans="1:27" x14ac:dyDescent="0.25">
      <c r="D175" s="36" t="s">
        <v>200</v>
      </c>
      <c r="E175" s="35"/>
      <c r="H175" s="35">
        <v>1.5</v>
      </c>
      <c r="I175" t="s">
        <v>201</v>
      </c>
      <c r="J175">
        <f>ROUND(H175/100*K170,5)</f>
        <v>0</v>
      </c>
      <c r="K175" s="35"/>
    </row>
    <row r="176" spans="1:27" x14ac:dyDescent="0.25">
      <c r="D176" s="36" t="s">
        <v>199</v>
      </c>
      <c r="E176" s="35"/>
      <c r="H176" s="35"/>
      <c r="K176" s="37">
        <f>SUM(J167:J175)</f>
        <v>0</v>
      </c>
    </row>
    <row r="177" spans="1:27" x14ac:dyDescent="0.25">
      <c r="D177" s="36" t="s">
        <v>219</v>
      </c>
      <c r="E177" s="35"/>
      <c r="H177" s="35">
        <v>7.5</v>
      </c>
      <c r="I177" t="s">
        <v>201</v>
      </c>
      <c r="K177" s="33">
        <f>ROUND(H177/100*K176,5)</f>
        <v>0</v>
      </c>
    </row>
    <row r="178" spans="1:27" x14ac:dyDescent="0.25">
      <c r="D178" s="36" t="s">
        <v>202</v>
      </c>
      <c r="E178" s="35"/>
      <c r="H178" s="35"/>
      <c r="K178" s="37">
        <f>SUM(K176:K177)</f>
        <v>0</v>
      </c>
    </row>
    <row r="180" spans="1:27" ht="45" customHeight="1" x14ac:dyDescent="0.25">
      <c r="A180" s="27" t="s">
        <v>261</v>
      </c>
      <c r="B180" s="27" t="s">
        <v>86</v>
      </c>
      <c r="C180" s="28" t="s">
        <v>33</v>
      </c>
      <c r="D180" s="7" t="s">
        <v>87</v>
      </c>
      <c r="E180" s="6"/>
      <c r="F180" s="6"/>
      <c r="G180" s="28"/>
      <c r="H180" s="30" t="s">
        <v>174</v>
      </c>
      <c r="I180" s="5">
        <v>1.1419999999999999</v>
      </c>
      <c r="J180" s="4"/>
      <c r="K180" s="31">
        <f>ROUND(K191,2)</f>
        <v>0</v>
      </c>
      <c r="L180" s="29" t="s">
        <v>262</v>
      </c>
      <c r="M180" s="28"/>
      <c r="N180" s="28"/>
      <c r="O180" s="28"/>
      <c r="P180" s="28"/>
      <c r="Q180" s="28"/>
      <c r="R180" s="28"/>
      <c r="S180" s="28"/>
      <c r="T180" s="28"/>
      <c r="U180" s="28"/>
      <c r="V180" s="28"/>
      <c r="W180" s="28"/>
      <c r="X180" s="28"/>
      <c r="Y180" s="28"/>
      <c r="Z180" s="28"/>
      <c r="AA180" s="28"/>
    </row>
    <row r="181" spans="1:27" x14ac:dyDescent="0.25">
      <c r="B181" s="23" t="s">
        <v>176</v>
      </c>
    </row>
    <row r="182" spans="1:27" x14ac:dyDescent="0.25">
      <c r="B182" t="s">
        <v>177</v>
      </c>
      <c r="C182" t="s">
        <v>178</v>
      </c>
      <c r="D182" t="s">
        <v>179</v>
      </c>
      <c r="E182" s="32">
        <v>0.17</v>
      </c>
      <c r="F182" t="s">
        <v>180</v>
      </c>
      <c r="G182" t="s">
        <v>181</v>
      </c>
      <c r="H182" s="33"/>
      <c r="I182" t="s">
        <v>182</v>
      </c>
      <c r="J182" s="34">
        <f>ROUND(E182/I180* H182,5)</f>
        <v>0</v>
      </c>
      <c r="K182" s="35"/>
    </row>
    <row r="183" spans="1:27" x14ac:dyDescent="0.25">
      <c r="D183" s="36" t="s">
        <v>183</v>
      </c>
      <c r="E183" s="35"/>
      <c r="H183" s="35"/>
      <c r="K183" s="33">
        <f>SUM(J182:J182)</f>
        <v>0</v>
      </c>
    </row>
    <row r="184" spans="1:27" x14ac:dyDescent="0.25">
      <c r="B184" s="23" t="s">
        <v>184</v>
      </c>
      <c r="E184" s="35"/>
      <c r="H184" s="35"/>
      <c r="K184" s="35"/>
    </row>
    <row r="185" spans="1:27" x14ac:dyDescent="0.25">
      <c r="B185" t="s">
        <v>263</v>
      </c>
      <c r="C185" t="s">
        <v>178</v>
      </c>
      <c r="D185" t="s">
        <v>264</v>
      </c>
      <c r="E185" s="32">
        <v>0.17</v>
      </c>
      <c r="F185" t="s">
        <v>180</v>
      </c>
      <c r="G185" t="s">
        <v>181</v>
      </c>
      <c r="H185" s="33"/>
      <c r="I185" t="s">
        <v>182</v>
      </c>
      <c r="J185" s="34">
        <f>ROUND(E185/I180* H185,5)</f>
        <v>0</v>
      </c>
      <c r="K185" s="35"/>
    </row>
    <row r="186" spans="1:27" x14ac:dyDescent="0.25">
      <c r="D186" s="36" t="s">
        <v>187</v>
      </c>
      <c r="E186" s="35"/>
      <c r="H186" s="35"/>
      <c r="K186" s="33">
        <f>SUM(J185:J185)</f>
        <v>0</v>
      </c>
    </row>
    <row r="187" spans="1:27" x14ac:dyDescent="0.25">
      <c r="E187" s="35"/>
      <c r="H187" s="35"/>
      <c r="K187" s="35"/>
    </row>
    <row r="188" spans="1:27" x14ac:dyDescent="0.25">
      <c r="D188" s="36" t="s">
        <v>200</v>
      </c>
      <c r="E188" s="35"/>
      <c r="H188" s="35">
        <v>1.5</v>
      </c>
      <c r="I188" t="s">
        <v>201</v>
      </c>
      <c r="J188">
        <f>ROUND(H188/100*K183,5)</f>
        <v>0</v>
      </c>
      <c r="K188" s="35"/>
    </row>
    <row r="189" spans="1:27" x14ac:dyDescent="0.25">
      <c r="D189" s="36" t="s">
        <v>199</v>
      </c>
      <c r="E189" s="35"/>
      <c r="H189" s="35"/>
      <c r="K189" s="37">
        <f>SUM(J181:J188)</f>
        <v>0</v>
      </c>
    </row>
    <row r="190" spans="1:27" x14ac:dyDescent="0.25">
      <c r="D190" s="36" t="s">
        <v>219</v>
      </c>
      <c r="E190" s="35"/>
      <c r="H190" s="35">
        <v>7.5</v>
      </c>
      <c r="I190" t="s">
        <v>201</v>
      </c>
      <c r="K190" s="33">
        <f>ROUND(H190/100*K189,5)</f>
        <v>0</v>
      </c>
    </row>
    <row r="191" spans="1:27" x14ac:dyDescent="0.25">
      <c r="D191" s="36" t="s">
        <v>202</v>
      </c>
      <c r="E191" s="35"/>
      <c r="H191" s="35"/>
      <c r="K191" s="37">
        <f>SUM(K189:K190)</f>
        <v>0</v>
      </c>
    </row>
    <row r="193" spans="1:27" ht="45" customHeight="1" x14ac:dyDescent="0.25">
      <c r="A193" s="27"/>
      <c r="B193" s="27" t="s">
        <v>265</v>
      </c>
      <c r="C193" s="28" t="s">
        <v>33</v>
      </c>
      <c r="D193" s="7" t="s">
        <v>266</v>
      </c>
      <c r="E193" s="6"/>
      <c r="F193" s="6"/>
      <c r="G193" s="28"/>
      <c r="H193" s="30" t="s">
        <v>174</v>
      </c>
      <c r="I193" s="5">
        <v>1</v>
      </c>
      <c r="J193" s="4"/>
      <c r="K193" s="31">
        <f>ROUND(K204,2)</f>
        <v>0</v>
      </c>
      <c r="L193" s="29" t="s">
        <v>267</v>
      </c>
      <c r="M193" s="28"/>
      <c r="N193" s="28"/>
      <c r="O193" s="28"/>
      <c r="P193" s="28"/>
      <c r="Q193" s="28"/>
      <c r="R193" s="28"/>
      <c r="S193" s="28"/>
      <c r="T193" s="28"/>
      <c r="U193" s="28"/>
      <c r="V193" s="28"/>
      <c r="W193" s="28"/>
      <c r="X193" s="28"/>
      <c r="Y193" s="28"/>
      <c r="Z193" s="28"/>
      <c r="AA193" s="28"/>
    </row>
    <row r="194" spans="1:27" x14ac:dyDescent="0.25">
      <c r="B194" s="23" t="s">
        <v>176</v>
      </c>
    </row>
    <row r="195" spans="1:27" x14ac:dyDescent="0.25">
      <c r="B195" t="s">
        <v>177</v>
      </c>
      <c r="C195" t="s">
        <v>178</v>
      </c>
      <c r="D195" t="s">
        <v>179</v>
      </c>
      <c r="E195" s="32">
        <v>0.1489</v>
      </c>
      <c r="F195" t="s">
        <v>180</v>
      </c>
      <c r="G195" t="s">
        <v>181</v>
      </c>
      <c r="H195" s="33"/>
      <c r="I195" t="s">
        <v>182</v>
      </c>
      <c r="J195" s="34">
        <f>ROUND(E195/I193* H195,5)</f>
        <v>0</v>
      </c>
      <c r="K195" s="35"/>
    </row>
    <row r="196" spans="1:27" x14ac:dyDescent="0.25">
      <c r="D196" s="36" t="s">
        <v>183</v>
      </c>
      <c r="E196" s="35"/>
      <c r="H196" s="35"/>
      <c r="K196" s="33">
        <f>SUM(J195:J195)</f>
        <v>0</v>
      </c>
    </row>
    <row r="197" spans="1:27" x14ac:dyDescent="0.25">
      <c r="B197" s="23" t="s">
        <v>184</v>
      </c>
      <c r="E197" s="35"/>
      <c r="H197" s="35"/>
      <c r="K197" s="35"/>
    </row>
    <row r="198" spans="1:27" x14ac:dyDescent="0.25">
      <c r="B198" t="s">
        <v>263</v>
      </c>
      <c r="C198" t="s">
        <v>178</v>
      </c>
      <c r="D198" t="s">
        <v>264</v>
      </c>
      <c r="E198" s="32">
        <v>0.1489</v>
      </c>
      <c r="F198" t="s">
        <v>180</v>
      </c>
      <c r="G198" t="s">
        <v>181</v>
      </c>
      <c r="H198" s="33"/>
      <c r="I198" t="s">
        <v>182</v>
      </c>
      <c r="J198" s="34">
        <f>ROUND(E198/I193* H198,5)</f>
        <v>0</v>
      </c>
      <c r="K198" s="35"/>
    </row>
    <row r="199" spans="1:27" x14ac:dyDescent="0.25">
      <c r="D199" s="36" t="s">
        <v>187</v>
      </c>
      <c r="E199" s="35"/>
      <c r="H199" s="35"/>
      <c r="K199" s="33">
        <f>SUM(J198:J198)</f>
        <v>0</v>
      </c>
    </row>
    <row r="200" spans="1:27" x14ac:dyDescent="0.25">
      <c r="E200" s="35"/>
      <c r="H200" s="35"/>
      <c r="K200" s="35"/>
    </row>
    <row r="201" spans="1:27" x14ac:dyDescent="0.25">
      <c r="D201" s="36" t="s">
        <v>200</v>
      </c>
      <c r="E201" s="35"/>
      <c r="H201" s="35">
        <v>1.5</v>
      </c>
      <c r="I201" t="s">
        <v>201</v>
      </c>
      <c r="J201">
        <f>ROUND(H201/100*K196,5)</f>
        <v>0</v>
      </c>
      <c r="K201" s="35"/>
    </row>
    <row r="202" spans="1:27" x14ac:dyDescent="0.25">
      <c r="D202" s="36" t="s">
        <v>199</v>
      </c>
      <c r="E202" s="35"/>
      <c r="H202" s="35"/>
      <c r="K202" s="37">
        <f>SUM(J194:J201)</f>
        <v>0</v>
      </c>
    </row>
    <row r="203" spans="1:27" x14ac:dyDescent="0.25">
      <c r="D203" s="36" t="s">
        <v>219</v>
      </c>
      <c r="E203" s="35"/>
      <c r="H203" s="35">
        <v>7.5</v>
      </c>
      <c r="I203" t="s">
        <v>201</v>
      </c>
      <c r="K203" s="33">
        <f>ROUND(H203/100*K202,5)</f>
        <v>0</v>
      </c>
    </row>
    <row r="204" spans="1:27" x14ac:dyDescent="0.25">
      <c r="D204" s="36" t="s">
        <v>202</v>
      </c>
      <c r="E204" s="35"/>
      <c r="H204" s="35"/>
      <c r="K204" s="37">
        <f>SUM(K202:K203)</f>
        <v>0</v>
      </c>
    </row>
    <row r="206" spans="1:27" ht="45" customHeight="1" x14ac:dyDescent="0.25">
      <c r="A206" s="27" t="s">
        <v>268</v>
      </c>
      <c r="B206" s="27" t="s">
        <v>82</v>
      </c>
      <c r="C206" s="28" t="s">
        <v>15</v>
      </c>
      <c r="D206" s="7" t="s">
        <v>83</v>
      </c>
      <c r="E206" s="6"/>
      <c r="F206" s="6"/>
      <c r="G206" s="28"/>
      <c r="H206" s="30" t="s">
        <v>174</v>
      </c>
      <c r="I206" s="5">
        <v>1</v>
      </c>
      <c r="J206" s="4"/>
      <c r="K206" s="31">
        <f>ROUND(K217,2)</f>
        <v>0</v>
      </c>
      <c r="L206" s="29" t="s">
        <v>269</v>
      </c>
      <c r="M206" s="28"/>
      <c r="N206" s="28"/>
      <c r="O206" s="28"/>
      <c r="P206" s="28"/>
      <c r="Q206" s="28"/>
      <c r="R206" s="28"/>
      <c r="S206" s="28"/>
      <c r="T206" s="28"/>
      <c r="U206" s="28"/>
      <c r="V206" s="28"/>
      <c r="W206" s="28"/>
      <c r="X206" s="28"/>
      <c r="Y206" s="28"/>
      <c r="Z206" s="28"/>
      <c r="AA206" s="28"/>
    </row>
    <row r="207" spans="1:27" x14ac:dyDescent="0.25">
      <c r="B207" s="23" t="s">
        <v>176</v>
      </c>
    </row>
    <row r="208" spans="1:27" x14ac:dyDescent="0.25">
      <c r="B208" t="s">
        <v>177</v>
      </c>
      <c r="C208" t="s">
        <v>178</v>
      </c>
      <c r="D208" t="s">
        <v>179</v>
      </c>
      <c r="E208" s="32">
        <v>2.5</v>
      </c>
      <c r="F208" t="s">
        <v>180</v>
      </c>
      <c r="G208" t="s">
        <v>181</v>
      </c>
      <c r="H208" s="33"/>
      <c r="I208" t="s">
        <v>182</v>
      </c>
      <c r="J208" s="34">
        <f>ROUND(E208/I206* H208,5)</f>
        <v>0</v>
      </c>
      <c r="K208" s="35"/>
    </row>
    <row r="209" spans="1:27" x14ac:dyDescent="0.25">
      <c r="D209" s="36" t="s">
        <v>183</v>
      </c>
      <c r="E209" s="35"/>
      <c r="H209" s="35"/>
      <c r="K209" s="33">
        <f>SUM(J208:J208)</f>
        <v>0</v>
      </c>
    </row>
    <row r="210" spans="1:27" x14ac:dyDescent="0.25">
      <c r="B210" s="23" t="s">
        <v>184</v>
      </c>
      <c r="E210" s="35"/>
      <c r="H210" s="35"/>
      <c r="K210" s="35"/>
    </row>
    <row r="211" spans="1:27" x14ac:dyDescent="0.25">
      <c r="B211" t="s">
        <v>270</v>
      </c>
      <c r="C211" t="s">
        <v>178</v>
      </c>
      <c r="D211" t="s">
        <v>271</v>
      </c>
      <c r="E211" s="32">
        <v>2.5</v>
      </c>
      <c r="F211" t="s">
        <v>180</v>
      </c>
      <c r="G211" t="s">
        <v>181</v>
      </c>
      <c r="H211" s="33"/>
      <c r="I211" t="s">
        <v>182</v>
      </c>
      <c r="J211" s="34">
        <f>ROUND(E211/I206* H211,5)</f>
        <v>0</v>
      </c>
      <c r="K211" s="35"/>
    </row>
    <row r="212" spans="1:27" x14ac:dyDescent="0.25">
      <c r="D212" s="36" t="s">
        <v>187</v>
      </c>
      <c r="E212" s="35"/>
      <c r="H212" s="35"/>
      <c r="K212" s="33">
        <f>SUM(J211:J211)</f>
        <v>0</v>
      </c>
    </row>
    <row r="213" spans="1:27" x14ac:dyDescent="0.25">
      <c r="E213" s="35"/>
      <c r="H213" s="35"/>
      <c r="K213" s="35"/>
    </row>
    <row r="214" spans="1:27" x14ac:dyDescent="0.25">
      <c r="D214" s="36" t="s">
        <v>200</v>
      </c>
      <c r="E214" s="35"/>
      <c r="H214" s="35">
        <v>1.5</v>
      </c>
      <c r="I214" t="s">
        <v>201</v>
      </c>
      <c r="J214">
        <f>ROUND(H214/100*K209,5)</f>
        <v>0</v>
      </c>
      <c r="K214" s="35"/>
    </row>
    <row r="215" spans="1:27" x14ac:dyDescent="0.25">
      <c r="D215" s="36" t="s">
        <v>199</v>
      </c>
      <c r="E215" s="35"/>
      <c r="H215" s="35"/>
      <c r="K215" s="37">
        <f>SUM(J207:J214)</f>
        <v>0</v>
      </c>
    </row>
    <row r="216" spans="1:27" x14ac:dyDescent="0.25">
      <c r="D216" s="36" t="s">
        <v>219</v>
      </c>
      <c r="E216" s="35"/>
      <c r="H216" s="35">
        <v>7.5</v>
      </c>
      <c r="I216" t="s">
        <v>201</v>
      </c>
      <c r="K216" s="33">
        <f>ROUND(H216/100*K215,5)</f>
        <v>0</v>
      </c>
    </row>
    <row r="217" spans="1:27" x14ac:dyDescent="0.25">
      <c r="D217" s="36" t="s">
        <v>202</v>
      </c>
      <c r="E217" s="35"/>
      <c r="H217" s="35"/>
      <c r="K217" s="37">
        <f>SUM(K215:K216)</f>
        <v>0</v>
      </c>
    </row>
    <row r="219" spans="1:27" ht="45" customHeight="1" x14ac:dyDescent="0.25">
      <c r="A219" s="27" t="s">
        <v>272</v>
      </c>
      <c r="B219" s="27" t="s">
        <v>37</v>
      </c>
      <c r="C219" s="28" t="s">
        <v>15</v>
      </c>
      <c r="D219" s="7" t="s">
        <v>38</v>
      </c>
      <c r="E219" s="6"/>
      <c r="F219" s="6"/>
      <c r="G219" s="28"/>
      <c r="H219" s="30" t="s">
        <v>174</v>
      </c>
      <c r="I219" s="5">
        <v>1</v>
      </c>
      <c r="J219" s="4"/>
      <c r="K219" s="31"/>
      <c r="L219" s="29" t="s">
        <v>38</v>
      </c>
      <c r="M219" s="28"/>
      <c r="N219" s="28"/>
      <c r="O219" s="28"/>
      <c r="P219" s="28"/>
      <c r="Q219" s="28"/>
      <c r="R219" s="28"/>
      <c r="S219" s="28"/>
      <c r="T219" s="28"/>
      <c r="U219" s="28"/>
      <c r="V219" s="28"/>
      <c r="W219" s="28"/>
      <c r="X219" s="28"/>
      <c r="Y219" s="28"/>
      <c r="Z219" s="28"/>
      <c r="AA219" s="28"/>
    </row>
    <row r="220" spans="1:27" ht="45" customHeight="1" x14ac:dyDescent="0.25">
      <c r="A220" s="27" t="s">
        <v>273</v>
      </c>
      <c r="B220" s="27" t="s">
        <v>52</v>
      </c>
      <c r="C220" s="28" t="s">
        <v>15</v>
      </c>
      <c r="D220" s="7" t="s">
        <v>53</v>
      </c>
      <c r="E220" s="6"/>
      <c r="F220" s="6"/>
      <c r="G220" s="28"/>
      <c r="H220" s="30" t="s">
        <v>174</v>
      </c>
      <c r="I220" s="5">
        <v>1</v>
      </c>
      <c r="J220" s="4"/>
      <c r="K220" s="31"/>
      <c r="L220" s="29" t="s">
        <v>53</v>
      </c>
      <c r="M220" s="28"/>
      <c r="N220" s="28"/>
      <c r="O220" s="28"/>
      <c r="P220" s="28"/>
      <c r="Q220" s="28"/>
      <c r="R220" s="28"/>
      <c r="S220" s="28"/>
      <c r="T220" s="28"/>
      <c r="U220" s="28"/>
      <c r="V220" s="28"/>
      <c r="W220" s="28"/>
      <c r="X220" s="28"/>
      <c r="Y220" s="28"/>
      <c r="Z220" s="28"/>
      <c r="AA220" s="28"/>
    </row>
    <row r="221" spans="1:27" ht="45" customHeight="1" x14ac:dyDescent="0.25">
      <c r="A221" s="27" t="s">
        <v>274</v>
      </c>
      <c r="B221" s="27" t="s">
        <v>32</v>
      </c>
      <c r="C221" s="28" t="s">
        <v>33</v>
      </c>
      <c r="D221" s="7" t="s">
        <v>34</v>
      </c>
      <c r="E221" s="6"/>
      <c r="F221" s="6"/>
      <c r="G221" s="28"/>
      <c r="H221" s="30" t="s">
        <v>174</v>
      </c>
      <c r="I221" s="5">
        <v>1</v>
      </c>
      <c r="J221" s="4"/>
      <c r="K221" s="31"/>
      <c r="L221" s="29" t="s">
        <v>34</v>
      </c>
      <c r="M221" s="28"/>
      <c r="N221" s="28"/>
      <c r="O221" s="28"/>
      <c r="P221" s="28"/>
      <c r="Q221" s="28"/>
      <c r="R221" s="28"/>
      <c r="S221" s="28"/>
      <c r="T221" s="28"/>
      <c r="U221" s="28"/>
      <c r="V221" s="28"/>
      <c r="W221" s="28"/>
      <c r="X221" s="28"/>
      <c r="Y221" s="28"/>
      <c r="Z221" s="28"/>
      <c r="AA221" s="28"/>
    </row>
    <row r="222" spans="1:27" ht="45" customHeight="1" x14ac:dyDescent="0.25">
      <c r="A222" s="27" t="s">
        <v>275</v>
      </c>
      <c r="B222" s="27" t="s">
        <v>92</v>
      </c>
      <c r="C222" s="28" t="s">
        <v>93</v>
      </c>
      <c r="D222" s="7" t="s">
        <v>94</v>
      </c>
      <c r="E222" s="6"/>
      <c r="F222" s="6"/>
      <c r="G222" s="28"/>
      <c r="H222" s="30" t="s">
        <v>174</v>
      </c>
      <c r="I222" s="5">
        <v>1</v>
      </c>
      <c r="J222" s="4"/>
      <c r="K222" s="31">
        <f>ROUND(K228,2)</f>
        <v>0</v>
      </c>
      <c r="L222" s="29" t="s">
        <v>276</v>
      </c>
      <c r="M222" s="28"/>
      <c r="N222" s="28"/>
      <c r="O222" s="28"/>
      <c r="P222" s="28"/>
      <c r="Q222" s="28"/>
      <c r="R222" s="28"/>
      <c r="S222" s="28"/>
      <c r="T222" s="28"/>
      <c r="U222" s="28"/>
      <c r="V222" s="28"/>
      <c r="W222" s="28"/>
      <c r="X222" s="28"/>
      <c r="Y222" s="28"/>
      <c r="Z222" s="28"/>
      <c r="AA222" s="28"/>
    </row>
    <row r="223" spans="1:27" x14ac:dyDescent="0.25">
      <c r="B223" s="23" t="s">
        <v>184</v>
      </c>
    </row>
    <row r="224" spans="1:27" x14ac:dyDescent="0.25">
      <c r="B224" t="s">
        <v>254</v>
      </c>
      <c r="C224" t="s">
        <v>178</v>
      </c>
      <c r="D224" t="s">
        <v>216</v>
      </c>
      <c r="E224" s="32">
        <v>0.32655000000000001</v>
      </c>
      <c r="F224" t="s">
        <v>180</v>
      </c>
      <c r="G224" t="s">
        <v>181</v>
      </c>
      <c r="H224" s="33"/>
      <c r="I224" t="s">
        <v>182</v>
      </c>
      <c r="J224" s="34">
        <f>ROUND(E224/I222* H224,5)</f>
        <v>0</v>
      </c>
      <c r="K224" s="35"/>
    </row>
    <row r="225" spans="1:27" x14ac:dyDescent="0.25">
      <c r="D225" s="36" t="s">
        <v>187</v>
      </c>
      <c r="E225" s="35"/>
      <c r="H225" s="35"/>
      <c r="K225" s="33">
        <f>SUM(J224:J224)</f>
        <v>0</v>
      </c>
    </row>
    <row r="226" spans="1:27" x14ac:dyDescent="0.25">
      <c r="D226" s="36" t="s">
        <v>199</v>
      </c>
      <c r="E226" s="35"/>
      <c r="H226" s="35"/>
      <c r="K226" s="37">
        <f>SUM(J223:J225)</f>
        <v>0</v>
      </c>
    </row>
    <row r="227" spans="1:27" x14ac:dyDescent="0.25">
      <c r="D227" s="36" t="s">
        <v>219</v>
      </c>
      <c r="E227" s="35"/>
      <c r="H227" s="35">
        <v>7.5</v>
      </c>
      <c r="I227" t="s">
        <v>201</v>
      </c>
      <c r="K227" s="33">
        <f>ROUND(H227/100*K226,5)</f>
        <v>0</v>
      </c>
    </row>
    <row r="228" spans="1:27" x14ac:dyDescent="0.25">
      <c r="D228" s="36" t="s">
        <v>202</v>
      </c>
      <c r="E228" s="35"/>
      <c r="H228" s="35"/>
      <c r="K228" s="37">
        <f>SUM(K226:K227)</f>
        <v>0</v>
      </c>
    </row>
    <row r="230" spans="1:27" ht="45" customHeight="1" x14ac:dyDescent="0.25">
      <c r="A230" s="27" t="s">
        <v>277</v>
      </c>
      <c r="B230" s="27" t="s">
        <v>95</v>
      </c>
      <c r="C230" s="28" t="s">
        <v>30</v>
      </c>
      <c r="D230" s="7" t="s">
        <v>96</v>
      </c>
      <c r="E230" s="6"/>
      <c r="F230" s="6"/>
      <c r="G230" s="28"/>
      <c r="H230" s="30" t="s">
        <v>174</v>
      </c>
      <c r="I230" s="5">
        <v>1</v>
      </c>
      <c r="J230" s="4"/>
      <c r="K230" s="31">
        <f>ROUND(K242,2)</f>
        <v>0</v>
      </c>
      <c r="L230" s="29" t="s">
        <v>278</v>
      </c>
      <c r="M230" s="28"/>
      <c r="N230" s="28"/>
      <c r="O230" s="28"/>
      <c r="P230" s="28"/>
      <c r="Q230" s="28"/>
      <c r="R230" s="28"/>
      <c r="S230" s="28"/>
      <c r="T230" s="28"/>
      <c r="U230" s="28"/>
      <c r="V230" s="28"/>
      <c r="W230" s="28"/>
      <c r="X230" s="28"/>
      <c r="Y230" s="28"/>
      <c r="Z230" s="28"/>
      <c r="AA230" s="28"/>
    </row>
    <row r="231" spans="1:27" x14ac:dyDescent="0.25">
      <c r="B231" s="23" t="s">
        <v>176</v>
      </c>
    </row>
    <row r="232" spans="1:27" x14ac:dyDescent="0.25">
      <c r="B232" t="s">
        <v>177</v>
      </c>
      <c r="C232" t="s">
        <v>178</v>
      </c>
      <c r="D232" t="s">
        <v>179</v>
      </c>
      <c r="E232" s="32">
        <v>4.3999999999999997E-2</v>
      </c>
      <c r="F232" t="s">
        <v>180</v>
      </c>
      <c r="G232" t="s">
        <v>181</v>
      </c>
      <c r="H232" s="33"/>
      <c r="I232" t="s">
        <v>182</v>
      </c>
      <c r="J232" s="34">
        <f>ROUND(E232/I230* H232,5)</f>
        <v>0</v>
      </c>
      <c r="K232" s="35"/>
    </row>
    <row r="233" spans="1:27" x14ac:dyDescent="0.25">
      <c r="B233" t="s">
        <v>225</v>
      </c>
      <c r="C233" t="s">
        <v>178</v>
      </c>
      <c r="D233" t="s">
        <v>226</v>
      </c>
      <c r="E233" s="32">
        <v>6.3E-2</v>
      </c>
      <c r="F233" t="s">
        <v>180</v>
      </c>
      <c r="G233" t="s">
        <v>181</v>
      </c>
      <c r="H233" s="33"/>
      <c r="I233" t="s">
        <v>182</v>
      </c>
      <c r="J233" s="34">
        <f>ROUND(E233/I230* H233,5)</f>
        <v>0</v>
      </c>
      <c r="K233" s="35"/>
    </row>
    <row r="234" spans="1:27" x14ac:dyDescent="0.25">
      <c r="D234" s="36" t="s">
        <v>183</v>
      </c>
      <c r="E234" s="35"/>
      <c r="H234" s="35"/>
      <c r="K234" s="33">
        <f>SUM(J232:J233)</f>
        <v>0</v>
      </c>
    </row>
    <row r="235" spans="1:27" x14ac:dyDescent="0.25">
      <c r="B235" s="23" t="s">
        <v>184</v>
      </c>
      <c r="E235" s="35"/>
      <c r="H235" s="35"/>
      <c r="K235" s="35"/>
    </row>
    <row r="236" spans="1:27" x14ac:dyDescent="0.25">
      <c r="B236" t="s">
        <v>279</v>
      </c>
      <c r="C236" t="s">
        <v>178</v>
      </c>
      <c r="D236" t="s">
        <v>280</v>
      </c>
      <c r="E236" s="32">
        <v>4.3999999999999997E-2</v>
      </c>
      <c r="F236" t="s">
        <v>180</v>
      </c>
      <c r="G236" t="s">
        <v>181</v>
      </c>
      <c r="H236" s="33"/>
      <c r="I236" t="s">
        <v>182</v>
      </c>
      <c r="J236" s="34">
        <f>ROUND(E236/I230* H236,5)</f>
        <v>0</v>
      </c>
      <c r="K236" s="35"/>
    </row>
    <row r="237" spans="1:27" x14ac:dyDescent="0.25">
      <c r="D237" s="36" t="s">
        <v>187</v>
      </c>
      <c r="E237" s="35"/>
      <c r="H237" s="35"/>
      <c r="K237" s="33">
        <f>SUM(J236:J236)</f>
        <v>0</v>
      </c>
    </row>
    <row r="238" spans="1:27" x14ac:dyDescent="0.25">
      <c r="E238" s="35"/>
      <c r="H238" s="35"/>
      <c r="K238" s="35"/>
    </row>
    <row r="239" spans="1:27" x14ac:dyDescent="0.25">
      <c r="D239" s="36" t="s">
        <v>200</v>
      </c>
      <c r="E239" s="35"/>
      <c r="H239" s="35">
        <v>1.5</v>
      </c>
      <c r="I239" t="s">
        <v>201</v>
      </c>
      <c r="J239">
        <f>ROUND(H239/100*K234,5)</f>
        <v>0</v>
      </c>
      <c r="K239" s="35"/>
    </row>
    <row r="240" spans="1:27" x14ac:dyDescent="0.25">
      <c r="D240" s="36" t="s">
        <v>199</v>
      </c>
      <c r="E240" s="35"/>
      <c r="H240" s="35"/>
      <c r="K240" s="37">
        <f>SUM(J231:J239)</f>
        <v>0</v>
      </c>
    </row>
    <row r="241" spans="1:27" x14ac:dyDescent="0.25">
      <c r="D241" s="36" t="s">
        <v>219</v>
      </c>
      <c r="E241" s="35"/>
      <c r="H241" s="35">
        <v>7.5</v>
      </c>
      <c r="I241" t="s">
        <v>201</v>
      </c>
      <c r="K241" s="33">
        <f>ROUND(H241/100*K240,5)</f>
        <v>0</v>
      </c>
    </row>
    <row r="242" spans="1:27" x14ac:dyDescent="0.25">
      <c r="D242" s="36" t="s">
        <v>202</v>
      </c>
      <c r="E242" s="35"/>
      <c r="H242" s="35"/>
      <c r="K242" s="37">
        <f>SUM(K240:K241)</f>
        <v>0</v>
      </c>
    </row>
    <row r="244" spans="1:27" ht="45" customHeight="1" x14ac:dyDescent="0.25">
      <c r="A244" s="27"/>
      <c r="B244" s="27" t="s">
        <v>281</v>
      </c>
      <c r="C244" s="28" t="s">
        <v>30</v>
      </c>
      <c r="D244" s="7" t="s">
        <v>282</v>
      </c>
      <c r="E244" s="6"/>
      <c r="F244" s="6"/>
      <c r="G244" s="28"/>
      <c r="H244" s="30" t="s">
        <v>174</v>
      </c>
      <c r="I244" s="5">
        <v>1</v>
      </c>
      <c r="J244" s="4"/>
      <c r="K244" s="31">
        <f>ROUND(K251,2)</f>
        <v>0</v>
      </c>
      <c r="L244" s="29" t="s">
        <v>283</v>
      </c>
      <c r="M244" s="28"/>
      <c r="N244" s="28"/>
      <c r="O244" s="28"/>
      <c r="P244" s="28"/>
      <c r="Q244" s="28"/>
      <c r="R244" s="28"/>
      <c r="S244" s="28"/>
      <c r="T244" s="28"/>
      <c r="U244" s="28"/>
      <c r="V244" s="28"/>
      <c r="W244" s="28"/>
      <c r="X244" s="28"/>
      <c r="Y244" s="28"/>
      <c r="Z244" s="28"/>
      <c r="AA244" s="28"/>
    </row>
    <row r="245" spans="1:27" x14ac:dyDescent="0.25">
      <c r="B245" s="23" t="s">
        <v>184</v>
      </c>
    </row>
    <row r="246" spans="1:27" x14ac:dyDescent="0.25">
      <c r="B246" t="s">
        <v>284</v>
      </c>
      <c r="C246" t="s">
        <v>178</v>
      </c>
      <c r="D246" t="s">
        <v>285</v>
      </c>
      <c r="E246" s="32">
        <v>2.5739999999999999E-2</v>
      </c>
      <c r="F246" t="s">
        <v>180</v>
      </c>
      <c r="G246" t="s">
        <v>181</v>
      </c>
      <c r="H246" s="33"/>
      <c r="I246" t="s">
        <v>182</v>
      </c>
      <c r="J246" s="34">
        <f>ROUND(E246/I244* H246,5)</f>
        <v>0</v>
      </c>
      <c r="K246" s="35"/>
    </row>
    <row r="247" spans="1:27" x14ac:dyDescent="0.25">
      <c r="B247" t="s">
        <v>286</v>
      </c>
      <c r="C247" t="s">
        <v>178</v>
      </c>
      <c r="D247" t="s">
        <v>287</v>
      </c>
      <c r="E247" s="32">
        <v>2.8309999999999998E-2</v>
      </c>
      <c r="F247" t="s">
        <v>180</v>
      </c>
      <c r="G247" t="s">
        <v>181</v>
      </c>
      <c r="H247" s="33"/>
      <c r="I247" t="s">
        <v>182</v>
      </c>
      <c r="J247" s="34">
        <f>ROUND(E247/I244* H247,5)</f>
        <v>0</v>
      </c>
      <c r="K247" s="35"/>
    </row>
    <row r="248" spans="1:27" x14ac:dyDescent="0.25">
      <c r="D248" s="36" t="s">
        <v>187</v>
      </c>
      <c r="E248" s="35"/>
      <c r="H248" s="35"/>
      <c r="K248" s="33">
        <f>SUM(J246:J247)</f>
        <v>0</v>
      </c>
    </row>
    <row r="249" spans="1:27" x14ac:dyDescent="0.25">
      <c r="D249" s="36" t="s">
        <v>199</v>
      </c>
      <c r="E249" s="35"/>
      <c r="H249" s="35"/>
      <c r="K249" s="37">
        <f>SUM(J245:J248)</f>
        <v>0</v>
      </c>
    </row>
    <row r="250" spans="1:27" x14ac:dyDescent="0.25">
      <c r="D250" s="36" t="s">
        <v>219</v>
      </c>
      <c r="E250" s="35"/>
      <c r="H250" s="35">
        <v>7.5</v>
      </c>
      <c r="I250" t="s">
        <v>201</v>
      </c>
      <c r="K250" s="33">
        <f>ROUND(H250/100*K249,5)</f>
        <v>0</v>
      </c>
    </row>
    <row r="251" spans="1:27" x14ac:dyDescent="0.25">
      <c r="D251" s="36" t="s">
        <v>202</v>
      </c>
      <c r="E251" s="35"/>
      <c r="H251" s="35"/>
      <c r="K251" s="37">
        <f>SUM(K249:K250)</f>
        <v>0</v>
      </c>
    </row>
    <row r="253" spans="1:27" ht="45" customHeight="1" x14ac:dyDescent="0.25">
      <c r="A253" s="27" t="s">
        <v>288</v>
      </c>
      <c r="B253" s="27" t="s">
        <v>97</v>
      </c>
      <c r="C253" s="28" t="s">
        <v>93</v>
      </c>
      <c r="D253" s="7" t="s">
        <v>98</v>
      </c>
      <c r="E253" s="6"/>
      <c r="F253" s="6"/>
      <c r="G253" s="28"/>
      <c r="H253" s="30" t="s">
        <v>174</v>
      </c>
      <c r="I253" s="5">
        <v>1</v>
      </c>
      <c r="J253" s="4"/>
      <c r="K253" s="31">
        <f>ROUND(K265,2)</f>
        <v>0</v>
      </c>
      <c r="L253" s="29" t="s">
        <v>289</v>
      </c>
      <c r="M253" s="28"/>
      <c r="N253" s="28"/>
      <c r="O253" s="28"/>
      <c r="P253" s="28"/>
      <c r="Q253" s="28"/>
      <c r="R253" s="28"/>
      <c r="S253" s="28"/>
      <c r="T253" s="28"/>
      <c r="U253" s="28"/>
      <c r="V253" s="28"/>
      <c r="W253" s="28"/>
      <c r="X253" s="28"/>
      <c r="Y253" s="28"/>
      <c r="Z253" s="28"/>
      <c r="AA253" s="28"/>
    </row>
    <row r="254" spans="1:27" x14ac:dyDescent="0.25">
      <c r="B254" s="23" t="s">
        <v>176</v>
      </c>
    </row>
    <row r="255" spans="1:27" x14ac:dyDescent="0.25">
      <c r="B255" t="s">
        <v>177</v>
      </c>
      <c r="C255" t="s">
        <v>178</v>
      </c>
      <c r="D255" t="s">
        <v>179</v>
      </c>
      <c r="E255" s="32">
        <v>0.2</v>
      </c>
      <c r="F255" t="s">
        <v>180</v>
      </c>
      <c r="G255" t="s">
        <v>181</v>
      </c>
      <c r="H255" s="33"/>
      <c r="I255" t="s">
        <v>182</v>
      </c>
      <c r="J255" s="34">
        <f>ROUND(E255/I253* H255,5)</f>
        <v>0</v>
      </c>
      <c r="K255" s="35"/>
    </row>
    <row r="256" spans="1:27" x14ac:dyDescent="0.25">
      <c r="D256" s="36" t="s">
        <v>183</v>
      </c>
      <c r="E256" s="35"/>
      <c r="H256" s="35"/>
      <c r="K256" s="33">
        <f>SUM(J255:J255)</f>
        <v>0</v>
      </c>
    </row>
    <row r="257" spans="1:27" x14ac:dyDescent="0.25">
      <c r="B257" s="23" t="s">
        <v>184</v>
      </c>
      <c r="E257" s="35"/>
      <c r="H257" s="35"/>
      <c r="K257" s="35"/>
    </row>
    <row r="258" spans="1:27" x14ac:dyDescent="0.25">
      <c r="B258" t="s">
        <v>254</v>
      </c>
      <c r="C258" t="s">
        <v>178</v>
      </c>
      <c r="D258" t="s">
        <v>216</v>
      </c>
      <c r="E258" s="32">
        <v>0.121</v>
      </c>
      <c r="F258" t="s">
        <v>180</v>
      </c>
      <c r="G258" t="s">
        <v>181</v>
      </c>
      <c r="H258" s="33"/>
      <c r="I258" t="s">
        <v>182</v>
      </c>
      <c r="J258" s="34">
        <f>ROUND(E258/I253* H258,5)</f>
        <v>0</v>
      </c>
      <c r="K258" s="35"/>
    </row>
    <row r="259" spans="1:27" x14ac:dyDescent="0.25">
      <c r="B259" t="s">
        <v>279</v>
      </c>
      <c r="C259" t="s">
        <v>178</v>
      </c>
      <c r="D259" t="s">
        <v>280</v>
      </c>
      <c r="E259" s="32">
        <v>0.2</v>
      </c>
      <c r="F259" t="s">
        <v>180</v>
      </c>
      <c r="G259" t="s">
        <v>181</v>
      </c>
      <c r="H259" s="33"/>
      <c r="I259" t="s">
        <v>182</v>
      </c>
      <c r="J259" s="34">
        <f>ROUND(E259/I253* H259,5)</f>
        <v>0</v>
      </c>
      <c r="K259" s="35"/>
    </row>
    <row r="260" spans="1:27" x14ac:dyDescent="0.25">
      <c r="D260" s="36" t="s">
        <v>187</v>
      </c>
      <c r="E260" s="35"/>
      <c r="H260" s="35"/>
      <c r="K260" s="33">
        <f>SUM(J258:J259)</f>
        <v>0</v>
      </c>
    </row>
    <row r="261" spans="1:27" x14ac:dyDescent="0.25">
      <c r="E261" s="35"/>
      <c r="H261" s="35"/>
      <c r="K261" s="35"/>
    </row>
    <row r="262" spans="1:27" x14ac:dyDescent="0.25">
      <c r="D262" s="36" t="s">
        <v>200</v>
      </c>
      <c r="E262" s="35"/>
      <c r="H262" s="35">
        <v>1.5</v>
      </c>
      <c r="I262" t="s">
        <v>201</v>
      </c>
      <c r="J262">
        <f>ROUND(H262/100*K256,5)</f>
        <v>0</v>
      </c>
      <c r="K262" s="35"/>
    </row>
    <row r="263" spans="1:27" x14ac:dyDescent="0.25">
      <c r="D263" s="36" t="s">
        <v>199</v>
      </c>
      <c r="E263" s="35"/>
      <c r="H263" s="35"/>
      <c r="K263" s="37">
        <f>SUM(J254:J262)</f>
        <v>0</v>
      </c>
    </row>
    <row r="264" spans="1:27" x14ac:dyDescent="0.25">
      <c r="D264" s="36" t="s">
        <v>219</v>
      </c>
      <c r="E264" s="35"/>
      <c r="H264" s="35">
        <v>7.5</v>
      </c>
      <c r="I264" t="s">
        <v>201</v>
      </c>
      <c r="K264" s="33">
        <f>ROUND(H264/100*K263,5)</f>
        <v>0</v>
      </c>
    </row>
    <row r="265" spans="1:27" x14ac:dyDescent="0.25">
      <c r="D265" s="36" t="s">
        <v>202</v>
      </c>
      <c r="E265" s="35"/>
      <c r="H265" s="35"/>
      <c r="K265" s="37">
        <f>SUM(K263:K264)</f>
        <v>0</v>
      </c>
    </row>
    <row r="267" spans="1:27" ht="45" customHeight="1" x14ac:dyDescent="0.25">
      <c r="A267" s="27" t="s">
        <v>290</v>
      </c>
      <c r="B267" s="27" t="s">
        <v>154</v>
      </c>
      <c r="C267" s="28" t="s">
        <v>93</v>
      </c>
      <c r="D267" s="7" t="s">
        <v>155</v>
      </c>
      <c r="E267" s="6"/>
      <c r="F267" s="6"/>
      <c r="G267" s="28"/>
      <c r="H267" s="30" t="s">
        <v>174</v>
      </c>
      <c r="I267" s="5">
        <v>1</v>
      </c>
      <c r="J267" s="4"/>
      <c r="K267" s="31">
        <f>ROUND(K273,2)</f>
        <v>0</v>
      </c>
      <c r="L267" s="29" t="s">
        <v>291</v>
      </c>
      <c r="M267" s="28"/>
      <c r="N267" s="28"/>
      <c r="O267" s="28"/>
      <c r="P267" s="28"/>
      <c r="Q267" s="28"/>
      <c r="R267" s="28"/>
      <c r="S267" s="28"/>
      <c r="T267" s="28"/>
      <c r="U267" s="28"/>
      <c r="V267" s="28"/>
      <c r="W267" s="28"/>
      <c r="X267" s="28"/>
      <c r="Y267" s="28"/>
      <c r="Z267" s="28"/>
      <c r="AA267" s="28"/>
    </row>
    <row r="268" spans="1:27" x14ac:dyDescent="0.25">
      <c r="B268" s="23" t="s">
        <v>184</v>
      </c>
    </row>
    <row r="269" spans="1:27" x14ac:dyDescent="0.25">
      <c r="B269" t="s">
        <v>292</v>
      </c>
      <c r="C269" t="s">
        <v>178</v>
      </c>
      <c r="D269" t="s">
        <v>293</v>
      </c>
      <c r="E269" s="32">
        <v>0.25700000000000001</v>
      </c>
      <c r="F269" t="s">
        <v>180</v>
      </c>
      <c r="G269" t="s">
        <v>181</v>
      </c>
      <c r="H269" s="33"/>
      <c r="I269" t="s">
        <v>182</v>
      </c>
      <c r="J269" s="34">
        <f>ROUND(E269/I267* H269,5)</f>
        <v>0</v>
      </c>
      <c r="K269" s="35"/>
    </row>
    <row r="270" spans="1:27" x14ac:dyDescent="0.25">
      <c r="D270" s="36" t="s">
        <v>187</v>
      </c>
      <c r="E270" s="35"/>
      <c r="H270" s="35"/>
      <c r="K270" s="33">
        <f>SUM(J269:J269)</f>
        <v>0</v>
      </c>
    </row>
    <row r="271" spans="1:27" x14ac:dyDescent="0.25">
      <c r="D271" s="36" t="s">
        <v>199</v>
      </c>
      <c r="E271" s="35"/>
      <c r="H271" s="35"/>
      <c r="K271" s="37">
        <f>SUM(J268:J270)</f>
        <v>0</v>
      </c>
    </row>
    <row r="272" spans="1:27" x14ac:dyDescent="0.25">
      <c r="D272" s="36" t="s">
        <v>219</v>
      </c>
      <c r="E272" s="35"/>
      <c r="H272" s="35">
        <v>7.5</v>
      </c>
      <c r="I272" t="s">
        <v>201</v>
      </c>
      <c r="K272" s="33">
        <f>ROUND(H272/100*K271,5)</f>
        <v>0</v>
      </c>
    </row>
    <row r="273" spans="1:27" x14ac:dyDescent="0.25">
      <c r="D273" s="36" t="s">
        <v>202</v>
      </c>
      <c r="E273" s="35"/>
      <c r="H273" s="35"/>
      <c r="K273" s="37">
        <f>SUM(K271:K272)</f>
        <v>0</v>
      </c>
    </row>
    <row r="275" spans="1:27" ht="45" customHeight="1" x14ac:dyDescent="0.25">
      <c r="A275" s="27" t="s">
        <v>294</v>
      </c>
      <c r="B275" s="27" t="s">
        <v>35</v>
      </c>
      <c r="C275" s="28" t="s">
        <v>33</v>
      </c>
      <c r="D275" s="7" t="s">
        <v>36</v>
      </c>
      <c r="E275" s="6"/>
      <c r="F275" s="6"/>
      <c r="G275" s="28"/>
      <c r="H275" s="30" t="s">
        <v>174</v>
      </c>
      <c r="I275" s="5">
        <v>1</v>
      </c>
      <c r="J275" s="4"/>
      <c r="K275" s="31"/>
      <c r="L275" s="29" t="s">
        <v>36</v>
      </c>
      <c r="M275" s="28"/>
      <c r="N275" s="28"/>
      <c r="O275" s="28"/>
      <c r="P275" s="28"/>
      <c r="Q275" s="28"/>
      <c r="R275" s="28"/>
      <c r="S275" s="28"/>
      <c r="T275" s="28"/>
      <c r="U275" s="28"/>
      <c r="V275" s="28"/>
      <c r="W275" s="28"/>
      <c r="X275" s="28"/>
      <c r="Y275" s="28"/>
      <c r="Z275" s="28"/>
      <c r="AA275" s="28"/>
    </row>
    <row r="276" spans="1:27" ht="45" customHeight="1" x14ac:dyDescent="0.25">
      <c r="A276" s="27" t="s">
        <v>295</v>
      </c>
      <c r="B276" s="27" t="s">
        <v>148</v>
      </c>
      <c r="C276" s="28" t="s">
        <v>93</v>
      </c>
      <c r="D276" s="7" t="s">
        <v>149</v>
      </c>
      <c r="E276" s="6"/>
      <c r="F276" s="6"/>
      <c r="G276" s="28"/>
      <c r="H276" s="30" t="s">
        <v>174</v>
      </c>
      <c r="I276" s="5">
        <v>1</v>
      </c>
      <c r="J276" s="4"/>
      <c r="K276" s="31">
        <f>ROUND(K282,2)</f>
        <v>0</v>
      </c>
      <c r="L276" s="29" t="s">
        <v>296</v>
      </c>
      <c r="M276" s="28"/>
      <c r="N276" s="28"/>
      <c r="O276" s="28"/>
      <c r="P276" s="28"/>
      <c r="Q276" s="28"/>
      <c r="R276" s="28"/>
      <c r="S276" s="28"/>
      <c r="T276" s="28"/>
      <c r="U276" s="28"/>
      <c r="V276" s="28"/>
      <c r="W276" s="28"/>
      <c r="X276" s="28"/>
      <c r="Y276" s="28"/>
      <c r="Z276" s="28"/>
      <c r="AA276" s="28"/>
    </row>
    <row r="277" spans="1:27" x14ac:dyDescent="0.25">
      <c r="B277" s="23" t="s">
        <v>188</v>
      </c>
    </row>
    <row r="278" spans="1:27" x14ac:dyDescent="0.25">
      <c r="B278" t="s">
        <v>297</v>
      </c>
      <c r="C278" t="s">
        <v>190</v>
      </c>
      <c r="D278" t="s">
        <v>149</v>
      </c>
      <c r="E278" s="32">
        <v>1</v>
      </c>
      <c r="G278" t="s">
        <v>181</v>
      </c>
      <c r="H278" s="33"/>
      <c r="I278" t="s">
        <v>182</v>
      </c>
      <c r="J278" s="34">
        <f>ROUND(E278* H278,5)</f>
        <v>0</v>
      </c>
      <c r="K278" s="35"/>
    </row>
    <row r="279" spans="1:27" x14ac:dyDescent="0.25">
      <c r="D279" s="36" t="s">
        <v>198</v>
      </c>
      <c r="E279" s="35"/>
      <c r="H279" s="35"/>
      <c r="K279" s="33">
        <f>SUM(J278:J278)</f>
        <v>0</v>
      </c>
    </row>
    <row r="280" spans="1:27" x14ac:dyDescent="0.25">
      <c r="D280" s="36" t="s">
        <v>199</v>
      </c>
      <c r="E280" s="35"/>
      <c r="H280" s="35"/>
      <c r="K280" s="37">
        <f>SUM(J277:J279)</f>
        <v>0</v>
      </c>
    </row>
    <row r="281" spans="1:27" x14ac:dyDescent="0.25">
      <c r="D281" s="36" t="s">
        <v>219</v>
      </c>
      <c r="E281" s="35"/>
      <c r="H281" s="35">
        <v>7.5</v>
      </c>
      <c r="I281" t="s">
        <v>201</v>
      </c>
      <c r="K281" s="33">
        <f>ROUND(H281/100*K280,5)</f>
        <v>0</v>
      </c>
    </row>
    <row r="282" spans="1:27" x14ac:dyDescent="0.25">
      <c r="D282" s="36" t="s">
        <v>202</v>
      </c>
      <c r="E282" s="35"/>
      <c r="H282" s="35"/>
      <c r="K282" s="37">
        <f>SUM(K280:K281)</f>
        <v>0</v>
      </c>
    </row>
    <row r="284" spans="1:27" ht="45" customHeight="1" x14ac:dyDescent="0.25">
      <c r="A284" s="27" t="s">
        <v>298</v>
      </c>
      <c r="B284" s="27" t="s">
        <v>152</v>
      </c>
      <c r="C284" s="28" t="s">
        <v>93</v>
      </c>
      <c r="D284" s="7" t="s">
        <v>153</v>
      </c>
      <c r="E284" s="6"/>
      <c r="F284" s="6"/>
      <c r="G284" s="28"/>
      <c r="H284" s="30" t="s">
        <v>174</v>
      </c>
      <c r="I284" s="5">
        <v>1</v>
      </c>
      <c r="J284" s="4"/>
      <c r="K284" s="31">
        <f>ROUND(K290,2)</f>
        <v>0</v>
      </c>
      <c r="L284" s="29" t="s">
        <v>299</v>
      </c>
      <c r="M284" s="28"/>
      <c r="N284" s="28"/>
      <c r="O284" s="28"/>
      <c r="P284" s="28"/>
      <c r="Q284" s="28"/>
      <c r="R284" s="28"/>
      <c r="S284" s="28"/>
      <c r="T284" s="28"/>
      <c r="U284" s="28"/>
      <c r="V284" s="28"/>
      <c r="W284" s="28"/>
      <c r="X284" s="28"/>
      <c r="Y284" s="28"/>
      <c r="Z284" s="28"/>
      <c r="AA284" s="28"/>
    </row>
    <row r="285" spans="1:27" x14ac:dyDescent="0.25">
      <c r="B285" s="23" t="s">
        <v>188</v>
      </c>
    </row>
    <row r="286" spans="1:27" x14ac:dyDescent="0.25">
      <c r="B286" t="s">
        <v>300</v>
      </c>
      <c r="C286" t="s">
        <v>93</v>
      </c>
      <c r="D286" t="s">
        <v>153</v>
      </c>
      <c r="E286" s="32">
        <v>1</v>
      </c>
      <c r="G286" t="s">
        <v>181</v>
      </c>
      <c r="H286" s="33"/>
      <c r="I286" t="s">
        <v>182</v>
      </c>
      <c r="J286" s="34">
        <f>ROUND(E286* H286,5)</f>
        <v>0</v>
      </c>
      <c r="K286" s="35"/>
    </row>
    <row r="287" spans="1:27" x14ac:dyDescent="0.25">
      <c r="D287" s="36" t="s">
        <v>198</v>
      </c>
      <c r="E287" s="35"/>
      <c r="H287" s="35"/>
      <c r="K287" s="33">
        <f>SUM(J286:J286)</f>
        <v>0</v>
      </c>
    </row>
    <row r="288" spans="1:27" x14ac:dyDescent="0.25">
      <c r="D288" s="36" t="s">
        <v>199</v>
      </c>
      <c r="E288" s="35"/>
      <c r="H288" s="35"/>
      <c r="K288" s="37">
        <f>SUM(J285:J287)</f>
        <v>0</v>
      </c>
    </row>
    <row r="289" spans="1:27" x14ac:dyDescent="0.25">
      <c r="D289" s="36" t="s">
        <v>219</v>
      </c>
      <c r="E289" s="35"/>
      <c r="H289" s="35">
        <v>7.5</v>
      </c>
      <c r="I289" t="s">
        <v>201</v>
      </c>
      <c r="K289" s="33">
        <f>ROUND(H289/100*K288,5)</f>
        <v>0</v>
      </c>
    </row>
    <row r="290" spans="1:27" x14ac:dyDescent="0.25">
      <c r="D290" s="36" t="s">
        <v>202</v>
      </c>
      <c r="E290" s="35"/>
      <c r="H290" s="35"/>
      <c r="K290" s="37">
        <f>SUM(K288:K289)</f>
        <v>0</v>
      </c>
    </row>
    <row r="292" spans="1:27" ht="45" customHeight="1" x14ac:dyDescent="0.25">
      <c r="A292" s="27" t="s">
        <v>301</v>
      </c>
      <c r="B292" s="27" t="s">
        <v>150</v>
      </c>
      <c r="C292" s="28" t="s">
        <v>93</v>
      </c>
      <c r="D292" s="7" t="s">
        <v>151</v>
      </c>
      <c r="E292" s="6"/>
      <c r="F292" s="6"/>
      <c r="G292" s="28"/>
      <c r="H292" s="30" t="s">
        <v>174</v>
      </c>
      <c r="I292" s="5">
        <v>1</v>
      </c>
      <c r="J292" s="4"/>
      <c r="K292" s="31">
        <f>ROUND(K298,2)</f>
        <v>0</v>
      </c>
      <c r="L292" s="29" t="s">
        <v>302</v>
      </c>
      <c r="M292" s="28"/>
      <c r="N292" s="28"/>
      <c r="O292" s="28"/>
      <c r="P292" s="28"/>
      <c r="Q292" s="28"/>
      <c r="R292" s="28"/>
      <c r="S292" s="28"/>
      <c r="T292" s="28"/>
      <c r="U292" s="28"/>
      <c r="V292" s="28"/>
      <c r="W292" s="28"/>
      <c r="X292" s="28"/>
      <c r="Y292" s="28"/>
      <c r="Z292" s="28"/>
      <c r="AA292" s="28"/>
    </row>
    <row r="293" spans="1:27" x14ac:dyDescent="0.25">
      <c r="B293" s="23" t="s">
        <v>188</v>
      </c>
    </row>
    <row r="294" spans="1:27" x14ac:dyDescent="0.25">
      <c r="B294" t="s">
        <v>303</v>
      </c>
      <c r="C294" t="s">
        <v>190</v>
      </c>
      <c r="D294" t="s">
        <v>151</v>
      </c>
      <c r="E294" s="32">
        <v>1.45</v>
      </c>
      <c r="G294" t="s">
        <v>181</v>
      </c>
      <c r="H294" s="33"/>
      <c r="I294" t="s">
        <v>182</v>
      </c>
      <c r="J294" s="34">
        <f>ROUND(E294* H294,5)</f>
        <v>0</v>
      </c>
      <c r="K294" s="35"/>
    </row>
    <row r="295" spans="1:27" x14ac:dyDescent="0.25">
      <c r="D295" s="36" t="s">
        <v>198</v>
      </c>
      <c r="E295" s="35"/>
      <c r="H295" s="35"/>
      <c r="K295" s="33">
        <f>SUM(J294:J294)</f>
        <v>0</v>
      </c>
    </row>
    <row r="296" spans="1:27" x14ac:dyDescent="0.25">
      <c r="D296" s="36" t="s">
        <v>199</v>
      </c>
      <c r="E296" s="35"/>
      <c r="H296" s="35"/>
      <c r="K296" s="37">
        <f>SUM(J293:J295)</f>
        <v>0</v>
      </c>
    </row>
    <row r="297" spans="1:27" x14ac:dyDescent="0.25">
      <c r="D297" s="36" t="s">
        <v>219</v>
      </c>
      <c r="E297" s="35"/>
      <c r="H297" s="35">
        <v>7.5</v>
      </c>
      <c r="I297" t="s">
        <v>201</v>
      </c>
      <c r="K297" s="33">
        <f>ROUND(H297/100*K296,5)</f>
        <v>0</v>
      </c>
    </row>
    <row r="298" spans="1:27" x14ac:dyDescent="0.25">
      <c r="D298" s="36" t="s">
        <v>202</v>
      </c>
      <c r="E298" s="35"/>
      <c r="H298" s="35"/>
      <c r="K298" s="37">
        <f>SUM(K296:K297)</f>
        <v>0</v>
      </c>
    </row>
    <row r="300" spans="1:27" ht="45" customHeight="1" x14ac:dyDescent="0.25">
      <c r="A300" s="27" t="s">
        <v>304</v>
      </c>
      <c r="B300" s="27" t="s">
        <v>107</v>
      </c>
      <c r="C300" s="28" t="s">
        <v>93</v>
      </c>
      <c r="D300" s="7" t="s">
        <v>108</v>
      </c>
      <c r="E300" s="6"/>
      <c r="F300" s="6"/>
      <c r="G300" s="28"/>
      <c r="H300" s="30" t="s">
        <v>174</v>
      </c>
      <c r="I300" s="5">
        <v>1</v>
      </c>
      <c r="J300" s="4"/>
      <c r="K300" s="31">
        <f>ROUND(K312,2)</f>
        <v>0</v>
      </c>
      <c r="L300" s="29" t="s">
        <v>305</v>
      </c>
      <c r="M300" s="28"/>
      <c r="N300" s="28"/>
      <c r="O300" s="28"/>
      <c r="P300" s="28"/>
      <c r="Q300" s="28"/>
      <c r="R300" s="28"/>
      <c r="S300" s="28"/>
      <c r="T300" s="28"/>
      <c r="U300" s="28"/>
      <c r="V300" s="28"/>
      <c r="W300" s="28"/>
      <c r="X300" s="28"/>
      <c r="Y300" s="28"/>
      <c r="Z300" s="28"/>
      <c r="AA300" s="28"/>
    </row>
    <row r="301" spans="1:27" x14ac:dyDescent="0.25">
      <c r="B301" s="23" t="s">
        <v>176</v>
      </c>
    </row>
    <row r="302" spans="1:27" x14ac:dyDescent="0.25">
      <c r="B302" t="s">
        <v>225</v>
      </c>
      <c r="C302" t="s">
        <v>178</v>
      </c>
      <c r="D302" t="s">
        <v>226</v>
      </c>
      <c r="E302" s="32">
        <v>0.25</v>
      </c>
      <c r="F302" t="s">
        <v>180</v>
      </c>
      <c r="G302" t="s">
        <v>181</v>
      </c>
      <c r="H302" s="33"/>
      <c r="I302" t="s">
        <v>182</v>
      </c>
      <c r="J302" s="34">
        <f>ROUND(E302/I300* H302,5)</f>
        <v>0</v>
      </c>
      <c r="K302" s="35"/>
    </row>
    <row r="303" spans="1:27" x14ac:dyDescent="0.25">
      <c r="B303" t="s">
        <v>306</v>
      </c>
      <c r="C303" t="s">
        <v>178</v>
      </c>
      <c r="D303" t="s">
        <v>307</v>
      </c>
      <c r="E303" s="32">
        <v>6.25E-2</v>
      </c>
      <c r="F303" t="s">
        <v>180</v>
      </c>
      <c r="G303" t="s">
        <v>181</v>
      </c>
      <c r="H303" s="33"/>
      <c r="I303" t="s">
        <v>182</v>
      </c>
      <c r="J303" s="34">
        <f>ROUND(E303/I300* H303,5)</f>
        <v>0</v>
      </c>
      <c r="K303" s="35"/>
    </row>
    <row r="304" spans="1:27" x14ac:dyDescent="0.25">
      <c r="D304" s="36" t="s">
        <v>183</v>
      </c>
      <c r="E304" s="35"/>
      <c r="H304" s="35"/>
      <c r="K304" s="33">
        <f>SUM(J302:J303)</f>
        <v>0</v>
      </c>
    </row>
    <row r="305" spans="1:27" x14ac:dyDescent="0.25">
      <c r="B305" s="23" t="s">
        <v>188</v>
      </c>
      <c r="E305" s="35"/>
      <c r="H305" s="35"/>
      <c r="K305" s="35"/>
    </row>
    <row r="306" spans="1:27" x14ac:dyDescent="0.25">
      <c r="B306" t="s">
        <v>308</v>
      </c>
      <c r="C306" t="s">
        <v>93</v>
      </c>
      <c r="D306" t="s">
        <v>309</v>
      </c>
      <c r="E306" s="32">
        <v>1.02</v>
      </c>
      <c r="G306" t="s">
        <v>181</v>
      </c>
      <c r="H306" s="33"/>
      <c r="I306" t="s">
        <v>182</v>
      </c>
      <c r="J306" s="34">
        <f>ROUND(E306* H306,5)</f>
        <v>0</v>
      </c>
      <c r="K306" s="35"/>
    </row>
    <row r="307" spans="1:27" x14ac:dyDescent="0.25">
      <c r="D307" s="36" t="s">
        <v>198</v>
      </c>
      <c r="E307" s="35"/>
      <c r="H307" s="35"/>
      <c r="K307" s="33">
        <f>SUM(J306:J306)</f>
        <v>0</v>
      </c>
    </row>
    <row r="308" spans="1:27" x14ac:dyDescent="0.25">
      <c r="E308" s="35"/>
      <c r="H308" s="35"/>
      <c r="K308" s="35"/>
    </row>
    <row r="309" spans="1:27" x14ac:dyDescent="0.25">
      <c r="D309" s="36" t="s">
        <v>200</v>
      </c>
      <c r="E309" s="35"/>
      <c r="H309" s="35">
        <v>1.5</v>
      </c>
      <c r="I309" t="s">
        <v>201</v>
      </c>
      <c r="J309">
        <f>ROUND(H309/100*K304,5)</f>
        <v>0</v>
      </c>
      <c r="K309" s="35"/>
    </row>
    <row r="310" spans="1:27" x14ac:dyDescent="0.25">
      <c r="D310" s="36" t="s">
        <v>199</v>
      </c>
      <c r="E310" s="35"/>
      <c r="H310" s="35"/>
      <c r="K310" s="37">
        <f>SUM(J301:J309)</f>
        <v>0</v>
      </c>
    </row>
    <row r="311" spans="1:27" x14ac:dyDescent="0.25">
      <c r="D311" s="36" t="s">
        <v>219</v>
      </c>
      <c r="E311" s="35"/>
      <c r="H311" s="35">
        <v>7.5</v>
      </c>
      <c r="I311" t="s">
        <v>201</v>
      </c>
      <c r="K311" s="33">
        <f>ROUND(H311/100*K310,5)</f>
        <v>0</v>
      </c>
    </row>
    <row r="312" spans="1:27" x14ac:dyDescent="0.25">
      <c r="D312" s="36" t="s">
        <v>202</v>
      </c>
      <c r="E312" s="35"/>
      <c r="H312" s="35"/>
      <c r="K312" s="37">
        <f>SUM(K310:K311)</f>
        <v>0</v>
      </c>
    </row>
    <row r="314" spans="1:27" ht="45" customHeight="1" x14ac:dyDescent="0.25">
      <c r="A314" s="27" t="s">
        <v>310</v>
      </c>
      <c r="B314" s="27" t="s">
        <v>125</v>
      </c>
      <c r="C314" s="28" t="s">
        <v>93</v>
      </c>
      <c r="D314" s="7" t="s">
        <v>126</v>
      </c>
      <c r="E314" s="6"/>
      <c r="F314" s="6"/>
      <c r="G314" s="28"/>
      <c r="H314" s="30" t="s">
        <v>174</v>
      </c>
      <c r="I314" s="5">
        <v>1</v>
      </c>
      <c r="J314" s="4"/>
      <c r="K314" s="31">
        <f>ROUND(K329,2)</f>
        <v>0</v>
      </c>
      <c r="L314" s="29" t="s">
        <v>311</v>
      </c>
      <c r="M314" s="28"/>
      <c r="N314" s="28"/>
      <c r="O314" s="28"/>
      <c r="P314" s="28"/>
      <c r="Q314" s="28"/>
      <c r="R314" s="28"/>
      <c r="S314" s="28"/>
      <c r="T314" s="28"/>
      <c r="U314" s="28"/>
      <c r="V314" s="28"/>
      <c r="W314" s="28"/>
      <c r="X314" s="28"/>
      <c r="Y314" s="28"/>
      <c r="Z314" s="28"/>
      <c r="AA314" s="28"/>
    </row>
    <row r="315" spans="1:27" x14ac:dyDescent="0.25">
      <c r="B315" s="23" t="s">
        <v>176</v>
      </c>
    </row>
    <row r="316" spans="1:27" x14ac:dyDescent="0.25">
      <c r="B316" t="s">
        <v>225</v>
      </c>
      <c r="C316" t="s">
        <v>178</v>
      </c>
      <c r="D316" t="s">
        <v>226</v>
      </c>
      <c r="E316" s="32">
        <v>0.45</v>
      </c>
      <c r="F316" t="s">
        <v>180</v>
      </c>
      <c r="G316" t="s">
        <v>181</v>
      </c>
      <c r="H316" s="33"/>
      <c r="I316" t="s">
        <v>182</v>
      </c>
      <c r="J316" s="34">
        <f>ROUND(E316/I314* H316,5)</f>
        <v>0</v>
      </c>
      <c r="K316" s="35"/>
    </row>
    <row r="317" spans="1:27" x14ac:dyDescent="0.25">
      <c r="B317" t="s">
        <v>312</v>
      </c>
      <c r="C317" t="s">
        <v>178</v>
      </c>
      <c r="D317" t="s">
        <v>313</v>
      </c>
      <c r="E317" s="32">
        <v>0.15</v>
      </c>
      <c r="F317" t="s">
        <v>180</v>
      </c>
      <c r="G317" t="s">
        <v>181</v>
      </c>
      <c r="H317" s="33"/>
      <c r="I317" t="s">
        <v>182</v>
      </c>
      <c r="J317" s="34">
        <f>ROUND(E317/I314* H317,5)</f>
        <v>0</v>
      </c>
      <c r="K317" s="35"/>
    </row>
    <row r="318" spans="1:27" x14ac:dyDescent="0.25">
      <c r="D318" s="36" t="s">
        <v>183</v>
      </c>
      <c r="E318" s="35"/>
      <c r="H318" s="35"/>
      <c r="K318" s="33">
        <f>SUM(J316:J317)</f>
        <v>0</v>
      </c>
    </row>
    <row r="319" spans="1:27" x14ac:dyDescent="0.25">
      <c r="B319" s="23" t="s">
        <v>184</v>
      </c>
      <c r="E319" s="35"/>
      <c r="H319" s="35"/>
      <c r="K319" s="35"/>
    </row>
    <row r="320" spans="1:27" x14ac:dyDescent="0.25">
      <c r="B320" t="s">
        <v>314</v>
      </c>
      <c r="C320" t="s">
        <v>178</v>
      </c>
      <c r="D320" t="s">
        <v>315</v>
      </c>
      <c r="E320" s="32">
        <v>0.15</v>
      </c>
      <c r="F320" t="s">
        <v>180</v>
      </c>
      <c r="G320" t="s">
        <v>181</v>
      </c>
      <c r="H320" s="33"/>
      <c r="I320" t="s">
        <v>182</v>
      </c>
      <c r="J320" s="34">
        <f>ROUND(E320/I314* H320,5)</f>
        <v>0</v>
      </c>
      <c r="K320" s="35"/>
    </row>
    <row r="321" spans="1:27" x14ac:dyDescent="0.25">
      <c r="D321" s="36" t="s">
        <v>187</v>
      </c>
      <c r="E321" s="35"/>
      <c r="H321" s="35"/>
      <c r="K321" s="33">
        <f>SUM(J320:J320)</f>
        <v>0</v>
      </c>
    </row>
    <row r="322" spans="1:27" x14ac:dyDescent="0.25">
      <c r="B322" s="23" t="s">
        <v>188</v>
      </c>
      <c r="E322" s="35"/>
      <c r="H322" s="35"/>
      <c r="K322" s="35"/>
    </row>
    <row r="323" spans="1:27" x14ac:dyDescent="0.25">
      <c r="B323" t="s">
        <v>316</v>
      </c>
      <c r="C323" t="s">
        <v>93</v>
      </c>
      <c r="D323" t="s">
        <v>317</v>
      </c>
      <c r="E323" s="32">
        <v>1.05</v>
      </c>
      <c r="G323" t="s">
        <v>181</v>
      </c>
      <c r="H323" s="33"/>
      <c r="I323" t="s">
        <v>182</v>
      </c>
      <c r="J323" s="34">
        <f>ROUND(E323* H323,5)</f>
        <v>0</v>
      </c>
      <c r="K323" s="35"/>
    </row>
    <row r="324" spans="1:27" x14ac:dyDescent="0.25">
      <c r="D324" s="36" t="s">
        <v>198</v>
      </c>
      <c r="E324" s="35"/>
      <c r="H324" s="35"/>
      <c r="K324" s="33">
        <f>SUM(J323:J323)</f>
        <v>0</v>
      </c>
    </row>
    <row r="325" spans="1:27" x14ac:dyDescent="0.25">
      <c r="E325" s="35"/>
      <c r="H325" s="35"/>
      <c r="K325" s="35"/>
    </row>
    <row r="326" spans="1:27" x14ac:dyDescent="0.25">
      <c r="D326" s="36" t="s">
        <v>200</v>
      </c>
      <c r="E326" s="35"/>
      <c r="H326" s="35">
        <v>1.5</v>
      </c>
      <c r="I326" t="s">
        <v>201</v>
      </c>
      <c r="J326">
        <f>ROUND(H326/100*K318,5)</f>
        <v>0</v>
      </c>
      <c r="K326" s="35"/>
    </row>
    <row r="327" spans="1:27" x14ac:dyDescent="0.25">
      <c r="D327" s="36" t="s">
        <v>199</v>
      </c>
      <c r="E327" s="35"/>
      <c r="H327" s="35"/>
      <c r="K327" s="37">
        <f>SUM(J315:J326)</f>
        <v>0</v>
      </c>
    </row>
    <row r="328" spans="1:27" x14ac:dyDescent="0.25">
      <c r="D328" s="36" t="s">
        <v>219</v>
      </c>
      <c r="E328" s="35"/>
      <c r="H328" s="35">
        <v>7.5</v>
      </c>
      <c r="I328" t="s">
        <v>201</v>
      </c>
      <c r="K328" s="33">
        <f>ROUND(H328/100*K327,5)</f>
        <v>0</v>
      </c>
    </row>
    <row r="329" spans="1:27" x14ac:dyDescent="0.25">
      <c r="D329" s="36" t="s">
        <v>202</v>
      </c>
      <c r="E329" s="35"/>
      <c r="H329" s="35"/>
      <c r="K329" s="37">
        <f>SUM(K327:K328)</f>
        <v>0</v>
      </c>
    </row>
    <row r="331" spans="1:27" ht="45" customHeight="1" x14ac:dyDescent="0.25">
      <c r="A331" s="27"/>
      <c r="B331" s="27" t="s">
        <v>318</v>
      </c>
      <c r="C331" s="28" t="s">
        <v>93</v>
      </c>
      <c r="D331" s="7" t="s">
        <v>319</v>
      </c>
      <c r="E331" s="6"/>
      <c r="F331" s="6"/>
      <c r="G331" s="28"/>
      <c r="H331" s="30" t="s">
        <v>174</v>
      </c>
      <c r="I331" s="5">
        <v>1</v>
      </c>
      <c r="J331" s="4"/>
      <c r="K331" s="31">
        <f>ROUND(K343,2)</f>
        <v>0</v>
      </c>
      <c r="L331" s="29" t="s">
        <v>320</v>
      </c>
      <c r="M331" s="28"/>
      <c r="N331" s="28"/>
      <c r="O331" s="28"/>
      <c r="P331" s="28"/>
      <c r="Q331" s="28"/>
      <c r="R331" s="28"/>
      <c r="S331" s="28"/>
      <c r="T331" s="28"/>
      <c r="U331" s="28"/>
      <c r="V331" s="28"/>
      <c r="W331" s="28"/>
      <c r="X331" s="28"/>
      <c r="Y331" s="28"/>
      <c r="Z331" s="28"/>
      <c r="AA331" s="28"/>
    </row>
    <row r="332" spans="1:27" x14ac:dyDescent="0.25">
      <c r="B332" s="23" t="s">
        <v>176</v>
      </c>
    </row>
    <row r="333" spans="1:27" x14ac:dyDescent="0.25">
      <c r="B333" t="s">
        <v>225</v>
      </c>
      <c r="C333" t="s">
        <v>178</v>
      </c>
      <c r="D333" t="s">
        <v>226</v>
      </c>
      <c r="E333" s="32">
        <v>2.0592000000000001</v>
      </c>
      <c r="F333" t="s">
        <v>180</v>
      </c>
      <c r="G333" t="s">
        <v>181</v>
      </c>
      <c r="H333" s="33"/>
      <c r="I333" t="s">
        <v>182</v>
      </c>
      <c r="J333" s="34">
        <f>ROUND(E333/I331* H333,5)</f>
        <v>0</v>
      </c>
      <c r="K333" s="35"/>
    </row>
    <row r="334" spans="1:27" x14ac:dyDescent="0.25">
      <c r="B334" t="s">
        <v>312</v>
      </c>
      <c r="C334" t="s">
        <v>178</v>
      </c>
      <c r="D334" t="s">
        <v>313</v>
      </c>
      <c r="E334" s="32">
        <v>0.51480000000000004</v>
      </c>
      <c r="F334" t="s">
        <v>180</v>
      </c>
      <c r="G334" t="s">
        <v>181</v>
      </c>
      <c r="H334" s="33"/>
      <c r="I334" t="s">
        <v>182</v>
      </c>
      <c r="J334" s="34">
        <f>ROUND(E334/I331* H334,5)</f>
        <v>0</v>
      </c>
      <c r="K334" s="35"/>
    </row>
    <row r="335" spans="1:27" x14ac:dyDescent="0.25">
      <c r="D335" s="36" t="s">
        <v>183</v>
      </c>
      <c r="E335" s="35"/>
      <c r="H335" s="35"/>
      <c r="K335" s="33">
        <f>SUM(J333:J334)</f>
        <v>0</v>
      </c>
    </row>
    <row r="336" spans="1:27" x14ac:dyDescent="0.25">
      <c r="B336" s="23" t="s">
        <v>171</v>
      </c>
      <c r="E336" s="35"/>
      <c r="H336" s="35"/>
      <c r="K336" s="35"/>
    </row>
    <row r="337" spans="1:27" x14ac:dyDescent="0.25">
      <c r="B337" t="s">
        <v>172</v>
      </c>
      <c r="C337" t="s">
        <v>93</v>
      </c>
      <c r="D337" t="s">
        <v>173</v>
      </c>
      <c r="E337" s="32">
        <v>1.1000000000000001</v>
      </c>
      <c r="G337" t="s">
        <v>181</v>
      </c>
      <c r="H337" s="33"/>
      <c r="I337" t="s">
        <v>182</v>
      </c>
      <c r="J337" s="34">
        <f>ROUND(E337* H337,5)</f>
        <v>0</v>
      </c>
      <c r="K337" s="35"/>
    </row>
    <row r="338" spans="1:27" x14ac:dyDescent="0.25">
      <c r="D338" s="36" t="s">
        <v>321</v>
      </c>
      <c r="E338" s="35"/>
      <c r="H338" s="35"/>
      <c r="K338" s="33">
        <f>SUM(J337:J337)</f>
        <v>0</v>
      </c>
    </row>
    <row r="339" spans="1:27" x14ac:dyDescent="0.25">
      <c r="E339" s="35"/>
      <c r="H339" s="35"/>
      <c r="K339" s="35"/>
    </row>
    <row r="340" spans="1:27" x14ac:dyDescent="0.25">
      <c r="D340" s="36" t="s">
        <v>200</v>
      </c>
      <c r="E340" s="35"/>
      <c r="H340" s="35">
        <v>2.5</v>
      </c>
      <c r="I340" t="s">
        <v>201</v>
      </c>
      <c r="J340">
        <f>ROUND(H340/100*K335,5)</f>
        <v>0</v>
      </c>
      <c r="K340" s="35"/>
    </row>
    <row r="341" spans="1:27" x14ac:dyDescent="0.25">
      <c r="D341" s="36" t="s">
        <v>199</v>
      </c>
      <c r="E341" s="35"/>
      <c r="H341" s="35"/>
      <c r="K341" s="37">
        <f>SUM(J332:J340)</f>
        <v>0</v>
      </c>
    </row>
    <row r="342" spans="1:27" x14ac:dyDescent="0.25">
      <c r="D342" s="36" t="s">
        <v>219</v>
      </c>
      <c r="E342" s="35"/>
      <c r="H342" s="35">
        <v>7.5</v>
      </c>
      <c r="I342" t="s">
        <v>201</v>
      </c>
      <c r="K342" s="33">
        <f>ROUND(H342/100*K341,5)</f>
        <v>0</v>
      </c>
    </row>
    <row r="343" spans="1:27" x14ac:dyDescent="0.25">
      <c r="D343" s="36" t="s">
        <v>202</v>
      </c>
      <c r="E343" s="35"/>
      <c r="H343" s="35"/>
      <c r="K343" s="37">
        <f>SUM(K341:K342)</f>
        <v>0</v>
      </c>
    </row>
    <row r="345" spans="1:27" ht="45" customHeight="1" x14ac:dyDescent="0.25">
      <c r="A345" s="27"/>
      <c r="B345" s="27" t="s">
        <v>322</v>
      </c>
      <c r="C345" s="28" t="s">
        <v>30</v>
      </c>
      <c r="D345" s="7" t="s">
        <v>323</v>
      </c>
      <c r="E345" s="6"/>
      <c r="F345" s="6"/>
      <c r="G345" s="28"/>
      <c r="H345" s="30" t="s">
        <v>174</v>
      </c>
      <c r="I345" s="5">
        <v>1</v>
      </c>
      <c r="J345" s="4"/>
      <c r="K345" s="31">
        <f>ROUND(K362,2)</f>
        <v>0</v>
      </c>
      <c r="L345" s="29" t="s">
        <v>324</v>
      </c>
      <c r="M345" s="28"/>
      <c r="N345" s="28"/>
      <c r="O345" s="28"/>
      <c r="P345" s="28"/>
      <c r="Q345" s="28"/>
      <c r="R345" s="28"/>
      <c r="S345" s="28"/>
      <c r="T345" s="28"/>
      <c r="U345" s="28"/>
      <c r="V345" s="28"/>
      <c r="W345" s="28"/>
      <c r="X345" s="28"/>
      <c r="Y345" s="28"/>
      <c r="Z345" s="28"/>
      <c r="AA345" s="28"/>
    </row>
    <row r="346" spans="1:27" x14ac:dyDescent="0.25">
      <c r="B346" s="23" t="s">
        <v>176</v>
      </c>
    </row>
    <row r="347" spans="1:27" x14ac:dyDescent="0.25">
      <c r="B347" t="s">
        <v>225</v>
      </c>
      <c r="C347" t="s">
        <v>178</v>
      </c>
      <c r="D347" t="s">
        <v>226</v>
      </c>
      <c r="E347" s="32">
        <v>1.1297299999999999</v>
      </c>
      <c r="F347" t="s">
        <v>180</v>
      </c>
      <c r="G347" t="s">
        <v>181</v>
      </c>
      <c r="H347" s="33"/>
      <c r="I347" t="s">
        <v>182</v>
      </c>
      <c r="J347" s="34">
        <f>ROUND(E347/I345* H347,5)</f>
        <v>0</v>
      </c>
      <c r="K347" s="35"/>
    </row>
    <row r="348" spans="1:27" x14ac:dyDescent="0.25">
      <c r="B348" t="s">
        <v>312</v>
      </c>
      <c r="C348" t="s">
        <v>178</v>
      </c>
      <c r="D348" t="s">
        <v>313</v>
      </c>
      <c r="E348" s="32">
        <v>1.48919</v>
      </c>
      <c r="F348" t="s">
        <v>180</v>
      </c>
      <c r="G348" t="s">
        <v>181</v>
      </c>
      <c r="H348" s="33"/>
      <c r="I348" t="s">
        <v>182</v>
      </c>
      <c r="J348" s="34">
        <f>ROUND(E348/I345* H348,5)</f>
        <v>0</v>
      </c>
      <c r="K348" s="35"/>
    </row>
    <row r="349" spans="1:27" x14ac:dyDescent="0.25">
      <c r="D349" s="36" t="s">
        <v>183</v>
      </c>
      <c r="E349" s="35"/>
      <c r="H349" s="35"/>
      <c r="K349" s="33">
        <f>SUM(J347:J348)</f>
        <v>0</v>
      </c>
    </row>
    <row r="350" spans="1:27" x14ac:dyDescent="0.25">
      <c r="B350" s="23" t="s">
        <v>188</v>
      </c>
      <c r="E350" s="35"/>
      <c r="H350" s="35"/>
      <c r="K350" s="35"/>
    </row>
    <row r="351" spans="1:27" x14ac:dyDescent="0.25">
      <c r="B351" t="s">
        <v>194</v>
      </c>
      <c r="C351" t="s">
        <v>93</v>
      </c>
      <c r="D351" t="s">
        <v>195</v>
      </c>
      <c r="E351" s="32">
        <v>1E-3</v>
      </c>
      <c r="G351" t="s">
        <v>181</v>
      </c>
      <c r="H351" s="33"/>
      <c r="I351" t="s">
        <v>182</v>
      </c>
      <c r="J351" s="34">
        <f>ROUND(E351* H351,5)</f>
        <v>0</v>
      </c>
      <c r="K351" s="35"/>
    </row>
    <row r="352" spans="1:27" x14ac:dyDescent="0.25">
      <c r="B352" t="s">
        <v>189</v>
      </c>
      <c r="C352" t="s">
        <v>190</v>
      </c>
      <c r="D352" t="s">
        <v>191</v>
      </c>
      <c r="E352" s="32">
        <v>3.0599999999999998E-3</v>
      </c>
      <c r="G352" t="s">
        <v>181</v>
      </c>
      <c r="H352" s="33"/>
      <c r="I352" t="s">
        <v>182</v>
      </c>
      <c r="J352" s="34">
        <f>ROUND(E352* H352,5)</f>
        <v>0</v>
      </c>
      <c r="K352" s="35"/>
    </row>
    <row r="353" spans="1:27" x14ac:dyDescent="0.25">
      <c r="B353" t="s">
        <v>325</v>
      </c>
      <c r="C353" t="s">
        <v>30</v>
      </c>
      <c r="D353" t="s">
        <v>326</v>
      </c>
      <c r="E353" s="32">
        <v>1.02</v>
      </c>
      <c r="G353" t="s">
        <v>181</v>
      </c>
      <c r="H353" s="33"/>
      <c r="I353" t="s">
        <v>182</v>
      </c>
      <c r="J353" s="34">
        <f>ROUND(E353* H353,5)</f>
        <v>0</v>
      </c>
      <c r="K353" s="35"/>
    </row>
    <row r="354" spans="1:27" x14ac:dyDescent="0.25">
      <c r="D354" s="36" t="s">
        <v>198</v>
      </c>
      <c r="E354" s="35"/>
      <c r="H354" s="35"/>
      <c r="K354" s="33">
        <f>SUM(J351:J353)</f>
        <v>0</v>
      </c>
    </row>
    <row r="355" spans="1:27" x14ac:dyDescent="0.25">
      <c r="B355" s="23" t="s">
        <v>171</v>
      </c>
      <c r="E355" s="35"/>
      <c r="H355" s="35"/>
      <c r="K355" s="35"/>
    </row>
    <row r="356" spans="1:27" x14ac:dyDescent="0.25">
      <c r="B356" t="s">
        <v>203</v>
      </c>
      <c r="C356" t="s">
        <v>93</v>
      </c>
      <c r="D356" t="s">
        <v>204</v>
      </c>
      <c r="E356" s="32">
        <v>3.15E-2</v>
      </c>
      <c r="G356" t="s">
        <v>181</v>
      </c>
      <c r="H356" s="33"/>
      <c r="I356" t="s">
        <v>182</v>
      </c>
      <c r="J356" s="34">
        <f>ROUND(E356* H356,5)</f>
        <v>0</v>
      </c>
      <c r="K356" s="35"/>
    </row>
    <row r="357" spans="1:27" x14ac:dyDescent="0.25">
      <c r="D357" s="36" t="s">
        <v>321</v>
      </c>
      <c r="E357" s="35"/>
      <c r="H357" s="35"/>
      <c r="K357" s="33">
        <f>SUM(J356:J356)</f>
        <v>0</v>
      </c>
    </row>
    <row r="358" spans="1:27" x14ac:dyDescent="0.25">
      <c r="E358" s="35"/>
      <c r="H358" s="35"/>
      <c r="K358" s="35"/>
    </row>
    <row r="359" spans="1:27" x14ac:dyDescent="0.25">
      <c r="D359" s="36" t="s">
        <v>200</v>
      </c>
      <c r="E359" s="35"/>
      <c r="H359" s="35">
        <v>1.5</v>
      </c>
      <c r="I359" t="s">
        <v>201</v>
      </c>
      <c r="J359">
        <f>ROUND(H359/100*K349,5)</f>
        <v>0</v>
      </c>
      <c r="K359" s="35"/>
    </row>
    <row r="360" spans="1:27" x14ac:dyDescent="0.25">
      <c r="D360" s="36" t="s">
        <v>199</v>
      </c>
      <c r="E360" s="35"/>
      <c r="H360" s="35"/>
      <c r="K360" s="37">
        <f>SUM(J346:J359)</f>
        <v>0</v>
      </c>
    </row>
    <row r="361" spans="1:27" x14ac:dyDescent="0.25">
      <c r="D361" s="36" t="s">
        <v>219</v>
      </c>
      <c r="E361" s="35"/>
      <c r="H361" s="35">
        <v>7.5</v>
      </c>
      <c r="I361" t="s">
        <v>201</v>
      </c>
      <c r="K361" s="33">
        <f>ROUND(H361/100*K360,5)</f>
        <v>0</v>
      </c>
    </row>
    <row r="362" spans="1:27" x14ac:dyDescent="0.25">
      <c r="D362" s="36" t="s">
        <v>202</v>
      </c>
      <c r="E362" s="35"/>
      <c r="H362" s="35"/>
      <c r="K362" s="37">
        <f>SUM(K360:K361)</f>
        <v>0</v>
      </c>
    </row>
    <row r="364" spans="1:27" ht="45" customHeight="1" x14ac:dyDescent="0.25">
      <c r="A364" s="27" t="s">
        <v>327</v>
      </c>
      <c r="B364" s="27" t="s">
        <v>113</v>
      </c>
      <c r="C364" s="28" t="s">
        <v>30</v>
      </c>
      <c r="D364" s="7" t="s">
        <v>114</v>
      </c>
      <c r="E364" s="6"/>
      <c r="F364" s="6"/>
      <c r="G364" s="28"/>
      <c r="H364" s="30" t="s">
        <v>174</v>
      </c>
      <c r="I364" s="5">
        <v>1</v>
      </c>
      <c r="J364" s="4"/>
      <c r="K364" s="31">
        <f>ROUND(K376,2)</f>
        <v>0</v>
      </c>
      <c r="L364" s="29" t="s">
        <v>328</v>
      </c>
      <c r="M364" s="28"/>
      <c r="N364" s="28"/>
      <c r="O364" s="28"/>
      <c r="P364" s="28"/>
      <c r="Q364" s="28"/>
      <c r="R364" s="28"/>
      <c r="S364" s="28"/>
      <c r="T364" s="28"/>
      <c r="U364" s="28"/>
      <c r="V364" s="28"/>
      <c r="W364" s="28"/>
      <c r="X364" s="28"/>
      <c r="Y364" s="28"/>
      <c r="Z364" s="28"/>
      <c r="AA364" s="28"/>
    </row>
    <row r="365" spans="1:27" x14ac:dyDescent="0.25">
      <c r="B365" s="23" t="s">
        <v>176</v>
      </c>
    </row>
    <row r="366" spans="1:27" x14ac:dyDescent="0.25">
      <c r="B366" t="s">
        <v>329</v>
      </c>
      <c r="C366" t="s">
        <v>178</v>
      </c>
      <c r="D366" t="s">
        <v>330</v>
      </c>
      <c r="E366" s="32">
        <v>0.05</v>
      </c>
      <c r="F366" t="s">
        <v>180</v>
      </c>
      <c r="G366" t="s">
        <v>181</v>
      </c>
      <c r="H366" s="33"/>
      <c r="I366" t="s">
        <v>182</v>
      </c>
      <c r="J366" s="34">
        <f>ROUND(E366/I364* H366,5)</f>
        <v>0</v>
      </c>
      <c r="K366" s="35"/>
    </row>
    <row r="367" spans="1:27" x14ac:dyDescent="0.25">
      <c r="B367" t="s">
        <v>331</v>
      </c>
      <c r="C367" t="s">
        <v>178</v>
      </c>
      <c r="D367" t="s">
        <v>332</v>
      </c>
      <c r="E367" s="32">
        <v>0.05</v>
      </c>
      <c r="F367" t="s">
        <v>180</v>
      </c>
      <c r="G367" t="s">
        <v>181</v>
      </c>
      <c r="H367" s="33"/>
      <c r="I367" t="s">
        <v>182</v>
      </c>
      <c r="J367" s="34">
        <f>ROUND(E367/I364* H367,5)</f>
        <v>0</v>
      </c>
      <c r="K367" s="35"/>
    </row>
    <row r="368" spans="1:27" x14ac:dyDescent="0.25">
      <c r="D368" s="36" t="s">
        <v>183</v>
      </c>
      <c r="E368" s="35"/>
      <c r="H368" s="35"/>
      <c r="K368" s="33">
        <f>SUM(J366:J367)</f>
        <v>0</v>
      </c>
    </row>
    <row r="369" spans="1:27" x14ac:dyDescent="0.25">
      <c r="B369" s="23" t="s">
        <v>188</v>
      </c>
      <c r="E369" s="35"/>
      <c r="H369" s="35"/>
      <c r="K369" s="35"/>
    </row>
    <row r="370" spans="1:27" x14ac:dyDescent="0.25">
      <c r="B370" t="s">
        <v>333</v>
      </c>
      <c r="C370" t="s">
        <v>30</v>
      </c>
      <c r="D370" t="s">
        <v>334</v>
      </c>
      <c r="E370" s="32">
        <v>1.1000000000000001</v>
      </c>
      <c r="G370" t="s">
        <v>181</v>
      </c>
      <c r="H370" s="33"/>
      <c r="I370" t="s">
        <v>182</v>
      </c>
      <c r="J370" s="34">
        <f>ROUND(E370* H370,5)</f>
        <v>0</v>
      </c>
      <c r="K370" s="35"/>
    </row>
    <row r="371" spans="1:27" x14ac:dyDescent="0.25">
      <c r="D371" s="36" t="s">
        <v>198</v>
      </c>
      <c r="E371" s="35"/>
      <c r="H371" s="35"/>
      <c r="K371" s="33">
        <f>SUM(J370:J370)</f>
        <v>0</v>
      </c>
    </row>
    <row r="372" spans="1:27" x14ac:dyDescent="0.25">
      <c r="E372" s="35"/>
      <c r="H372" s="35"/>
      <c r="K372" s="35"/>
    </row>
    <row r="373" spans="1:27" x14ac:dyDescent="0.25">
      <c r="D373" s="36" t="s">
        <v>200</v>
      </c>
      <c r="E373" s="35"/>
      <c r="H373" s="35">
        <v>1.5</v>
      </c>
      <c r="I373" t="s">
        <v>201</v>
      </c>
      <c r="J373">
        <f>ROUND(H373/100*K368,5)</f>
        <v>0</v>
      </c>
      <c r="K373" s="35"/>
    </row>
    <row r="374" spans="1:27" x14ac:dyDescent="0.25">
      <c r="D374" s="36" t="s">
        <v>199</v>
      </c>
      <c r="E374" s="35"/>
      <c r="H374" s="35"/>
      <c r="K374" s="37">
        <f>SUM(J365:J373)</f>
        <v>0</v>
      </c>
    </row>
    <row r="375" spans="1:27" x14ac:dyDescent="0.25">
      <c r="D375" s="36" t="s">
        <v>219</v>
      </c>
      <c r="E375" s="35"/>
      <c r="H375" s="35">
        <v>7.5</v>
      </c>
      <c r="I375" t="s">
        <v>201</v>
      </c>
      <c r="K375" s="33">
        <f>ROUND(H375/100*K374,5)</f>
        <v>0</v>
      </c>
    </row>
    <row r="376" spans="1:27" x14ac:dyDescent="0.25">
      <c r="D376" s="36" t="s">
        <v>202</v>
      </c>
      <c r="E376" s="35"/>
      <c r="H376" s="35"/>
      <c r="K376" s="37">
        <f>SUM(K374:K375)</f>
        <v>0</v>
      </c>
    </row>
    <row r="378" spans="1:27" ht="45" customHeight="1" x14ac:dyDescent="0.25">
      <c r="A378" s="27" t="s">
        <v>335</v>
      </c>
      <c r="B378" s="27" t="s">
        <v>123</v>
      </c>
      <c r="C378" s="28" t="s">
        <v>30</v>
      </c>
      <c r="D378" s="7" t="s">
        <v>124</v>
      </c>
      <c r="E378" s="6"/>
      <c r="F378" s="6"/>
      <c r="G378" s="28"/>
      <c r="H378" s="30" t="s">
        <v>174</v>
      </c>
      <c r="I378" s="5">
        <v>1</v>
      </c>
      <c r="J378" s="4"/>
      <c r="K378" s="31">
        <f>ROUND(K395,2)</f>
        <v>0</v>
      </c>
      <c r="L378" s="29" t="s">
        <v>336</v>
      </c>
      <c r="M378" s="28"/>
      <c r="N378" s="28"/>
      <c r="O378" s="28"/>
      <c r="P378" s="28"/>
      <c r="Q378" s="28"/>
      <c r="R378" s="28"/>
      <c r="S378" s="28"/>
      <c r="T378" s="28"/>
      <c r="U378" s="28"/>
      <c r="V378" s="28"/>
      <c r="W378" s="28"/>
      <c r="X378" s="28"/>
      <c r="Y378" s="28"/>
      <c r="Z378" s="28"/>
      <c r="AA378" s="28"/>
    </row>
    <row r="379" spans="1:27" x14ac:dyDescent="0.25">
      <c r="B379" s="23" t="s">
        <v>176</v>
      </c>
    </row>
    <row r="380" spans="1:27" x14ac:dyDescent="0.25">
      <c r="B380" t="s">
        <v>225</v>
      </c>
      <c r="C380" t="s">
        <v>178</v>
      </c>
      <c r="D380" t="s">
        <v>226</v>
      </c>
      <c r="E380" s="32">
        <v>0.3</v>
      </c>
      <c r="F380" t="s">
        <v>180</v>
      </c>
      <c r="G380" t="s">
        <v>181</v>
      </c>
      <c r="H380" s="33"/>
      <c r="I380" t="s">
        <v>182</v>
      </c>
      <c r="J380" s="34">
        <f>ROUND(E380/I378* H380,5)</f>
        <v>0</v>
      </c>
      <c r="K380" s="35"/>
    </row>
    <row r="381" spans="1:27" x14ac:dyDescent="0.25">
      <c r="B381" t="s">
        <v>177</v>
      </c>
      <c r="C381" t="s">
        <v>178</v>
      </c>
      <c r="D381" t="s">
        <v>179</v>
      </c>
      <c r="E381" s="32">
        <v>0.15</v>
      </c>
      <c r="F381" t="s">
        <v>180</v>
      </c>
      <c r="G381" t="s">
        <v>181</v>
      </c>
      <c r="H381" s="33"/>
      <c r="I381" t="s">
        <v>182</v>
      </c>
      <c r="J381" s="34">
        <f>ROUND(E381/I378* H381,5)</f>
        <v>0</v>
      </c>
      <c r="K381" s="35"/>
    </row>
    <row r="382" spans="1:27" x14ac:dyDescent="0.25">
      <c r="B382" t="s">
        <v>227</v>
      </c>
      <c r="C382" t="s">
        <v>178</v>
      </c>
      <c r="D382" t="s">
        <v>228</v>
      </c>
      <c r="E382" s="32">
        <v>0.15</v>
      </c>
      <c r="F382" t="s">
        <v>180</v>
      </c>
      <c r="G382" t="s">
        <v>181</v>
      </c>
      <c r="H382" s="33"/>
      <c r="I382" t="s">
        <v>182</v>
      </c>
      <c r="J382" s="34">
        <f>ROUND(E382/I378* H382,5)</f>
        <v>0</v>
      </c>
      <c r="K382" s="35"/>
    </row>
    <row r="383" spans="1:27" x14ac:dyDescent="0.25">
      <c r="D383" s="36" t="s">
        <v>183</v>
      </c>
      <c r="E383" s="35"/>
      <c r="H383" s="35"/>
      <c r="K383" s="33">
        <f>SUM(J380:J382)</f>
        <v>0</v>
      </c>
    </row>
    <row r="384" spans="1:27" x14ac:dyDescent="0.25">
      <c r="B384" s="23" t="s">
        <v>184</v>
      </c>
      <c r="E384" s="35"/>
      <c r="H384" s="35"/>
      <c r="K384" s="35"/>
    </row>
    <row r="385" spans="1:27" x14ac:dyDescent="0.25">
      <c r="B385" t="s">
        <v>279</v>
      </c>
      <c r="C385" t="s">
        <v>178</v>
      </c>
      <c r="D385" t="s">
        <v>280</v>
      </c>
      <c r="E385" s="32">
        <v>0.15</v>
      </c>
      <c r="F385" t="s">
        <v>180</v>
      </c>
      <c r="G385" t="s">
        <v>181</v>
      </c>
      <c r="H385" s="33"/>
      <c r="I385" t="s">
        <v>182</v>
      </c>
      <c r="J385" s="34">
        <f>ROUND(E385/I378* H385,5)</f>
        <v>0</v>
      </c>
      <c r="K385" s="35"/>
    </row>
    <row r="386" spans="1:27" x14ac:dyDescent="0.25">
      <c r="D386" s="36" t="s">
        <v>187</v>
      </c>
      <c r="E386" s="35"/>
      <c r="H386" s="35"/>
      <c r="K386" s="33">
        <f>SUM(J385:J385)</f>
        <v>0</v>
      </c>
    </row>
    <row r="387" spans="1:27" x14ac:dyDescent="0.25">
      <c r="B387" s="23" t="s">
        <v>188</v>
      </c>
      <c r="E387" s="35"/>
      <c r="H387" s="35"/>
      <c r="K387" s="35"/>
    </row>
    <row r="388" spans="1:27" x14ac:dyDescent="0.25">
      <c r="B388" t="s">
        <v>337</v>
      </c>
      <c r="C388" t="s">
        <v>338</v>
      </c>
      <c r="D388" t="s">
        <v>339</v>
      </c>
      <c r="E388" s="32">
        <v>1</v>
      </c>
      <c r="G388" t="s">
        <v>181</v>
      </c>
      <c r="H388" s="33"/>
      <c r="I388" t="s">
        <v>182</v>
      </c>
      <c r="J388" s="34">
        <f>ROUND(E388* H388,5)</f>
        <v>0</v>
      </c>
      <c r="K388" s="35"/>
    </row>
    <row r="389" spans="1:27" x14ac:dyDescent="0.25">
      <c r="B389" t="s">
        <v>340</v>
      </c>
      <c r="C389" t="s">
        <v>190</v>
      </c>
      <c r="D389" t="s">
        <v>341</v>
      </c>
      <c r="E389" s="32">
        <v>0.189</v>
      </c>
      <c r="G389" t="s">
        <v>181</v>
      </c>
      <c r="H389" s="33"/>
      <c r="I389" t="s">
        <v>182</v>
      </c>
      <c r="J389" s="34">
        <f>ROUND(E389* H389,5)</f>
        <v>0</v>
      </c>
      <c r="K389" s="35"/>
    </row>
    <row r="390" spans="1:27" x14ac:dyDescent="0.25">
      <c r="D390" s="36" t="s">
        <v>198</v>
      </c>
      <c r="E390" s="35"/>
      <c r="H390" s="35"/>
      <c r="K390" s="33">
        <f>SUM(J388:J389)</f>
        <v>0</v>
      </c>
    </row>
    <row r="391" spans="1:27" x14ac:dyDescent="0.25">
      <c r="E391" s="35"/>
      <c r="H391" s="35"/>
      <c r="K391" s="35"/>
    </row>
    <row r="392" spans="1:27" x14ac:dyDescent="0.25">
      <c r="D392" s="36" t="s">
        <v>200</v>
      </c>
      <c r="E392" s="35"/>
      <c r="H392" s="35">
        <v>1.5</v>
      </c>
      <c r="I392" t="s">
        <v>201</v>
      </c>
      <c r="J392">
        <f>ROUND(H392/100*K383,5)</f>
        <v>0</v>
      </c>
      <c r="K392" s="35"/>
    </row>
    <row r="393" spans="1:27" x14ac:dyDescent="0.25">
      <c r="D393" s="36" t="s">
        <v>199</v>
      </c>
      <c r="E393" s="35"/>
      <c r="H393" s="35"/>
      <c r="K393" s="37">
        <f>SUM(J379:J392)</f>
        <v>0</v>
      </c>
    </row>
    <row r="394" spans="1:27" x14ac:dyDescent="0.25">
      <c r="D394" s="36" t="s">
        <v>219</v>
      </c>
      <c r="E394" s="35"/>
      <c r="H394" s="35">
        <v>7.5</v>
      </c>
      <c r="I394" t="s">
        <v>201</v>
      </c>
      <c r="K394" s="33">
        <f>ROUND(H394/100*K393,5)</f>
        <v>0</v>
      </c>
    </row>
    <row r="395" spans="1:27" x14ac:dyDescent="0.25">
      <c r="D395" s="36" t="s">
        <v>202</v>
      </c>
      <c r="E395" s="35"/>
      <c r="H395" s="35"/>
      <c r="K395" s="37">
        <f>SUM(K393:K394)</f>
        <v>0</v>
      </c>
    </row>
    <row r="397" spans="1:27" ht="45" customHeight="1" x14ac:dyDescent="0.25">
      <c r="A397" s="27" t="s">
        <v>342</v>
      </c>
      <c r="B397" s="27" t="s">
        <v>132</v>
      </c>
      <c r="C397" s="28" t="s">
        <v>58</v>
      </c>
      <c r="D397" s="7" t="s">
        <v>133</v>
      </c>
      <c r="E397" s="6"/>
      <c r="F397" s="6"/>
      <c r="G397" s="28"/>
      <c r="H397" s="30" t="s">
        <v>174</v>
      </c>
      <c r="I397" s="5">
        <v>1</v>
      </c>
      <c r="J397" s="4"/>
      <c r="K397" s="31"/>
      <c r="L397" s="29" t="s">
        <v>343</v>
      </c>
      <c r="M397" s="28"/>
      <c r="N397" s="28"/>
      <c r="O397" s="28"/>
      <c r="P397" s="28"/>
      <c r="Q397" s="28"/>
      <c r="R397" s="28"/>
      <c r="S397" s="28"/>
      <c r="T397" s="28"/>
      <c r="U397" s="28"/>
      <c r="V397" s="28"/>
      <c r="W397" s="28"/>
      <c r="X397" s="28"/>
      <c r="Y397" s="28"/>
      <c r="Z397" s="28"/>
      <c r="AA397" s="28"/>
    </row>
    <row r="398" spans="1:27" ht="45" customHeight="1" x14ac:dyDescent="0.25">
      <c r="A398" s="27" t="s">
        <v>344</v>
      </c>
      <c r="B398" s="27" t="s">
        <v>160</v>
      </c>
      <c r="C398" s="28" t="s">
        <v>58</v>
      </c>
      <c r="D398" s="7" t="s">
        <v>161</v>
      </c>
      <c r="E398" s="6"/>
      <c r="F398" s="6"/>
      <c r="G398" s="28"/>
      <c r="H398" s="30" t="s">
        <v>174</v>
      </c>
      <c r="I398" s="5">
        <v>1</v>
      </c>
      <c r="J398" s="4"/>
      <c r="K398" s="31"/>
      <c r="L398" s="29" t="s">
        <v>345</v>
      </c>
      <c r="M398" s="28"/>
      <c r="N398" s="28"/>
      <c r="O398" s="28"/>
      <c r="P398" s="28"/>
      <c r="Q398" s="28"/>
      <c r="R398" s="28"/>
      <c r="S398" s="28"/>
      <c r="T398" s="28"/>
      <c r="U398" s="28"/>
      <c r="V398" s="28"/>
      <c r="W398" s="28"/>
      <c r="X398" s="28"/>
      <c r="Y398" s="28"/>
      <c r="Z398" s="28"/>
      <c r="AA398" s="28"/>
    </row>
    <row r="399" spans="1:27" ht="45" customHeight="1" x14ac:dyDescent="0.25">
      <c r="A399" s="27" t="s">
        <v>346</v>
      </c>
      <c r="B399" s="27" t="s">
        <v>144</v>
      </c>
      <c r="C399" s="28" t="s">
        <v>58</v>
      </c>
      <c r="D399" s="7" t="s">
        <v>145</v>
      </c>
      <c r="E399" s="6"/>
      <c r="F399" s="6"/>
      <c r="G399" s="28"/>
      <c r="H399" s="30" t="s">
        <v>174</v>
      </c>
      <c r="I399" s="5">
        <v>1</v>
      </c>
      <c r="J399" s="4"/>
      <c r="K399" s="31"/>
      <c r="L399" s="29" t="s">
        <v>142</v>
      </c>
      <c r="M399" s="28"/>
      <c r="N399" s="28"/>
      <c r="O399" s="28"/>
      <c r="P399" s="28"/>
      <c r="Q399" s="28"/>
      <c r="R399" s="28"/>
      <c r="S399" s="28"/>
      <c r="T399" s="28"/>
      <c r="U399" s="28"/>
      <c r="V399" s="28"/>
      <c r="W399" s="28"/>
      <c r="X399" s="28"/>
      <c r="Y399" s="28"/>
      <c r="Z399" s="28"/>
      <c r="AA399" s="28"/>
    </row>
    <row r="400" spans="1:27" ht="45" customHeight="1" x14ac:dyDescent="0.25">
      <c r="A400" s="27" t="s">
        <v>347</v>
      </c>
      <c r="B400" s="27" t="s">
        <v>72</v>
      </c>
      <c r="C400" s="28" t="s">
        <v>58</v>
      </c>
      <c r="D400" s="7" t="s">
        <v>73</v>
      </c>
      <c r="E400" s="6"/>
      <c r="F400" s="6"/>
      <c r="G400" s="28"/>
      <c r="H400" s="30" t="s">
        <v>174</v>
      </c>
      <c r="I400" s="5">
        <v>1</v>
      </c>
      <c r="J400" s="4"/>
      <c r="K400" s="31"/>
      <c r="L400" s="29" t="s">
        <v>73</v>
      </c>
      <c r="M400" s="28"/>
      <c r="N400" s="28"/>
      <c r="O400" s="28"/>
      <c r="P400" s="28"/>
      <c r="Q400" s="28"/>
      <c r="R400" s="28"/>
      <c r="S400" s="28"/>
      <c r="T400" s="28"/>
      <c r="U400" s="28"/>
      <c r="V400" s="28"/>
      <c r="W400" s="28"/>
      <c r="X400" s="28"/>
      <c r="Y400" s="28"/>
      <c r="Z400" s="28"/>
      <c r="AA400" s="28"/>
    </row>
    <row r="401" spans="1:27" ht="45" customHeight="1" x14ac:dyDescent="0.25">
      <c r="A401" s="27" t="s">
        <v>348</v>
      </c>
      <c r="B401" s="27" t="s">
        <v>74</v>
      </c>
      <c r="C401" s="28" t="s">
        <v>58</v>
      </c>
      <c r="D401" s="7" t="s">
        <v>75</v>
      </c>
      <c r="E401" s="6"/>
      <c r="F401" s="6"/>
      <c r="G401" s="28"/>
      <c r="H401" s="30" t="s">
        <v>174</v>
      </c>
      <c r="I401" s="5">
        <v>1</v>
      </c>
      <c r="J401" s="4"/>
      <c r="K401" s="31"/>
      <c r="L401" s="29" t="s">
        <v>75</v>
      </c>
      <c r="M401" s="28"/>
      <c r="N401" s="28"/>
      <c r="O401" s="28"/>
      <c r="P401" s="28"/>
      <c r="Q401" s="28"/>
      <c r="R401" s="28"/>
      <c r="S401" s="28"/>
      <c r="T401" s="28"/>
      <c r="U401" s="28"/>
      <c r="V401" s="28"/>
      <c r="W401" s="28"/>
      <c r="X401" s="28"/>
      <c r="Y401" s="28"/>
      <c r="Z401" s="28"/>
      <c r="AA401" s="28"/>
    </row>
    <row r="402" spans="1:27" ht="45" customHeight="1" x14ac:dyDescent="0.25">
      <c r="A402" s="27" t="s">
        <v>349</v>
      </c>
      <c r="B402" s="27" t="s">
        <v>162</v>
      </c>
      <c r="C402" s="28" t="s">
        <v>58</v>
      </c>
      <c r="D402" s="7" t="s">
        <v>163</v>
      </c>
      <c r="E402" s="6"/>
      <c r="F402" s="6"/>
      <c r="G402" s="28"/>
      <c r="H402" s="30" t="s">
        <v>174</v>
      </c>
      <c r="I402" s="5">
        <v>1</v>
      </c>
      <c r="J402" s="4"/>
      <c r="K402" s="31"/>
      <c r="L402" s="29" t="s">
        <v>350</v>
      </c>
      <c r="M402" s="28"/>
      <c r="N402" s="28"/>
      <c r="O402" s="28"/>
      <c r="P402" s="28"/>
      <c r="Q402" s="28"/>
      <c r="R402" s="28"/>
      <c r="S402" s="28"/>
      <c r="T402" s="28"/>
      <c r="U402" s="28"/>
      <c r="V402" s="28"/>
      <c r="W402" s="28"/>
      <c r="X402" s="28"/>
      <c r="Y402" s="28"/>
      <c r="Z402" s="28"/>
      <c r="AA402" s="28"/>
    </row>
    <row r="403" spans="1:27" ht="45" customHeight="1" x14ac:dyDescent="0.25">
      <c r="A403" s="27" t="s">
        <v>351</v>
      </c>
      <c r="B403" s="27" t="s">
        <v>68</v>
      </c>
      <c r="C403" s="28" t="s">
        <v>58</v>
      </c>
      <c r="D403" s="7" t="s">
        <v>69</v>
      </c>
      <c r="E403" s="6"/>
      <c r="F403" s="6"/>
      <c r="G403" s="28"/>
      <c r="H403" s="30" t="s">
        <v>174</v>
      </c>
      <c r="I403" s="5">
        <v>1</v>
      </c>
      <c r="J403" s="4"/>
      <c r="K403" s="31"/>
      <c r="L403" s="29" t="s">
        <v>69</v>
      </c>
      <c r="M403" s="28"/>
      <c r="N403" s="28"/>
      <c r="O403" s="28"/>
      <c r="P403" s="28"/>
      <c r="Q403" s="28"/>
      <c r="R403" s="28"/>
      <c r="S403" s="28"/>
      <c r="T403" s="28"/>
      <c r="U403" s="28"/>
      <c r="V403" s="28"/>
      <c r="W403" s="28"/>
      <c r="X403" s="28"/>
      <c r="Y403" s="28"/>
      <c r="Z403" s="28"/>
      <c r="AA403" s="28"/>
    </row>
    <row r="404" spans="1:27" ht="45" customHeight="1" x14ac:dyDescent="0.25">
      <c r="A404" s="27" t="s">
        <v>352</v>
      </c>
      <c r="B404" s="27" t="s">
        <v>76</v>
      </c>
      <c r="C404" s="28" t="s">
        <v>58</v>
      </c>
      <c r="D404" s="7" t="s">
        <v>77</v>
      </c>
      <c r="E404" s="6"/>
      <c r="F404" s="6"/>
      <c r="G404" s="28"/>
      <c r="H404" s="30" t="s">
        <v>174</v>
      </c>
      <c r="I404" s="5">
        <v>1</v>
      </c>
      <c r="J404" s="4"/>
      <c r="K404" s="31"/>
      <c r="L404" s="29" t="s">
        <v>353</v>
      </c>
      <c r="M404" s="28"/>
      <c r="N404" s="28"/>
      <c r="O404" s="28"/>
      <c r="P404" s="28"/>
      <c r="Q404" s="28"/>
      <c r="R404" s="28"/>
      <c r="S404" s="28"/>
      <c r="T404" s="28"/>
      <c r="U404" s="28"/>
      <c r="V404" s="28"/>
      <c r="W404" s="28"/>
      <c r="X404" s="28"/>
      <c r="Y404" s="28"/>
      <c r="Z404" s="28"/>
      <c r="AA404" s="28"/>
    </row>
    <row r="405" spans="1:27" ht="45" customHeight="1" x14ac:dyDescent="0.25">
      <c r="A405" s="27" t="s">
        <v>354</v>
      </c>
      <c r="B405" s="27" t="s">
        <v>78</v>
      </c>
      <c r="C405" s="28" t="s">
        <v>58</v>
      </c>
      <c r="D405" s="7" t="s">
        <v>79</v>
      </c>
      <c r="E405" s="6"/>
      <c r="F405" s="6"/>
      <c r="G405" s="28"/>
      <c r="H405" s="30" t="s">
        <v>174</v>
      </c>
      <c r="I405" s="5">
        <v>1</v>
      </c>
      <c r="J405" s="4"/>
      <c r="K405" s="31"/>
      <c r="L405" s="29" t="s">
        <v>355</v>
      </c>
      <c r="M405" s="28"/>
      <c r="N405" s="28"/>
      <c r="O405" s="28"/>
      <c r="P405" s="28"/>
      <c r="Q405" s="28"/>
      <c r="R405" s="28"/>
      <c r="S405" s="28"/>
      <c r="T405" s="28"/>
      <c r="U405" s="28"/>
      <c r="V405" s="28"/>
      <c r="W405" s="28"/>
      <c r="X405" s="28"/>
      <c r="Y405" s="28"/>
      <c r="Z405" s="28"/>
      <c r="AA405" s="28"/>
    </row>
    <row r="406" spans="1:27" ht="45" customHeight="1" x14ac:dyDescent="0.25">
      <c r="A406" s="27" t="s">
        <v>356</v>
      </c>
      <c r="B406" s="27" t="s">
        <v>70</v>
      </c>
      <c r="C406" s="28" t="s">
        <v>58</v>
      </c>
      <c r="D406" s="7" t="s">
        <v>71</v>
      </c>
      <c r="E406" s="6"/>
      <c r="F406" s="6"/>
      <c r="G406" s="28"/>
      <c r="H406" s="30" t="s">
        <v>174</v>
      </c>
      <c r="I406" s="5">
        <v>1</v>
      </c>
      <c r="J406" s="4"/>
      <c r="K406" s="31"/>
      <c r="L406" s="29" t="s">
        <v>357</v>
      </c>
      <c r="M406" s="28"/>
      <c r="N406" s="28"/>
      <c r="O406" s="28"/>
      <c r="P406" s="28"/>
      <c r="Q406" s="28"/>
      <c r="R406" s="28"/>
      <c r="S406" s="28"/>
      <c r="T406" s="28"/>
      <c r="U406" s="28"/>
      <c r="V406" s="28"/>
      <c r="W406" s="28"/>
      <c r="X406" s="28"/>
      <c r="Y406" s="28"/>
      <c r="Z406" s="28"/>
      <c r="AA406" s="28"/>
    </row>
    <row r="407" spans="1:27" ht="45" customHeight="1" x14ac:dyDescent="0.25">
      <c r="A407" s="27" t="s">
        <v>358</v>
      </c>
      <c r="B407" s="27" t="s">
        <v>134</v>
      </c>
      <c r="C407" s="28" t="s">
        <v>58</v>
      </c>
      <c r="D407" s="7" t="s">
        <v>135</v>
      </c>
      <c r="E407" s="6"/>
      <c r="F407" s="6"/>
      <c r="G407" s="28"/>
      <c r="H407" s="30" t="s">
        <v>174</v>
      </c>
      <c r="I407" s="5">
        <v>1</v>
      </c>
      <c r="J407" s="4"/>
      <c r="K407" s="31"/>
      <c r="L407" s="29" t="s">
        <v>135</v>
      </c>
      <c r="M407" s="28"/>
      <c r="N407" s="28"/>
      <c r="O407" s="28"/>
      <c r="P407" s="28"/>
      <c r="Q407" s="28"/>
      <c r="R407" s="28"/>
      <c r="S407" s="28"/>
      <c r="T407" s="28"/>
      <c r="U407" s="28"/>
      <c r="V407" s="28"/>
      <c r="W407" s="28"/>
      <c r="X407" s="28"/>
      <c r="Y407" s="28"/>
      <c r="Z407" s="28"/>
      <c r="AA407" s="28"/>
    </row>
    <row r="408" spans="1:27" ht="45" customHeight="1" x14ac:dyDescent="0.25">
      <c r="A408" s="27" t="s">
        <v>359</v>
      </c>
      <c r="B408" s="27" t="s">
        <v>130</v>
      </c>
      <c r="C408" s="28" t="s">
        <v>58</v>
      </c>
      <c r="D408" s="7" t="s">
        <v>131</v>
      </c>
      <c r="E408" s="6"/>
      <c r="F408" s="6"/>
      <c r="G408" s="28"/>
      <c r="H408" s="30" t="s">
        <v>174</v>
      </c>
      <c r="I408" s="5">
        <v>1</v>
      </c>
      <c r="J408" s="4"/>
      <c r="K408" s="31"/>
      <c r="L408" s="29" t="s">
        <v>360</v>
      </c>
      <c r="M408" s="28"/>
      <c r="N408" s="28"/>
      <c r="O408" s="28"/>
      <c r="P408" s="28"/>
      <c r="Q408" s="28"/>
      <c r="R408" s="28"/>
      <c r="S408" s="28"/>
      <c r="T408" s="28"/>
      <c r="U408" s="28"/>
      <c r="V408" s="28"/>
      <c r="W408" s="28"/>
      <c r="X408" s="28"/>
      <c r="Y408" s="28"/>
      <c r="Z408" s="28"/>
      <c r="AA408" s="28"/>
    </row>
    <row r="409" spans="1:27" ht="45" customHeight="1" x14ac:dyDescent="0.25">
      <c r="A409" s="27" t="s">
        <v>361</v>
      </c>
      <c r="B409" s="27" t="s">
        <v>138</v>
      </c>
      <c r="C409" s="28" t="s">
        <v>58</v>
      </c>
      <c r="D409" s="7" t="s">
        <v>139</v>
      </c>
      <c r="E409" s="6"/>
      <c r="F409" s="6"/>
      <c r="G409" s="28"/>
      <c r="H409" s="30" t="s">
        <v>174</v>
      </c>
      <c r="I409" s="5">
        <v>1</v>
      </c>
      <c r="J409" s="4"/>
      <c r="K409" s="31"/>
      <c r="L409" s="29" t="s">
        <v>362</v>
      </c>
      <c r="M409" s="28"/>
      <c r="N409" s="28"/>
      <c r="O409" s="28"/>
      <c r="P409" s="28"/>
      <c r="Q409" s="28"/>
      <c r="R409" s="28"/>
      <c r="S409" s="28"/>
      <c r="T409" s="28"/>
      <c r="U409" s="28"/>
      <c r="V409" s="28"/>
      <c r="W409" s="28"/>
      <c r="X409" s="28"/>
      <c r="Y409" s="28"/>
      <c r="Z409" s="28"/>
      <c r="AA409" s="28"/>
    </row>
    <row r="410" spans="1:27" ht="45" customHeight="1" x14ac:dyDescent="0.25">
      <c r="A410" s="27" t="s">
        <v>363</v>
      </c>
      <c r="B410" s="27" t="s">
        <v>136</v>
      </c>
      <c r="C410" s="28" t="s">
        <v>58</v>
      </c>
      <c r="D410" s="7" t="s">
        <v>137</v>
      </c>
      <c r="E410" s="6"/>
      <c r="F410" s="6"/>
      <c r="G410" s="28"/>
      <c r="H410" s="30" t="s">
        <v>174</v>
      </c>
      <c r="I410" s="5">
        <v>1</v>
      </c>
      <c r="J410" s="4"/>
      <c r="K410" s="31"/>
      <c r="L410" s="29" t="s">
        <v>364</v>
      </c>
      <c r="M410" s="28"/>
      <c r="N410" s="28"/>
      <c r="O410" s="28"/>
      <c r="P410" s="28"/>
      <c r="Q410" s="28"/>
      <c r="R410" s="28"/>
      <c r="S410" s="28"/>
      <c r="T410" s="28"/>
      <c r="U410" s="28"/>
      <c r="V410" s="28"/>
      <c r="W410" s="28"/>
      <c r="X410" s="28"/>
      <c r="Y410" s="28"/>
      <c r="Z410" s="28"/>
      <c r="AA410" s="28"/>
    </row>
    <row r="411" spans="1:27" ht="45" customHeight="1" x14ac:dyDescent="0.25">
      <c r="A411" s="27" t="s">
        <v>365</v>
      </c>
      <c r="B411" s="27" t="s">
        <v>140</v>
      </c>
      <c r="C411" s="28" t="s">
        <v>58</v>
      </c>
      <c r="D411" s="7" t="s">
        <v>141</v>
      </c>
      <c r="E411" s="6"/>
      <c r="F411" s="6"/>
      <c r="G411" s="28"/>
      <c r="H411" s="30" t="s">
        <v>174</v>
      </c>
      <c r="I411" s="5">
        <v>1</v>
      </c>
      <c r="J411" s="4"/>
      <c r="K411" s="31"/>
      <c r="L411" s="29" t="s">
        <v>364</v>
      </c>
      <c r="M411" s="28"/>
      <c r="N411" s="28"/>
      <c r="O411" s="28"/>
      <c r="P411" s="28"/>
      <c r="Q411" s="28"/>
      <c r="R411" s="28"/>
      <c r="S411" s="28"/>
      <c r="T411" s="28"/>
      <c r="U411" s="28"/>
      <c r="V411" s="28"/>
      <c r="W411" s="28"/>
      <c r="X411" s="28"/>
      <c r="Y411" s="28"/>
      <c r="Z411" s="28"/>
      <c r="AA411" s="28"/>
    </row>
    <row r="412" spans="1:27" ht="45" customHeight="1" x14ac:dyDescent="0.25">
      <c r="A412" s="27" t="s">
        <v>366</v>
      </c>
      <c r="B412" s="27" t="s">
        <v>50</v>
      </c>
      <c r="C412" s="28" t="s">
        <v>15</v>
      </c>
      <c r="D412" s="7" t="s">
        <v>51</v>
      </c>
      <c r="E412" s="6"/>
      <c r="F412" s="6"/>
      <c r="G412" s="28"/>
      <c r="H412" s="30" t="s">
        <v>174</v>
      </c>
      <c r="I412" s="5">
        <v>1</v>
      </c>
      <c r="J412" s="4"/>
      <c r="K412" s="31"/>
      <c r="L412" s="29" t="s">
        <v>51</v>
      </c>
      <c r="M412" s="28"/>
      <c r="N412" s="28"/>
      <c r="O412" s="28"/>
      <c r="P412" s="28"/>
      <c r="Q412" s="28"/>
      <c r="R412" s="28"/>
      <c r="S412" s="28"/>
      <c r="T412" s="28"/>
      <c r="U412" s="28"/>
      <c r="V412" s="28"/>
      <c r="W412" s="28"/>
      <c r="X412" s="28"/>
      <c r="Y412" s="28"/>
      <c r="Z412" s="28"/>
      <c r="AA412" s="28"/>
    </row>
    <row r="413" spans="1:27" ht="45" customHeight="1" x14ac:dyDescent="0.25">
      <c r="A413" s="27" t="s">
        <v>367</v>
      </c>
      <c r="B413" s="27" t="s">
        <v>103</v>
      </c>
      <c r="C413" s="28" t="s">
        <v>33</v>
      </c>
      <c r="D413" s="7" t="s">
        <v>104</v>
      </c>
      <c r="E413" s="6"/>
      <c r="F413" s="6"/>
      <c r="G413" s="28"/>
      <c r="H413" s="30" t="s">
        <v>174</v>
      </c>
      <c r="I413" s="5">
        <v>1</v>
      </c>
      <c r="J413" s="4"/>
      <c r="K413" s="31">
        <f>ROUND(K429,2)</f>
        <v>0</v>
      </c>
      <c r="L413" s="29" t="s">
        <v>368</v>
      </c>
      <c r="M413" s="28"/>
      <c r="N413" s="28"/>
      <c r="O413" s="28"/>
      <c r="P413" s="28"/>
      <c r="Q413" s="28"/>
      <c r="R413" s="28"/>
      <c r="S413" s="28"/>
      <c r="T413" s="28"/>
      <c r="U413" s="28"/>
      <c r="V413" s="28"/>
      <c r="W413" s="28"/>
      <c r="X413" s="28"/>
      <c r="Y413" s="28"/>
      <c r="Z413" s="28"/>
      <c r="AA413" s="28"/>
    </row>
    <row r="414" spans="1:27" x14ac:dyDescent="0.25">
      <c r="B414" s="23" t="s">
        <v>176</v>
      </c>
    </row>
    <row r="415" spans="1:27" x14ac:dyDescent="0.25">
      <c r="B415" t="s">
        <v>227</v>
      </c>
      <c r="C415" t="s">
        <v>178</v>
      </c>
      <c r="D415" t="s">
        <v>228</v>
      </c>
      <c r="E415" s="32">
        <v>0.03</v>
      </c>
      <c r="F415" t="s">
        <v>180</v>
      </c>
      <c r="G415" t="s">
        <v>181</v>
      </c>
      <c r="H415" s="33"/>
      <c r="I415" t="s">
        <v>182</v>
      </c>
      <c r="J415" s="34">
        <f>ROUND(E415/I413* H415,5)</f>
        <v>0</v>
      </c>
      <c r="K415" s="35"/>
    </row>
    <row r="416" spans="1:27" x14ac:dyDescent="0.25">
      <c r="B416" t="s">
        <v>225</v>
      </c>
      <c r="C416" t="s">
        <v>178</v>
      </c>
      <c r="D416" t="s">
        <v>226</v>
      </c>
      <c r="E416" s="32">
        <v>0.06</v>
      </c>
      <c r="F416" t="s">
        <v>180</v>
      </c>
      <c r="G416" t="s">
        <v>181</v>
      </c>
      <c r="H416" s="33"/>
      <c r="I416" t="s">
        <v>182</v>
      </c>
      <c r="J416" s="34">
        <f>ROUND(E416/I413* H416,5)</f>
        <v>0</v>
      </c>
      <c r="K416" s="35"/>
    </row>
    <row r="417" spans="1:27" x14ac:dyDescent="0.25">
      <c r="D417" s="36" t="s">
        <v>183</v>
      </c>
      <c r="E417" s="35"/>
      <c r="H417" s="35"/>
      <c r="K417" s="33">
        <f>SUM(J415:J416)</f>
        <v>0</v>
      </c>
    </row>
    <row r="418" spans="1:27" x14ac:dyDescent="0.25">
      <c r="B418" s="23" t="s">
        <v>188</v>
      </c>
      <c r="E418" s="35"/>
      <c r="H418" s="35"/>
      <c r="K418" s="35"/>
    </row>
    <row r="419" spans="1:27" x14ac:dyDescent="0.25">
      <c r="B419" t="s">
        <v>369</v>
      </c>
      <c r="C419" t="s">
        <v>33</v>
      </c>
      <c r="D419" t="s">
        <v>370</v>
      </c>
      <c r="E419" s="32">
        <v>1.02</v>
      </c>
      <c r="G419" t="s">
        <v>181</v>
      </c>
      <c r="H419" s="33"/>
      <c r="I419" t="s">
        <v>182</v>
      </c>
      <c r="J419" s="34">
        <f>ROUND(E419* H419,5)</f>
        <v>0</v>
      </c>
      <c r="K419" s="35"/>
    </row>
    <row r="420" spans="1:27" x14ac:dyDescent="0.25">
      <c r="B420" t="s">
        <v>371</v>
      </c>
      <c r="C420" t="s">
        <v>33</v>
      </c>
      <c r="D420" t="s">
        <v>372</v>
      </c>
      <c r="E420" s="32">
        <v>3.06</v>
      </c>
      <c r="G420" t="s">
        <v>181</v>
      </c>
      <c r="H420" s="33"/>
      <c r="I420" t="s">
        <v>182</v>
      </c>
      <c r="J420" s="34">
        <f>ROUND(E420* H420,5)</f>
        <v>0</v>
      </c>
      <c r="K420" s="35"/>
    </row>
    <row r="421" spans="1:27" x14ac:dyDescent="0.25">
      <c r="B421" t="s">
        <v>373</v>
      </c>
      <c r="C421" t="s">
        <v>15</v>
      </c>
      <c r="D421" t="s">
        <v>374</v>
      </c>
      <c r="E421" s="32">
        <v>3.2</v>
      </c>
      <c r="G421" t="s">
        <v>181</v>
      </c>
      <c r="H421" s="33"/>
      <c r="I421" t="s">
        <v>182</v>
      </c>
      <c r="J421" s="34">
        <f>ROUND(E421* H421,5)</f>
        <v>0</v>
      </c>
      <c r="K421" s="35"/>
    </row>
    <row r="422" spans="1:27" x14ac:dyDescent="0.25">
      <c r="B422" t="s">
        <v>375</v>
      </c>
      <c r="C422" t="s">
        <v>33</v>
      </c>
      <c r="D422" t="s">
        <v>376</v>
      </c>
      <c r="E422" s="32">
        <v>3.12</v>
      </c>
      <c r="G422" t="s">
        <v>181</v>
      </c>
      <c r="H422" s="33"/>
      <c r="I422" t="s">
        <v>182</v>
      </c>
      <c r="J422" s="34">
        <f>ROUND(E422* H422,5)</f>
        <v>0</v>
      </c>
      <c r="K422" s="35"/>
    </row>
    <row r="423" spans="1:27" x14ac:dyDescent="0.25">
      <c r="B423" t="s">
        <v>377</v>
      </c>
      <c r="C423" t="s">
        <v>93</v>
      </c>
      <c r="D423" t="s">
        <v>378</v>
      </c>
      <c r="E423" s="32">
        <v>0.46600000000000003</v>
      </c>
      <c r="G423" t="s">
        <v>181</v>
      </c>
      <c r="H423" s="33"/>
      <c r="I423" t="s">
        <v>182</v>
      </c>
      <c r="J423" s="34">
        <f>ROUND(E423* H423,5)</f>
        <v>0</v>
      </c>
      <c r="K423" s="35"/>
    </row>
    <row r="424" spans="1:27" x14ac:dyDescent="0.25">
      <c r="D424" s="36" t="s">
        <v>198</v>
      </c>
      <c r="E424" s="35"/>
      <c r="H424" s="35"/>
      <c r="K424" s="33">
        <f>SUM(J419:J423)</f>
        <v>0</v>
      </c>
    </row>
    <row r="425" spans="1:27" x14ac:dyDescent="0.25">
      <c r="E425" s="35"/>
      <c r="H425" s="35"/>
      <c r="K425" s="35"/>
    </row>
    <row r="426" spans="1:27" x14ac:dyDescent="0.25">
      <c r="D426" s="36" t="s">
        <v>200</v>
      </c>
      <c r="E426" s="35"/>
      <c r="H426" s="35">
        <v>1.5</v>
      </c>
      <c r="I426" t="s">
        <v>201</v>
      </c>
      <c r="J426">
        <f>ROUND(H426/100*K417,5)</f>
        <v>0</v>
      </c>
      <c r="K426" s="35"/>
    </row>
    <row r="427" spans="1:27" x14ac:dyDescent="0.25">
      <c r="D427" s="36" t="s">
        <v>199</v>
      </c>
      <c r="E427" s="35"/>
      <c r="H427" s="35"/>
      <c r="K427" s="37">
        <f>SUM(J414:J426)</f>
        <v>0</v>
      </c>
    </row>
    <row r="428" spans="1:27" x14ac:dyDescent="0.25">
      <c r="D428" s="36" t="s">
        <v>219</v>
      </c>
      <c r="E428" s="35"/>
      <c r="H428" s="35">
        <v>7.5</v>
      </c>
      <c r="I428" t="s">
        <v>201</v>
      </c>
      <c r="K428" s="33">
        <f>ROUND(H428/100*K427,5)</f>
        <v>0</v>
      </c>
    </row>
    <row r="429" spans="1:27" x14ac:dyDescent="0.25">
      <c r="D429" s="36" t="s">
        <v>202</v>
      </c>
      <c r="E429" s="35"/>
      <c r="H429" s="35"/>
      <c r="K429" s="37">
        <f>SUM(K427:K428)</f>
        <v>0</v>
      </c>
    </row>
    <row r="431" spans="1:27" ht="45" customHeight="1" x14ac:dyDescent="0.25">
      <c r="A431" s="27" t="s">
        <v>379</v>
      </c>
      <c r="B431" s="27" t="s">
        <v>105</v>
      </c>
      <c r="C431" s="28" t="s">
        <v>33</v>
      </c>
      <c r="D431" s="7" t="s">
        <v>106</v>
      </c>
      <c r="E431" s="6"/>
      <c r="F431" s="6"/>
      <c r="G431" s="28"/>
      <c r="H431" s="30" t="s">
        <v>174</v>
      </c>
      <c r="I431" s="5">
        <v>1</v>
      </c>
      <c r="J431" s="4"/>
      <c r="K431" s="31">
        <f>ROUND(K447,2)</f>
        <v>0</v>
      </c>
      <c r="L431" s="29" t="s">
        <v>380</v>
      </c>
      <c r="M431" s="28"/>
      <c r="N431" s="28"/>
      <c r="O431" s="28"/>
      <c r="P431" s="28"/>
      <c r="Q431" s="28"/>
      <c r="R431" s="28"/>
      <c r="S431" s="28"/>
      <c r="T431" s="28"/>
      <c r="U431" s="28"/>
      <c r="V431" s="28"/>
      <c r="W431" s="28"/>
      <c r="X431" s="28"/>
      <c r="Y431" s="28"/>
      <c r="Z431" s="28"/>
      <c r="AA431" s="28"/>
    </row>
    <row r="432" spans="1:27" x14ac:dyDescent="0.25">
      <c r="B432" s="23" t="s">
        <v>176</v>
      </c>
    </row>
    <row r="433" spans="2:11" x14ac:dyDescent="0.25">
      <c r="B433" t="s">
        <v>227</v>
      </c>
      <c r="C433" t="s">
        <v>178</v>
      </c>
      <c r="D433" t="s">
        <v>228</v>
      </c>
      <c r="E433" s="32">
        <v>0.04</v>
      </c>
      <c r="F433" t="s">
        <v>180</v>
      </c>
      <c r="G433" t="s">
        <v>181</v>
      </c>
      <c r="H433" s="33"/>
      <c r="I433" t="s">
        <v>182</v>
      </c>
      <c r="J433" s="34">
        <f>ROUND(E433/I431* H433,5)</f>
        <v>0</v>
      </c>
      <c r="K433" s="35"/>
    </row>
    <row r="434" spans="2:11" x14ac:dyDescent="0.25">
      <c r="B434" t="s">
        <v>225</v>
      </c>
      <c r="C434" t="s">
        <v>178</v>
      </c>
      <c r="D434" t="s">
        <v>226</v>
      </c>
      <c r="E434" s="32">
        <v>0.08</v>
      </c>
      <c r="F434" t="s">
        <v>180</v>
      </c>
      <c r="G434" t="s">
        <v>181</v>
      </c>
      <c r="H434" s="33"/>
      <c r="I434" t="s">
        <v>182</v>
      </c>
      <c r="J434" s="34">
        <f>ROUND(E434/I431* H434,5)</f>
        <v>0</v>
      </c>
      <c r="K434" s="35"/>
    </row>
    <row r="435" spans="2:11" x14ac:dyDescent="0.25">
      <c r="D435" s="36" t="s">
        <v>183</v>
      </c>
      <c r="E435" s="35"/>
      <c r="H435" s="35"/>
      <c r="K435" s="33">
        <f>SUM(J433:J434)</f>
        <v>0</v>
      </c>
    </row>
    <row r="436" spans="2:11" x14ac:dyDescent="0.25">
      <c r="B436" s="23" t="s">
        <v>188</v>
      </c>
      <c r="E436" s="35"/>
      <c r="H436" s="35"/>
      <c r="K436" s="35"/>
    </row>
    <row r="437" spans="2:11" x14ac:dyDescent="0.25">
      <c r="B437" t="s">
        <v>377</v>
      </c>
      <c r="C437" t="s">
        <v>93</v>
      </c>
      <c r="D437" t="s">
        <v>378</v>
      </c>
      <c r="E437" s="32">
        <v>0.46600000000000003</v>
      </c>
      <c r="G437" t="s">
        <v>181</v>
      </c>
      <c r="H437" s="33"/>
      <c r="I437" t="s">
        <v>182</v>
      </c>
      <c r="J437" s="34">
        <f>ROUND(E437* H437,5)</f>
        <v>0</v>
      </c>
      <c r="K437" s="35"/>
    </row>
    <row r="438" spans="2:11" x14ac:dyDescent="0.25">
      <c r="B438" t="s">
        <v>381</v>
      </c>
      <c r="C438" t="s">
        <v>33</v>
      </c>
      <c r="D438" t="s">
        <v>382</v>
      </c>
      <c r="E438" s="32">
        <v>4.16</v>
      </c>
      <c r="G438" t="s">
        <v>181</v>
      </c>
      <c r="H438" s="33"/>
      <c r="I438" t="s">
        <v>182</v>
      </c>
      <c r="J438" s="34">
        <f>ROUND(E438* H438,5)</f>
        <v>0</v>
      </c>
      <c r="K438" s="35"/>
    </row>
    <row r="439" spans="2:11" x14ac:dyDescent="0.25">
      <c r="B439" t="s">
        <v>383</v>
      </c>
      <c r="C439" t="s">
        <v>15</v>
      </c>
      <c r="D439" t="s">
        <v>384</v>
      </c>
      <c r="E439" s="32">
        <v>4.3</v>
      </c>
      <c r="G439" t="s">
        <v>181</v>
      </c>
      <c r="H439" s="33"/>
      <c r="I439" t="s">
        <v>182</v>
      </c>
      <c r="J439" s="34">
        <f>ROUND(E439* H439,5)</f>
        <v>0</v>
      </c>
      <c r="K439" s="35"/>
    </row>
    <row r="440" spans="2:11" x14ac:dyDescent="0.25">
      <c r="B440" t="s">
        <v>371</v>
      </c>
      <c r="C440" t="s">
        <v>33</v>
      </c>
      <c r="D440" t="s">
        <v>372</v>
      </c>
      <c r="E440" s="32">
        <v>4.08</v>
      </c>
      <c r="G440" t="s">
        <v>181</v>
      </c>
      <c r="H440" s="33"/>
      <c r="I440" t="s">
        <v>182</v>
      </c>
      <c r="J440" s="34">
        <f>ROUND(E440* H440,5)</f>
        <v>0</v>
      </c>
      <c r="K440" s="35"/>
    </row>
    <row r="441" spans="2:11" x14ac:dyDescent="0.25">
      <c r="B441" t="s">
        <v>369</v>
      </c>
      <c r="C441" t="s">
        <v>33</v>
      </c>
      <c r="D441" t="s">
        <v>370</v>
      </c>
      <c r="E441" s="32">
        <v>1.02</v>
      </c>
      <c r="G441" t="s">
        <v>181</v>
      </c>
      <c r="H441" s="33"/>
      <c r="I441" t="s">
        <v>182</v>
      </c>
      <c r="J441" s="34">
        <f>ROUND(E441* H441,5)</f>
        <v>0</v>
      </c>
      <c r="K441" s="35"/>
    </row>
    <row r="442" spans="2:11" x14ac:dyDescent="0.25">
      <c r="D442" s="36" t="s">
        <v>198</v>
      </c>
      <c r="E442" s="35"/>
      <c r="H442" s="35"/>
      <c r="K442" s="33">
        <f>SUM(J437:J441)</f>
        <v>0</v>
      </c>
    </row>
    <row r="443" spans="2:11" x14ac:dyDescent="0.25">
      <c r="E443" s="35"/>
      <c r="H443" s="35"/>
      <c r="K443" s="35"/>
    </row>
    <row r="444" spans="2:11" x14ac:dyDescent="0.25">
      <c r="D444" s="36" t="s">
        <v>200</v>
      </c>
      <c r="E444" s="35"/>
      <c r="H444" s="35">
        <v>1.5</v>
      </c>
      <c r="I444" t="s">
        <v>201</v>
      </c>
      <c r="J444">
        <f>ROUND(H444/100*K435,5)</f>
        <v>0</v>
      </c>
      <c r="K444" s="35"/>
    </row>
    <row r="445" spans="2:11" x14ac:dyDescent="0.25">
      <c r="D445" s="36" t="s">
        <v>199</v>
      </c>
      <c r="E445" s="35"/>
      <c r="H445" s="35"/>
      <c r="K445" s="37">
        <f>SUM(J432:J444)</f>
        <v>0</v>
      </c>
    </row>
    <row r="446" spans="2:11" x14ac:dyDescent="0.25">
      <c r="D446" s="36" t="s">
        <v>219</v>
      </c>
      <c r="E446" s="35"/>
      <c r="H446" s="35">
        <v>7.5</v>
      </c>
      <c r="I446" t="s">
        <v>201</v>
      </c>
      <c r="K446" s="33">
        <f>ROUND(H446/100*K445,5)</f>
        <v>0</v>
      </c>
    </row>
    <row r="447" spans="2:11" x14ac:dyDescent="0.25">
      <c r="D447" s="36" t="s">
        <v>202</v>
      </c>
      <c r="E447" s="35"/>
      <c r="H447" s="35"/>
      <c r="K447" s="37">
        <f>SUM(K445:K446)</f>
        <v>0</v>
      </c>
    </row>
    <row r="449" spans="1:27" ht="45" customHeight="1" x14ac:dyDescent="0.25">
      <c r="A449" s="27" t="s">
        <v>385</v>
      </c>
      <c r="B449" s="27" t="s">
        <v>101</v>
      </c>
      <c r="C449" s="28" t="s">
        <v>33</v>
      </c>
      <c r="D449" s="7" t="s">
        <v>102</v>
      </c>
      <c r="E449" s="6"/>
      <c r="F449" s="6"/>
      <c r="G449" s="28"/>
      <c r="H449" s="30" t="s">
        <v>174</v>
      </c>
      <c r="I449" s="5">
        <v>1</v>
      </c>
      <c r="J449" s="4"/>
      <c r="K449" s="31">
        <f>ROUND(K465,2)</f>
        <v>0</v>
      </c>
      <c r="L449" s="29" t="s">
        <v>386</v>
      </c>
      <c r="M449" s="28"/>
      <c r="N449" s="28"/>
      <c r="O449" s="28"/>
      <c r="P449" s="28"/>
      <c r="Q449" s="28"/>
      <c r="R449" s="28"/>
      <c r="S449" s="28"/>
      <c r="T449" s="28"/>
      <c r="U449" s="28"/>
      <c r="V449" s="28"/>
      <c r="W449" s="28"/>
      <c r="X449" s="28"/>
      <c r="Y449" s="28"/>
      <c r="Z449" s="28"/>
      <c r="AA449" s="28"/>
    </row>
    <row r="450" spans="1:27" x14ac:dyDescent="0.25">
      <c r="B450" s="23" t="s">
        <v>176</v>
      </c>
    </row>
    <row r="451" spans="1:27" x14ac:dyDescent="0.25">
      <c r="B451" t="s">
        <v>227</v>
      </c>
      <c r="C451" t="s">
        <v>178</v>
      </c>
      <c r="D451" t="s">
        <v>228</v>
      </c>
      <c r="E451" s="32">
        <v>2.1999999999999999E-2</v>
      </c>
      <c r="F451" t="s">
        <v>180</v>
      </c>
      <c r="G451" t="s">
        <v>181</v>
      </c>
      <c r="H451" s="33"/>
      <c r="I451" t="s">
        <v>182</v>
      </c>
      <c r="J451" s="34">
        <f>ROUND(E451/I449* H451,5)</f>
        <v>0</v>
      </c>
      <c r="K451" s="35"/>
    </row>
    <row r="452" spans="1:27" x14ac:dyDescent="0.25">
      <c r="B452" t="s">
        <v>225</v>
      </c>
      <c r="C452" t="s">
        <v>178</v>
      </c>
      <c r="D452" t="s">
        <v>226</v>
      </c>
      <c r="E452" s="32">
        <v>4.4999999999999998E-2</v>
      </c>
      <c r="F452" t="s">
        <v>180</v>
      </c>
      <c r="G452" t="s">
        <v>181</v>
      </c>
      <c r="H452" s="33"/>
      <c r="I452" t="s">
        <v>182</v>
      </c>
      <c r="J452" s="34">
        <f>ROUND(E452/I449* H452,5)</f>
        <v>0</v>
      </c>
      <c r="K452" s="35"/>
    </row>
    <row r="453" spans="1:27" x14ac:dyDescent="0.25">
      <c r="D453" s="36" t="s">
        <v>183</v>
      </c>
      <c r="E453" s="35"/>
      <c r="H453" s="35"/>
      <c r="K453" s="33">
        <f>SUM(J451:J452)</f>
        <v>0</v>
      </c>
    </row>
    <row r="454" spans="1:27" x14ac:dyDescent="0.25">
      <c r="B454" s="23" t="s">
        <v>188</v>
      </c>
      <c r="E454" s="35"/>
      <c r="H454" s="35"/>
      <c r="K454" s="35"/>
    </row>
    <row r="455" spans="1:27" x14ac:dyDescent="0.25">
      <c r="B455" t="s">
        <v>371</v>
      </c>
      <c r="C455" t="s">
        <v>33</v>
      </c>
      <c r="D455" t="s">
        <v>372</v>
      </c>
      <c r="E455" s="32">
        <v>2.04</v>
      </c>
      <c r="G455" t="s">
        <v>181</v>
      </c>
      <c r="H455" s="33"/>
      <c r="I455" t="s">
        <v>182</v>
      </c>
      <c r="J455" s="34">
        <f>ROUND(E455* H455,5)</f>
        <v>0</v>
      </c>
      <c r="K455" s="35"/>
    </row>
    <row r="456" spans="1:27" x14ac:dyDescent="0.25">
      <c r="B456" t="s">
        <v>383</v>
      </c>
      <c r="C456" t="s">
        <v>15</v>
      </c>
      <c r="D456" t="s">
        <v>384</v>
      </c>
      <c r="E456" s="32">
        <v>2.2000000000000002</v>
      </c>
      <c r="G456" t="s">
        <v>181</v>
      </c>
      <c r="H456" s="33"/>
      <c r="I456" t="s">
        <v>182</v>
      </c>
      <c r="J456" s="34">
        <f>ROUND(E456* H456,5)</f>
        <v>0</v>
      </c>
      <c r="K456" s="35"/>
    </row>
    <row r="457" spans="1:27" x14ac:dyDescent="0.25">
      <c r="B457" t="s">
        <v>381</v>
      </c>
      <c r="C457" t="s">
        <v>33</v>
      </c>
      <c r="D457" t="s">
        <v>382</v>
      </c>
      <c r="E457" s="32">
        <v>2.08</v>
      </c>
      <c r="G457" t="s">
        <v>181</v>
      </c>
      <c r="H457" s="33"/>
      <c r="I457" t="s">
        <v>182</v>
      </c>
      <c r="J457" s="34">
        <f>ROUND(E457* H457,5)</f>
        <v>0</v>
      </c>
      <c r="K457" s="35"/>
    </row>
    <row r="458" spans="1:27" x14ac:dyDescent="0.25">
      <c r="B458" t="s">
        <v>377</v>
      </c>
      <c r="C458" t="s">
        <v>93</v>
      </c>
      <c r="D458" t="s">
        <v>378</v>
      </c>
      <c r="E458" s="32">
        <v>0.20399999999999999</v>
      </c>
      <c r="G458" t="s">
        <v>181</v>
      </c>
      <c r="H458" s="33"/>
      <c r="I458" t="s">
        <v>182</v>
      </c>
      <c r="J458" s="34">
        <f>ROUND(E458* H458,5)</f>
        <v>0</v>
      </c>
      <c r="K458" s="35"/>
    </row>
    <row r="459" spans="1:27" x14ac:dyDescent="0.25">
      <c r="B459" t="s">
        <v>369</v>
      </c>
      <c r="C459" t="s">
        <v>33</v>
      </c>
      <c r="D459" t="s">
        <v>370</v>
      </c>
      <c r="E459" s="32">
        <v>1.02</v>
      </c>
      <c r="G459" t="s">
        <v>181</v>
      </c>
      <c r="H459" s="33"/>
      <c r="I459" t="s">
        <v>182</v>
      </c>
      <c r="J459" s="34">
        <f>ROUND(E459* H459,5)</f>
        <v>0</v>
      </c>
      <c r="K459" s="35"/>
    </row>
    <row r="460" spans="1:27" x14ac:dyDescent="0.25">
      <c r="D460" s="36" t="s">
        <v>198</v>
      </c>
      <c r="E460" s="35"/>
      <c r="H460" s="35"/>
      <c r="K460" s="33">
        <f>SUM(J455:J459)</f>
        <v>0</v>
      </c>
    </row>
    <row r="461" spans="1:27" x14ac:dyDescent="0.25">
      <c r="E461" s="35"/>
      <c r="H461" s="35"/>
      <c r="K461" s="35"/>
    </row>
    <row r="462" spans="1:27" x14ac:dyDescent="0.25">
      <c r="D462" s="36" t="s">
        <v>200</v>
      </c>
      <c r="E462" s="35"/>
      <c r="H462" s="35">
        <v>1.5</v>
      </c>
      <c r="I462" t="s">
        <v>201</v>
      </c>
      <c r="J462">
        <f>ROUND(H462/100*K453,5)</f>
        <v>0</v>
      </c>
      <c r="K462" s="35"/>
    </row>
    <row r="463" spans="1:27" x14ac:dyDescent="0.25">
      <c r="D463" s="36" t="s">
        <v>199</v>
      </c>
      <c r="E463" s="35"/>
      <c r="H463" s="35"/>
      <c r="K463" s="37">
        <f>SUM(J450:J462)</f>
        <v>0</v>
      </c>
    </row>
    <row r="464" spans="1:27" x14ac:dyDescent="0.25">
      <c r="D464" s="36" t="s">
        <v>219</v>
      </c>
      <c r="E464" s="35"/>
      <c r="H464" s="35">
        <v>7.5</v>
      </c>
      <c r="I464" t="s">
        <v>201</v>
      </c>
      <c r="K464" s="33">
        <f>ROUND(H464/100*K463,5)</f>
        <v>0</v>
      </c>
    </row>
    <row r="465" spans="1:27" x14ac:dyDescent="0.25">
      <c r="D465" s="36" t="s">
        <v>202</v>
      </c>
      <c r="E465" s="35"/>
      <c r="H465" s="35"/>
      <c r="K465" s="37">
        <f>SUM(K463:K464)</f>
        <v>0</v>
      </c>
    </row>
    <row r="467" spans="1:27" ht="45" customHeight="1" x14ac:dyDescent="0.25">
      <c r="A467" s="27" t="s">
        <v>387</v>
      </c>
      <c r="B467" s="27" t="s">
        <v>117</v>
      </c>
      <c r="C467" s="28" t="s">
        <v>15</v>
      </c>
      <c r="D467" s="7" t="s">
        <v>118</v>
      </c>
      <c r="E467" s="6"/>
      <c r="F467" s="6"/>
      <c r="G467" s="28"/>
      <c r="H467" s="30" t="s">
        <v>174</v>
      </c>
      <c r="I467" s="5">
        <v>1</v>
      </c>
      <c r="J467" s="4"/>
      <c r="K467" s="31">
        <f>ROUND(K480,2)</f>
        <v>0</v>
      </c>
      <c r="L467" s="29" t="s">
        <v>388</v>
      </c>
      <c r="M467" s="28"/>
      <c r="N467" s="28"/>
      <c r="O467" s="28"/>
      <c r="P467" s="28"/>
      <c r="Q467" s="28"/>
      <c r="R467" s="28"/>
      <c r="S467" s="28"/>
      <c r="T467" s="28"/>
      <c r="U467" s="28"/>
      <c r="V467" s="28"/>
      <c r="W467" s="28"/>
      <c r="X467" s="28"/>
      <c r="Y467" s="28"/>
      <c r="Z467" s="28"/>
      <c r="AA467" s="28"/>
    </row>
    <row r="468" spans="1:27" x14ac:dyDescent="0.25">
      <c r="B468" s="23" t="s">
        <v>176</v>
      </c>
    </row>
    <row r="469" spans="1:27" x14ac:dyDescent="0.25">
      <c r="B469" t="s">
        <v>312</v>
      </c>
      <c r="C469" t="s">
        <v>178</v>
      </c>
      <c r="D469" t="s">
        <v>313</v>
      </c>
      <c r="E469" s="32">
        <v>0.96142000000000005</v>
      </c>
      <c r="F469" t="s">
        <v>180</v>
      </c>
      <c r="G469" t="s">
        <v>181</v>
      </c>
      <c r="H469" s="33"/>
      <c r="I469" t="s">
        <v>182</v>
      </c>
      <c r="J469" s="34">
        <f>ROUND(E469/I467* H469,5)</f>
        <v>0</v>
      </c>
      <c r="K469" s="35"/>
    </row>
    <row r="470" spans="1:27" x14ac:dyDescent="0.25">
      <c r="B470" t="s">
        <v>225</v>
      </c>
      <c r="C470" t="s">
        <v>178</v>
      </c>
      <c r="D470" t="s">
        <v>226</v>
      </c>
      <c r="E470" s="32">
        <v>0.96142000000000005</v>
      </c>
      <c r="F470" t="s">
        <v>180</v>
      </c>
      <c r="G470" t="s">
        <v>181</v>
      </c>
      <c r="H470" s="33"/>
      <c r="I470" t="s">
        <v>182</v>
      </c>
      <c r="J470" s="34">
        <f>ROUND(E470/I467* H470,5)</f>
        <v>0</v>
      </c>
      <c r="K470" s="35"/>
    </row>
    <row r="471" spans="1:27" x14ac:dyDescent="0.25">
      <c r="D471" s="36" t="s">
        <v>183</v>
      </c>
      <c r="E471" s="35"/>
      <c r="H471" s="35"/>
      <c r="K471" s="33">
        <f>SUM(J469:J470)</f>
        <v>0</v>
      </c>
    </row>
    <row r="472" spans="1:27" x14ac:dyDescent="0.25">
      <c r="B472" s="23" t="s">
        <v>188</v>
      </c>
      <c r="E472" s="35"/>
      <c r="H472" s="35"/>
      <c r="K472" s="35"/>
    </row>
    <row r="473" spans="1:27" x14ac:dyDescent="0.25">
      <c r="B473" t="s">
        <v>389</v>
      </c>
      <c r="C473" t="s">
        <v>190</v>
      </c>
      <c r="D473" t="s">
        <v>390</v>
      </c>
      <c r="E473" s="32">
        <v>6.3E-3</v>
      </c>
      <c r="G473" t="s">
        <v>181</v>
      </c>
      <c r="H473" s="33"/>
      <c r="I473" t="s">
        <v>182</v>
      </c>
      <c r="J473" s="34">
        <f>ROUND(E473* H473,5)</f>
        <v>0</v>
      </c>
      <c r="K473" s="35"/>
    </row>
    <row r="474" spans="1:27" x14ac:dyDescent="0.25">
      <c r="B474" t="s">
        <v>391</v>
      </c>
      <c r="C474" t="s">
        <v>15</v>
      </c>
      <c r="D474" t="s">
        <v>392</v>
      </c>
      <c r="E474" s="32">
        <v>1</v>
      </c>
      <c r="G474" t="s">
        <v>181</v>
      </c>
      <c r="H474" s="33"/>
      <c r="I474" t="s">
        <v>182</v>
      </c>
      <c r="J474" s="34">
        <f>ROUND(E474* H474,5)</f>
        <v>0</v>
      </c>
      <c r="K474" s="35"/>
    </row>
    <row r="475" spans="1:27" x14ac:dyDescent="0.25">
      <c r="D475" s="36" t="s">
        <v>198</v>
      </c>
      <c r="E475" s="35"/>
      <c r="H475" s="35"/>
      <c r="K475" s="33">
        <f>SUM(J473:J474)</f>
        <v>0</v>
      </c>
    </row>
    <row r="476" spans="1:27" x14ac:dyDescent="0.25">
      <c r="E476" s="35"/>
      <c r="H476" s="35"/>
      <c r="K476" s="35"/>
    </row>
    <row r="477" spans="1:27" x14ac:dyDescent="0.25">
      <c r="D477" s="36" t="s">
        <v>200</v>
      </c>
      <c r="E477" s="35"/>
      <c r="H477" s="35">
        <v>1.5</v>
      </c>
      <c r="I477" t="s">
        <v>201</v>
      </c>
      <c r="J477">
        <f>ROUND(H477/100*K471,5)</f>
        <v>0</v>
      </c>
      <c r="K477" s="35"/>
    </row>
    <row r="478" spans="1:27" x14ac:dyDescent="0.25">
      <c r="D478" s="36" t="s">
        <v>199</v>
      </c>
      <c r="E478" s="35"/>
      <c r="H478" s="35"/>
      <c r="K478" s="37">
        <f>SUM(J468:J477)</f>
        <v>0</v>
      </c>
    </row>
    <row r="479" spans="1:27" x14ac:dyDescent="0.25">
      <c r="D479" s="36" t="s">
        <v>219</v>
      </c>
      <c r="E479" s="35"/>
      <c r="H479" s="35">
        <v>7.5</v>
      </c>
      <c r="I479" t="s">
        <v>201</v>
      </c>
      <c r="K479" s="33">
        <f>ROUND(H479/100*K478,5)</f>
        <v>0</v>
      </c>
    </row>
    <row r="480" spans="1:27" x14ac:dyDescent="0.25">
      <c r="D480" s="36" t="s">
        <v>202</v>
      </c>
      <c r="E480" s="35"/>
      <c r="H480" s="35"/>
      <c r="K480" s="37">
        <f>SUM(K478:K479)</f>
        <v>0</v>
      </c>
    </row>
    <row r="482" spans="1:27" ht="45" customHeight="1" x14ac:dyDescent="0.25">
      <c r="A482" s="27" t="s">
        <v>393</v>
      </c>
      <c r="B482" s="27" t="s">
        <v>25</v>
      </c>
      <c r="C482" s="28" t="s">
        <v>15</v>
      </c>
      <c r="D482" s="7" t="s">
        <v>26</v>
      </c>
      <c r="E482" s="6"/>
      <c r="F482" s="6"/>
      <c r="G482" s="28"/>
      <c r="H482" s="30" t="s">
        <v>174</v>
      </c>
      <c r="I482" s="5">
        <v>1</v>
      </c>
      <c r="J482" s="4"/>
      <c r="K482" s="31"/>
      <c r="L482" s="29" t="s">
        <v>26</v>
      </c>
      <c r="M482" s="28"/>
      <c r="N482" s="28"/>
      <c r="O482" s="28"/>
      <c r="P482" s="28"/>
      <c r="Q482" s="28"/>
      <c r="R482" s="28"/>
      <c r="S482" s="28"/>
      <c r="T482" s="28"/>
      <c r="U482" s="28"/>
      <c r="V482" s="28"/>
      <c r="W482" s="28"/>
      <c r="X482" s="28"/>
      <c r="Y482" s="28"/>
      <c r="Z482" s="28"/>
      <c r="AA482" s="28"/>
    </row>
    <row r="483" spans="1:27" ht="45" customHeight="1" x14ac:dyDescent="0.25">
      <c r="A483" s="27" t="s">
        <v>394</v>
      </c>
      <c r="B483" s="27" t="s">
        <v>109</v>
      </c>
      <c r="C483" s="28" t="s">
        <v>15</v>
      </c>
      <c r="D483" s="7" t="s">
        <v>110</v>
      </c>
      <c r="E483" s="6"/>
      <c r="F483" s="6"/>
      <c r="G483" s="28"/>
      <c r="H483" s="30" t="s">
        <v>174</v>
      </c>
      <c r="I483" s="5">
        <v>1</v>
      </c>
      <c r="J483" s="4"/>
      <c r="K483" s="31">
        <f>ROUND(K499,2)</f>
        <v>0</v>
      </c>
      <c r="L483" s="29" t="s">
        <v>395</v>
      </c>
      <c r="M483" s="28"/>
      <c r="N483" s="28"/>
      <c r="O483" s="28"/>
      <c r="P483" s="28"/>
      <c r="Q483" s="28"/>
      <c r="R483" s="28"/>
      <c r="S483" s="28"/>
      <c r="T483" s="28"/>
      <c r="U483" s="28"/>
      <c r="V483" s="28"/>
      <c r="W483" s="28"/>
      <c r="X483" s="28"/>
      <c r="Y483" s="28"/>
      <c r="Z483" s="28"/>
      <c r="AA483" s="28"/>
    </row>
    <row r="484" spans="1:27" x14ac:dyDescent="0.25">
      <c r="B484" s="23" t="s">
        <v>176</v>
      </c>
    </row>
    <row r="485" spans="1:27" x14ac:dyDescent="0.25">
      <c r="B485" t="s">
        <v>225</v>
      </c>
      <c r="C485" t="s">
        <v>178</v>
      </c>
      <c r="D485" t="s">
        <v>226</v>
      </c>
      <c r="E485" s="32">
        <v>0.9</v>
      </c>
      <c r="F485" t="s">
        <v>180</v>
      </c>
      <c r="G485" t="s">
        <v>181</v>
      </c>
      <c r="H485" s="33"/>
      <c r="I485" t="s">
        <v>182</v>
      </c>
      <c r="J485" s="34">
        <f>ROUND(E485/I483* H485,5)</f>
        <v>0</v>
      </c>
      <c r="K485" s="35"/>
    </row>
    <row r="486" spans="1:27" x14ac:dyDescent="0.25">
      <c r="B486" t="s">
        <v>312</v>
      </c>
      <c r="C486" t="s">
        <v>178</v>
      </c>
      <c r="D486" t="s">
        <v>313</v>
      </c>
      <c r="E486" s="32">
        <v>0.45</v>
      </c>
      <c r="F486" t="s">
        <v>180</v>
      </c>
      <c r="G486" t="s">
        <v>181</v>
      </c>
      <c r="H486" s="33"/>
      <c r="I486" t="s">
        <v>182</v>
      </c>
      <c r="J486" s="34">
        <f>ROUND(E486/I483* H486,5)</f>
        <v>0</v>
      </c>
      <c r="K486" s="35"/>
    </row>
    <row r="487" spans="1:27" x14ac:dyDescent="0.25">
      <c r="D487" s="36" t="s">
        <v>183</v>
      </c>
      <c r="E487" s="35"/>
      <c r="H487" s="35"/>
      <c r="K487" s="33">
        <f>SUM(J485:J486)</f>
        <v>0</v>
      </c>
    </row>
    <row r="488" spans="1:27" x14ac:dyDescent="0.25">
      <c r="B488" s="23" t="s">
        <v>184</v>
      </c>
      <c r="E488" s="35"/>
      <c r="H488" s="35"/>
      <c r="K488" s="35"/>
    </row>
    <row r="489" spans="1:27" x14ac:dyDescent="0.25">
      <c r="B489" t="s">
        <v>396</v>
      </c>
      <c r="C489" t="s">
        <v>178</v>
      </c>
      <c r="D489" t="s">
        <v>397</v>
      </c>
      <c r="E489" s="32">
        <v>0.18</v>
      </c>
      <c r="F489" t="s">
        <v>180</v>
      </c>
      <c r="G489" t="s">
        <v>181</v>
      </c>
      <c r="H489" s="33"/>
      <c r="I489" t="s">
        <v>182</v>
      </c>
      <c r="J489" s="34">
        <f>ROUND(E489/I483* H489,5)</f>
        <v>0</v>
      </c>
      <c r="K489" s="35"/>
    </row>
    <row r="490" spans="1:27" x14ac:dyDescent="0.25">
      <c r="D490" s="36" t="s">
        <v>187</v>
      </c>
      <c r="E490" s="35"/>
      <c r="H490" s="35"/>
      <c r="K490" s="33">
        <f>SUM(J489:J489)</f>
        <v>0</v>
      </c>
    </row>
    <row r="491" spans="1:27" x14ac:dyDescent="0.25">
      <c r="B491" s="23" t="s">
        <v>188</v>
      </c>
      <c r="E491" s="35"/>
      <c r="H491" s="35"/>
      <c r="K491" s="35"/>
    </row>
    <row r="492" spans="1:27" x14ac:dyDescent="0.25">
      <c r="B492" t="s">
        <v>316</v>
      </c>
      <c r="C492" t="s">
        <v>93</v>
      </c>
      <c r="D492" t="s">
        <v>317</v>
      </c>
      <c r="E492" s="32">
        <v>0.29699999999999999</v>
      </c>
      <c r="G492" t="s">
        <v>181</v>
      </c>
      <c r="H492" s="33"/>
      <c r="I492" t="s">
        <v>182</v>
      </c>
      <c r="J492" s="34">
        <f>ROUND(E492* H492,5)</f>
        <v>0</v>
      </c>
      <c r="K492" s="35"/>
    </row>
    <row r="493" spans="1:27" x14ac:dyDescent="0.25">
      <c r="B493" t="s">
        <v>398</v>
      </c>
      <c r="C493" t="s">
        <v>15</v>
      </c>
      <c r="D493" t="s">
        <v>399</v>
      </c>
      <c r="E493" s="32">
        <v>1</v>
      </c>
      <c r="G493" t="s">
        <v>181</v>
      </c>
      <c r="H493" s="33"/>
      <c r="I493" t="s">
        <v>182</v>
      </c>
      <c r="J493" s="34">
        <f>ROUND(E493* H493,5)</f>
        <v>0</v>
      </c>
      <c r="K493" s="35"/>
    </row>
    <row r="494" spans="1:27" x14ac:dyDescent="0.25">
      <c r="D494" s="36" t="s">
        <v>198</v>
      </c>
      <c r="E494" s="35"/>
      <c r="H494" s="35"/>
      <c r="K494" s="33">
        <f>SUM(J492:J493)</f>
        <v>0</v>
      </c>
    </row>
    <row r="495" spans="1:27" x14ac:dyDescent="0.25">
      <c r="E495" s="35"/>
      <c r="H495" s="35"/>
      <c r="K495" s="35"/>
    </row>
    <row r="496" spans="1:27" x14ac:dyDescent="0.25">
      <c r="D496" s="36" t="s">
        <v>200</v>
      </c>
      <c r="E496" s="35"/>
      <c r="H496" s="35">
        <v>1.5</v>
      </c>
      <c r="I496" t="s">
        <v>201</v>
      </c>
      <c r="J496">
        <f>ROUND(H496/100*K487,5)</f>
        <v>0</v>
      </c>
      <c r="K496" s="35"/>
    </row>
    <row r="497" spans="1:27" x14ac:dyDescent="0.25">
      <c r="D497" s="36" t="s">
        <v>199</v>
      </c>
      <c r="E497" s="35"/>
      <c r="H497" s="35"/>
      <c r="K497" s="37">
        <f>SUM(J484:J496)</f>
        <v>0</v>
      </c>
    </row>
    <row r="498" spans="1:27" x14ac:dyDescent="0.25">
      <c r="D498" s="36" t="s">
        <v>219</v>
      </c>
      <c r="E498" s="35"/>
      <c r="H498" s="35">
        <v>7.5</v>
      </c>
      <c r="I498" t="s">
        <v>201</v>
      </c>
      <c r="K498" s="33">
        <f>ROUND(H498/100*K497,5)</f>
        <v>0</v>
      </c>
    </row>
    <row r="499" spans="1:27" x14ac:dyDescent="0.25">
      <c r="D499" s="36" t="s">
        <v>202</v>
      </c>
      <c r="E499" s="35"/>
      <c r="H499" s="35"/>
      <c r="K499" s="37">
        <f>SUM(K497:K498)</f>
        <v>0</v>
      </c>
    </row>
    <row r="501" spans="1:27" ht="45" customHeight="1" x14ac:dyDescent="0.25">
      <c r="A501" s="27" t="s">
        <v>400</v>
      </c>
      <c r="B501" s="27" t="s">
        <v>115</v>
      </c>
      <c r="C501" s="28" t="s">
        <v>15</v>
      </c>
      <c r="D501" s="7" t="s">
        <v>116</v>
      </c>
      <c r="E501" s="6"/>
      <c r="F501" s="6"/>
      <c r="G501" s="28"/>
      <c r="H501" s="30" t="s">
        <v>174</v>
      </c>
      <c r="I501" s="5">
        <v>1</v>
      </c>
      <c r="J501" s="4"/>
      <c r="K501" s="31">
        <f>ROUND(K517,2)</f>
        <v>0</v>
      </c>
      <c r="L501" s="29" t="s">
        <v>401</v>
      </c>
      <c r="M501" s="28"/>
      <c r="N501" s="28"/>
      <c r="O501" s="28"/>
      <c r="P501" s="28"/>
      <c r="Q501" s="28"/>
      <c r="R501" s="28"/>
      <c r="S501" s="28"/>
      <c r="T501" s="28"/>
      <c r="U501" s="28"/>
      <c r="V501" s="28"/>
      <c r="W501" s="28"/>
      <c r="X501" s="28"/>
      <c r="Y501" s="28"/>
      <c r="Z501" s="28"/>
      <c r="AA501" s="28"/>
    </row>
    <row r="502" spans="1:27" x14ac:dyDescent="0.25">
      <c r="B502" s="23" t="s">
        <v>176</v>
      </c>
    </row>
    <row r="503" spans="1:27" x14ac:dyDescent="0.25">
      <c r="B503" t="s">
        <v>312</v>
      </c>
      <c r="C503" t="s">
        <v>178</v>
      </c>
      <c r="D503" t="s">
        <v>313</v>
      </c>
      <c r="E503" s="32">
        <v>2.1</v>
      </c>
      <c r="F503" t="s">
        <v>180</v>
      </c>
      <c r="G503" t="s">
        <v>181</v>
      </c>
      <c r="H503" s="33"/>
      <c r="I503" t="s">
        <v>182</v>
      </c>
      <c r="J503" s="34">
        <f>ROUND(E503/I501* H503,5)</f>
        <v>0</v>
      </c>
      <c r="K503" s="35"/>
    </row>
    <row r="504" spans="1:27" x14ac:dyDescent="0.25">
      <c r="B504" t="s">
        <v>225</v>
      </c>
      <c r="C504" t="s">
        <v>178</v>
      </c>
      <c r="D504" t="s">
        <v>226</v>
      </c>
      <c r="E504" s="32">
        <v>2.6</v>
      </c>
      <c r="F504" t="s">
        <v>180</v>
      </c>
      <c r="G504" t="s">
        <v>181</v>
      </c>
      <c r="H504" s="33"/>
      <c r="I504" t="s">
        <v>182</v>
      </c>
      <c r="J504" s="34">
        <f>ROUND(E504/I501* H504,5)</f>
        <v>0</v>
      </c>
      <c r="K504" s="35"/>
    </row>
    <row r="505" spans="1:27" x14ac:dyDescent="0.25">
      <c r="D505" s="36" t="s">
        <v>183</v>
      </c>
      <c r="E505" s="35"/>
      <c r="H505" s="35"/>
      <c r="K505" s="33">
        <f>SUM(J503:J504)</f>
        <v>0</v>
      </c>
    </row>
    <row r="506" spans="1:27" x14ac:dyDescent="0.25">
      <c r="B506" s="23" t="s">
        <v>184</v>
      </c>
      <c r="E506" s="35"/>
      <c r="H506" s="35"/>
      <c r="K506" s="35"/>
    </row>
    <row r="507" spans="1:27" x14ac:dyDescent="0.25">
      <c r="B507" t="s">
        <v>396</v>
      </c>
      <c r="C507" t="s">
        <v>178</v>
      </c>
      <c r="D507" t="s">
        <v>397</v>
      </c>
      <c r="E507" s="32">
        <v>0.4</v>
      </c>
      <c r="F507" t="s">
        <v>180</v>
      </c>
      <c r="G507" t="s">
        <v>181</v>
      </c>
      <c r="H507" s="33"/>
      <c r="I507" t="s">
        <v>182</v>
      </c>
      <c r="J507" s="34">
        <f>ROUND(E507/I501* H507,5)</f>
        <v>0</v>
      </c>
      <c r="K507" s="35"/>
    </row>
    <row r="508" spans="1:27" x14ac:dyDescent="0.25">
      <c r="D508" s="36" t="s">
        <v>187</v>
      </c>
      <c r="E508" s="35"/>
      <c r="H508" s="35"/>
      <c r="K508" s="33">
        <f>SUM(J507:J507)</f>
        <v>0</v>
      </c>
    </row>
    <row r="509" spans="1:27" x14ac:dyDescent="0.25">
      <c r="B509" s="23" t="s">
        <v>188</v>
      </c>
      <c r="E509" s="35"/>
      <c r="H509" s="35"/>
      <c r="K509" s="35"/>
    </row>
    <row r="510" spans="1:27" x14ac:dyDescent="0.25">
      <c r="B510" t="s">
        <v>316</v>
      </c>
      <c r="C510" t="s">
        <v>93</v>
      </c>
      <c r="D510" t="s">
        <v>317</v>
      </c>
      <c r="E510" s="32">
        <v>0.65</v>
      </c>
      <c r="G510" t="s">
        <v>181</v>
      </c>
      <c r="H510" s="33"/>
      <c r="I510" t="s">
        <v>182</v>
      </c>
      <c r="J510" s="34">
        <f>ROUND(E510* H510,5)</f>
        <v>0</v>
      </c>
      <c r="K510" s="35"/>
    </row>
    <row r="511" spans="1:27" x14ac:dyDescent="0.25">
      <c r="B511" t="s">
        <v>402</v>
      </c>
      <c r="C511" t="s">
        <v>15</v>
      </c>
      <c r="D511" t="s">
        <v>403</v>
      </c>
      <c r="E511" s="32">
        <v>1</v>
      </c>
      <c r="G511" t="s">
        <v>181</v>
      </c>
      <c r="H511" s="33"/>
      <c r="I511" t="s">
        <v>182</v>
      </c>
      <c r="J511" s="34">
        <f>ROUND(E511* H511,5)</f>
        <v>0</v>
      </c>
      <c r="K511" s="35"/>
    </row>
    <row r="512" spans="1:27" x14ac:dyDescent="0.25">
      <c r="D512" s="36" t="s">
        <v>198</v>
      </c>
      <c r="E512" s="35"/>
      <c r="H512" s="35"/>
      <c r="K512" s="33">
        <f>SUM(J510:J511)</f>
        <v>0</v>
      </c>
    </row>
    <row r="513" spans="1:27" x14ac:dyDescent="0.25">
      <c r="E513" s="35"/>
      <c r="H513" s="35"/>
      <c r="K513" s="35"/>
    </row>
    <row r="514" spans="1:27" x14ac:dyDescent="0.25">
      <c r="D514" s="36" t="s">
        <v>200</v>
      </c>
      <c r="E514" s="35"/>
      <c r="H514" s="35">
        <v>1.5</v>
      </c>
      <c r="I514" t="s">
        <v>201</v>
      </c>
      <c r="J514">
        <f>ROUND(H514/100*K505,5)</f>
        <v>0</v>
      </c>
      <c r="K514" s="35"/>
    </row>
    <row r="515" spans="1:27" x14ac:dyDescent="0.25">
      <c r="D515" s="36" t="s">
        <v>199</v>
      </c>
      <c r="E515" s="35"/>
      <c r="H515" s="35"/>
      <c r="K515" s="37">
        <f>SUM(J502:J514)</f>
        <v>0</v>
      </c>
    </row>
    <row r="516" spans="1:27" x14ac:dyDescent="0.25">
      <c r="D516" s="36" t="s">
        <v>219</v>
      </c>
      <c r="E516" s="35"/>
      <c r="H516" s="35">
        <v>7.5</v>
      </c>
      <c r="I516" t="s">
        <v>201</v>
      </c>
      <c r="K516" s="33">
        <f>ROUND(H516/100*K515,5)</f>
        <v>0</v>
      </c>
    </row>
    <row r="517" spans="1:27" x14ac:dyDescent="0.25">
      <c r="D517" s="36" t="s">
        <v>202</v>
      </c>
      <c r="E517" s="35"/>
      <c r="H517" s="35"/>
      <c r="K517" s="37">
        <f>SUM(K515:K516)</f>
        <v>0</v>
      </c>
    </row>
    <row r="519" spans="1:27" ht="45" customHeight="1" x14ac:dyDescent="0.25">
      <c r="A519" s="27" t="s">
        <v>404</v>
      </c>
      <c r="B519" s="27" t="s">
        <v>111</v>
      </c>
      <c r="C519" s="28" t="s">
        <v>33</v>
      </c>
      <c r="D519" s="7" t="s">
        <v>112</v>
      </c>
      <c r="E519" s="6"/>
      <c r="F519" s="6"/>
      <c r="G519" s="28"/>
      <c r="H519" s="30" t="s">
        <v>174</v>
      </c>
      <c r="I519" s="5">
        <v>1</v>
      </c>
      <c r="J519" s="4"/>
      <c r="K519" s="31">
        <f>ROUND(K531,2)</f>
        <v>0</v>
      </c>
      <c r="L519" s="29" t="s">
        <v>405</v>
      </c>
      <c r="M519" s="28"/>
      <c r="N519" s="28"/>
      <c r="O519" s="28"/>
      <c r="P519" s="28"/>
      <c r="Q519" s="28"/>
      <c r="R519" s="28"/>
      <c r="S519" s="28"/>
      <c r="T519" s="28"/>
      <c r="U519" s="28"/>
      <c r="V519" s="28"/>
      <c r="W519" s="28"/>
      <c r="X519" s="28"/>
      <c r="Y519" s="28"/>
      <c r="Z519" s="28"/>
      <c r="AA519" s="28"/>
    </row>
    <row r="520" spans="1:27" x14ac:dyDescent="0.25">
      <c r="B520" s="23" t="s">
        <v>176</v>
      </c>
    </row>
    <row r="521" spans="1:27" x14ac:dyDescent="0.25">
      <c r="B521" t="s">
        <v>406</v>
      </c>
      <c r="C521" t="s">
        <v>178</v>
      </c>
      <c r="D521" t="s">
        <v>407</v>
      </c>
      <c r="E521" s="32">
        <v>0.17</v>
      </c>
      <c r="F521" t="s">
        <v>180</v>
      </c>
      <c r="G521" t="s">
        <v>181</v>
      </c>
      <c r="H521" s="33"/>
      <c r="I521" t="s">
        <v>182</v>
      </c>
      <c r="J521" s="34">
        <f>ROUND(E521/I519* H521,5)</f>
        <v>0</v>
      </c>
      <c r="K521" s="35"/>
    </row>
    <row r="522" spans="1:27" x14ac:dyDescent="0.25">
      <c r="B522" t="s">
        <v>408</v>
      </c>
      <c r="C522" t="s">
        <v>178</v>
      </c>
      <c r="D522" t="s">
        <v>409</v>
      </c>
      <c r="E522" s="32">
        <v>0.17</v>
      </c>
      <c r="F522" t="s">
        <v>180</v>
      </c>
      <c r="G522" t="s">
        <v>181</v>
      </c>
      <c r="H522" s="33"/>
      <c r="I522" t="s">
        <v>182</v>
      </c>
      <c r="J522" s="34">
        <f>ROUND(E522/I519* H522,5)</f>
        <v>0</v>
      </c>
      <c r="K522" s="35"/>
    </row>
    <row r="523" spans="1:27" x14ac:dyDescent="0.25">
      <c r="D523" s="36" t="s">
        <v>183</v>
      </c>
      <c r="E523" s="35"/>
      <c r="H523" s="35"/>
      <c r="K523" s="33">
        <f>SUM(J521:J522)</f>
        <v>0</v>
      </c>
    </row>
    <row r="524" spans="1:27" x14ac:dyDescent="0.25">
      <c r="B524" s="23" t="s">
        <v>188</v>
      </c>
      <c r="E524" s="35"/>
      <c r="H524" s="35"/>
      <c r="K524" s="35"/>
    </row>
    <row r="525" spans="1:27" x14ac:dyDescent="0.25">
      <c r="B525" t="s">
        <v>410</v>
      </c>
      <c r="C525" t="s">
        <v>33</v>
      </c>
      <c r="D525" t="s">
        <v>411</v>
      </c>
      <c r="E525" s="32">
        <v>3.06</v>
      </c>
      <c r="G525" t="s">
        <v>181</v>
      </c>
      <c r="H525" s="33"/>
      <c r="I525" t="s">
        <v>182</v>
      </c>
      <c r="J525" s="34">
        <f>ROUND(E525* H525,5)</f>
        <v>0</v>
      </c>
      <c r="K525" s="35"/>
    </row>
    <row r="526" spans="1:27" x14ac:dyDescent="0.25">
      <c r="D526" s="36" t="s">
        <v>198</v>
      </c>
      <c r="E526" s="35"/>
      <c r="H526" s="35"/>
      <c r="K526" s="33">
        <f>SUM(J525:J525)</f>
        <v>0</v>
      </c>
    </row>
    <row r="527" spans="1:27" x14ac:dyDescent="0.25">
      <c r="E527" s="35"/>
      <c r="H527" s="35"/>
      <c r="K527" s="35"/>
    </row>
    <row r="528" spans="1:27" x14ac:dyDescent="0.25">
      <c r="D528" s="36" t="s">
        <v>200</v>
      </c>
      <c r="E528" s="35"/>
      <c r="H528" s="35">
        <v>1.5</v>
      </c>
      <c r="I528" t="s">
        <v>201</v>
      </c>
      <c r="J528">
        <f>ROUND(H528/100*K523,5)</f>
        <v>0</v>
      </c>
      <c r="K528" s="35"/>
    </row>
    <row r="529" spans="1:27" x14ac:dyDescent="0.25">
      <c r="D529" s="36" t="s">
        <v>199</v>
      </c>
      <c r="E529" s="35"/>
      <c r="H529" s="35"/>
      <c r="K529" s="37">
        <f>SUM(J520:J528)</f>
        <v>0</v>
      </c>
    </row>
    <row r="530" spans="1:27" x14ac:dyDescent="0.25">
      <c r="D530" s="36" t="s">
        <v>219</v>
      </c>
      <c r="E530" s="35"/>
      <c r="H530" s="35">
        <v>7.5</v>
      </c>
      <c r="I530" t="s">
        <v>201</v>
      </c>
      <c r="K530" s="33">
        <f>ROUND(H530/100*K529,5)</f>
        <v>0</v>
      </c>
    </row>
    <row r="531" spans="1:27" x14ac:dyDescent="0.25">
      <c r="D531" s="36" t="s">
        <v>202</v>
      </c>
      <c r="E531" s="35"/>
      <c r="H531" s="35"/>
      <c r="K531" s="37">
        <f>SUM(K529:K530)</f>
        <v>0</v>
      </c>
    </row>
    <row r="533" spans="1:27" ht="45" customHeight="1" x14ac:dyDescent="0.25">
      <c r="A533" s="27" t="s">
        <v>412</v>
      </c>
      <c r="B533" s="27" t="s">
        <v>46</v>
      </c>
      <c r="C533" s="28" t="s">
        <v>33</v>
      </c>
      <c r="D533" s="7" t="s">
        <v>47</v>
      </c>
      <c r="E533" s="6"/>
      <c r="F533" s="6"/>
      <c r="G533" s="28"/>
      <c r="H533" s="30" t="s">
        <v>174</v>
      </c>
      <c r="I533" s="5">
        <v>1</v>
      </c>
      <c r="J533" s="4"/>
      <c r="K533" s="31"/>
      <c r="L533" s="29" t="s">
        <v>47</v>
      </c>
      <c r="M533" s="28"/>
      <c r="N533" s="28"/>
      <c r="O533" s="28"/>
      <c r="P533" s="28"/>
      <c r="Q533" s="28"/>
      <c r="R533" s="28"/>
      <c r="S533" s="28"/>
      <c r="T533" s="28"/>
      <c r="U533" s="28"/>
      <c r="V533" s="28"/>
      <c r="W533" s="28"/>
      <c r="X533" s="28"/>
      <c r="Y533" s="28"/>
      <c r="Z533" s="28"/>
      <c r="AA533" s="28"/>
    </row>
    <row r="534" spans="1:27" ht="45" customHeight="1" x14ac:dyDescent="0.25">
      <c r="A534" s="27" t="s">
        <v>413</v>
      </c>
      <c r="B534" s="27" t="s">
        <v>48</v>
      </c>
      <c r="C534" s="28" t="s">
        <v>33</v>
      </c>
      <c r="D534" s="7" t="s">
        <v>49</v>
      </c>
      <c r="E534" s="6"/>
      <c r="F534" s="6"/>
      <c r="G534" s="28"/>
      <c r="H534" s="30" t="s">
        <v>174</v>
      </c>
      <c r="I534" s="5">
        <v>1</v>
      </c>
      <c r="J534" s="4"/>
      <c r="K534" s="31"/>
      <c r="L534" s="29" t="s">
        <v>49</v>
      </c>
      <c r="M534" s="28"/>
      <c r="N534" s="28"/>
      <c r="O534" s="28"/>
      <c r="P534" s="28"/>
      <c r="Q534" s="28"/>
      <c r="R534" s="28"/>
      <c r="S534" s="28"/>
      <c r="T534" s="28"/>
      <c r="U534" s="28"/>
      <c r="V534" s="28"/>
      <c r="W534" s="28"/>
      <c r="X534" s="28"/>
      <c r="Y534" s="28"/>
      <c r="Z534" s="28"/>
      <c r="AA534" s="28"/>
    </row>
    <row r="535" spans="1:27" ht="45" customHeight="1" x14ac:dyDescent="0.25">
      <c r="A535" s="27" t="s">
        <v>414</v>
      </c>
      <c r="B535" s="27" t="s">
        <v>44</v>
      </c>
      <c r="C535" s="28" t="s">
        <v>15</v>
      </c>
      <c r="D535" s="7" t="s">
        <v>45</v>
      </c>
      <c r="E535" s="6"/>
      <c r="F535" s="6"/>
      <c r="G535" s="28"/>
      <c r="H535" s="30" t="s">
        <v>174</v>
      </c>
      <c r="I535" s="5">
        <v>1</v>
      </c>
      <c r="J535" s="4"/>
      <c r="K535" s="31"/>
      <c r="L535" s="29" t="s">
        <v>45</v>
      </c>
      <c r="M535" s="28"/>
      <c r="N535" s="28"/>
      <c r="O535" s="28"/>
      <c r="P535" s="28"/>
      <c r="Q535" s="28"/>
      <c r="R535" s="28"/>
      <c r="S535" s="28"/>
      <c r="T535" s="28"/>
      <c r="U535" s="28"/>
      <c r="V535" s="28"/>
      <c r="W535" s="28"/>
      <c r="X535" s="28"/>
      <c r="Y535" s="28"/>
      <c r="Z535" s="28"/>
      <c r="AA535" s="28"/>
    </row>
    <row r="536" spans="1:27" ht="45" customHeight="1" x14ac:dyDescent="0.25">
      <c r="A536" s="27" t="s">
        <v>415</v>
      </c>
      <c r="B536" s="27" t="s">
        <v>42</v>
      </c>
      <c r="C536" s="28" t="s">
        <v>33</v>
      </c>
      <c r="D536" s="7" t="s">
        <v>43</v>
      </c>
      <c r="E536" s="6"/>
      <c r="F536" s="6"/>
      <c r="G536" s="28"/>
      <c r="H536" s="30" t="s">
        <v>174</v>
      </c>
      <c r="I536" s="5">
        <v>1</v>
      </c>
      <c r="J536" s="4"/>
      <c r="K536" s="31"/>
      <c r="L536" s="29" t="s">
        <v>43</v>
      </c>
      <c r="M536" s="28"/>
      <c r="N536" s="28"/>
      <c r="O536" s="28"/>
      <c r="P536" s="28"/>
      <c r="Q536" s="28"/>
      <c r="R536" s="28"/>
      <c r="S536" s="28"/>
      <c r="T536" s="28"/>
      <c r="U536" s="28"/>
      <c r="V536" s="28"/>
      <c r="W536" s="28"/>
      <c r="X536" s="28"/>
      <c r="Y536" s="28"/>
      <c r="Z536" s="28"/>
      <c r="AA536" s="28"/>
    </row>
    <row r="537" spans="1:27" ht="45" customHeight="1" x14ac:dyDescent="0.25">
      <c r="A537" s="27" t="s">
        <v>416</v>
      </c>
      <c r="B537" s="27" t="s">
        <v>127</v>
      </c>
      <c r="C537" s="28" t="s">
        <v>30</v>
      </c>
      <c r="D537" s="7" t="s">
        <v>128</v>
      </c>
      <c r="E537" s="6"/>
      <c r="F537" s="6"/>
      <c r="G537" s="28"/>
      <c r="H537" s="30" t="s">
        <v>174</v>
      </c>
      <c r="I537" s="5">
        <v>1</v>
      </c>
      <c r="J537" s="4"/>
      <c r="K537" s="31">
        <f>ROUND(K546,2)</f>
        <v>0</v>
      </c>
      <c r="L537" s="29" t="s">
        <v>417</v>
      </c>
      <c r="M537" s="28"/>
      <c r="N537" s="28"/>
      <c r="O537" s="28"/>
      <c r="P537" s="28"/>
      <c r="Q537" s="28"/>
      <c r="R537" s="28"/>
      <c r="S537" s="28"/>
      <c r="T537" s="28"/>
      <c r="U537" s="28"/>
      <c r="V537" s="28"/>
      <c r="W537" s="28"/>
      <c r="X537" s="28"/>
      <c r="Y537" s="28"/>
      <c r="Z537" s="28"/>
      <c r="AA537" s="28"/>
    </row>
    <row r="538" spans="1:27" x14ac:dyDescent="0.25">
      <c r="B538" s="23" t="s">
        <v>208</v>
      </c>
    </row>
    <row r="539" spans="1:27" x14ac:dyDescent="0.25">
      <c r="B539" t="s">
        <v>318</v>
      </c>
      <c r="C539" t="s">
        <v>93</v>
      </c>
      <c r="D539" t="s">
        <v>319</v>
      </c>
      <c r="E539" s="32">
        <v>0.1</v>
      </c>
      <c r="G539" t="s">
        <v>181</v>
      </c>
      <c r="H539" s="33"/>
      <c r="I539" t="s">
        <v>182</v>
      </c>
      <c r="J539" s="34">
        <f>ROUND(E539* H539,5)</f>
        <v>0</v>
      </c>
      <c r="K539" s="35"/>
    </row>
    <row r="540" spans="1:27" x14ac:dyDescent="0.25">
      <c r="B540" t="s">
        <v>322</v>
      </c>
      <c r="C540" t="s">
        <v>30</v>
      </c>
      <c r="D540" t="s">
        <v>323</v>
      </c>
      <c r="E540" s="32">
        <v>1</v>
      </c>
      <c r="G540" t="s">
        <v>181</v>
      </c>
      <c r="H540" s="33"/>
      <c r="I540" t="s">
        <v>182</v>
      </c>
      <c r="J540" s="34">
        <f>ROUND(E540* H540,5)</f>
        <v>0</v>
      </c>
      <c r="K540" s="35"/>
    </row>
    <row r="541" spans="1:27" x14ac:dyDescent="0.25">
      <c r="B541" t="s">
        <v>265</v>
      </c>
      <c r="C541" t="s">
        <v>33</v>
      </c>
      <c r="D541" t="s">
        <v>266</v>
      </c>
      <c r="E541" s="32">
        <v>4</v>
      </c>
      <c r="G541" t="s">
        <v>181</v>
      </c>
      <c r="H541" s="33"/>
      <c r="I541" t="s">
        <v>182</v>
      </c>
      <c r="J541" s="34">
        <f>ROUND(E541* H541,5)</f>
        <v>0</v>
      </c>
      <c r="K541" s="35"/>
    </row>
    <row r="542" spans="1:27" x14ac:dyDescent="0.25">
      <c r="B542" t="s">
        <v>281</v>
      </c>
      <c r="C542" t="s">
        <v>30</v>
      </c>
      <c r="D542" t="s">
        <v>282</v>
      </c>
      <c r="E542" s="32">
        <v>1</v>
      </c>
      <c r="G542" t="s">
        <v>181</v>
      </c>
      <c r="H542" s="33"/>
      <c r="I542" t="s">
        <v>182</v>
      </c>
      <c r="J542" s="34">
        <f>ROUND(E542* H542,5)</f>
        <v>0</v>
      </c>
      <c r="K542" s="35"/>
    </row>
    <row r="543" spans="1:27" x14ac:dyDescent="0.25">
      <c r="B543" t="s">
        <v>256</v>
      </c>
      <c r="C543" t="s">
        <v>30</v>
      </c>
      <c r="D543" t="s">
        <v>257</v>
      </c>
      <c r="E543" s="32">
        <v>1</v>
      </c>
      <c r="G543" t="s">
        <v>181</v>
      </c>
      <c r="H543" s="33"/>
      <c r="I543" t="s">
        <v>182</v>
      </c>
      <c r="J543" s="34">
        <f>ROUND(E543* H543,5)</f>
        <v>0</v>
      </c>
      <c r="K543" s="35"/>
    </row>
    <row r="544" spans="1:27" x14ac:dyDescent="0.25">
      <c r="D544" s="36" t="s">
        <v>199</v>
      </c>
      <c r="E544" s="35"/>
      <c r="H544" s="35"/>
      <c r="K544" s="37">
        <f>SUM(J538:J543)</f>
        <v>0</v>
      </c>
    </row>
    <row r="545" spans="4:11" x14ac:dyDescent="0.25">
      <c r="D545" s="36" t="s">
        <v>219</v>
      </c>
      <c r="E545" s="35"/>
      <c r="H545" s="35">
        <v>7.5</v>
      </c>
      <c r="I545" t="s">
        <v>201</v>
      </c>
      <c r="K545" s="33">
        <f>ROUND(H545/100*K544,5)</f>
        <v>0</v>
      </c>
    </row>
    <row r="546" spans="4:11" x14ac:dyDescent="0.25">
      <c r="D546" s="36" t="s">
        <v>202</v>
      </c>
      <c r="E546" s="35"/>
      <c r="H546" s="35"/>
      <c r="K546" s="37">
        <f>SUM(K544:K545)</f>
        <v>0</v>
      </c>
    </row>
  </sheetData>
  <sheetProtection sheet="1"/>
  <mergeCells count="133">
    <mergeCell ref="D536:F536"/>
    <mergeCell ref="I536:J536"/>
    <mergeCell ref="D537:F537"/>
    <mergeCell ref="I537:J537"/>
    <mergeCell ref="D501:F501"/>
    <mergeCell ref="I501:J501"/>
    <mergeCell ref="D519:F519"/>
    <mergeCell ref="I519:J519"/>
    <mergeCell ref="D533:F533"/>
    <mergeCell ref="I533:J533"/>
    <mergeCell ref="D534:F534"/>
    <mergeCell ref="I534:J534"/>
    <mergeCell ref="D535:F535"/>
    <mergeCell ref="I535:J535"/>
    <mergeCell ref="D431:F431"/>
    <mergeCell ref="I431:J431"/>
    <mergeCell ref="D449:F449"/>
    <mergeCell ref="I449:J449"/>
    <mergeCell ref="D467:F467"/>
    <mergeCell ref="I467:J467"/>
    <mergeCell ref="D482:F482"/>
    <mergeCell ref="I482:J482"/>
    <mergeCell ref="D483:F483"/>
    <mergeCell ref="I483:J483"/>
    <mergeCell ref="D409:F409"/>
    <mergeCell ref="I409:J409"/>
    <mergeCell ref="D410:F410"/>
    <mergeCell ref="I410:J410"/>
    <mergeCell ref="D411:F411"/>
    <mergeCell ref="I411:J411"/>
    <mergeCell ref="D412:F412"/>
    <mergeCell ref="I412:J412"/>
    <mergeCell ref="D413:F413"/>
    <mergeCell ref="I413:J413"/>
    <mergeCell ref="D404:F404"/>
    <mergeCell ref="I404:J404"/>
    <mergeCell ref="D405:F405"/>
    <mergeCell ref="I405:J405"/>
    <mergeCell ref="D406:F406"/>
    <mergeCell ref="I406:J406"/>
    <mergeCell ref="D407:F407"/>
    <mergeCell ref="I407:J407"/>
    <mergeCell ref="D408:F408"/>
    <mergeCell ref="I408:J408"/>
    <mergeCell ref="D399:F399"/>
    <mergeCell ref="I399:J399"/>
    <mergeCell ref="D400:F400"/>
    <mergeCell ref="I400:J400"/>
    <mergeCell ref="D401:F401"/>
    <mergeCell ref="I401:J401"/>
    <mergeCell ref="D402:F402"/>
    <mergeCell ref="I402:J402"/>
    <mergeCell ref="D403:F403"/>
    <mergeCell ref="I403:J403"/>
    <mergeCell ref="D345:F345"/>
    <mergeCell ref="I345:J345"/>
    <mergeCell ref="D364:F364"/>
    <mergeCell ref="I364:J364"/>
    <mergeCell ref="D378:F378"/>
    <mergeCell ref="I378:J378"/>
    <mergeCell ref="D397:F397"/>
    <mergeCell ref="I397:J397"/>
    <mergeCell ref="D398:F398"/>
    <mergeCell ref="I398:J398"/>
    <mergeCell ref="D284:F284"/>
    <mergeCell ref="I284:J284"/>
    <mergeCell ref="D292:F292"/>
    <mergeCell ref="I292:J292"/>
    <mergeCell ref="D300:F300"/>
    <mergeCell ref="I300:J300"/>
    <mergeCell ref="D314:F314"/>
    <mergeCell ref="I314:J314"/>
    <mergeCell ref="D331:F331"/>
    <mergeCell ref="I331:J331"/>
    <mergeCell ref="D244:F244"/>
    <mergeCell ref="I244:J244"/>
    <mergeCell ref="D253:F253"/>
    <mergeCell ref="I253:J253"/>
    <mergeCell ref="D267:F267"/>
    <mergeCell ref="I267:J267"/>
    <mergeCell ref="D275:F275"/>
    <mergeCell ref="I275:J275"/>
    <mergeCell ref="D276:F276"/>
    <mergeCell ref="I276:J276"/>
    <mergeCell ref="D219:F219"/>
    <mergeCell ref="I219:J219"/>
    <mergeCell ref="D220:F220"/>
    <mergeCell ref="I220:J220"/>
    <mergeCell ref="D221:F221"/>
    <mergeCell ref="I221:J221"/>
    <mergeCell ref="D222:F222"/>
    <mergeCell ref="I222:J222"/>
    <mergeCell ref="D230:F230"/>
    <mergeCell ref="I230:J230"/>
    <mergeCell ref="D152:F152"/>
    <mergeCell ref="I152:J152"/>
    <mergeCell ref="D166:F166"/>
    <mergeCell ref="I166:J166"/>
    <mergeCell ref="D180:F180"/>
    <mergeCell ref="I180:J180"/>
    <mergeCell ref="D193:F193"/>
    <mergeCell ref="I193:J193"/>
    <mergeCell ref="D206:F206"/>
    <mergeCell ref="I206:J206"/>
    <mergeCell ref="D84:F84"/>
    <mergeCell ref="I84:J84"/>
    <mergeCell ref="D104:F104"/>
    <mergeCell ref="I104:J104"/>
    <mergeCell ref="D118:F118"/>
    <mergeCell ref="I118:J118"/>
    <mergeCell ref="D137:F137"/>
    <mergeCell ref="I137:J137"/>
    <mergeCell ref="D151:F151"/>
    <mergeCell ref="I151:J151"/>
    <mergeCell ref="D45:F45"/>
    <mergeCell ref="I45:J45"/>
    <mergeCell ref="D46:F46"/>
    <mergeCell ref="I46:J46"/>
    <mergeCell ref="D47:F47"/>
    <mergeCell ref="I47:J47"/>
    <mergeCell ref="D56:F56"/>
    <mergeCell ref="I56:J56"/>
    <mergeCell ref="D64:F64"/>
    <mergeCell ref="I64:J64"/>
    <mergeCell ref="A1:K1"/>
    <mergeCell ref="A2:K2"/>
    <mergeCell ref="A3:K3"/>
    <mergeCell ref="A4:K4"/>
    <mergeCell ref="A6:K6"/>
    <mergeCell ref="D11:F11"/>
    <mergeCell ref="I11:J11"/>
    <mergeCell ref="D28:F28"/>
    <mergeCell ref="I28:J28"/>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9"/>
  <sheetViews>
    <sheetView workbookViewId="0">
      <pane ySplit="8" topLeftCell="A9" activePane="bottomLeft" state="frozenSplit"/>
      <selection pane="bottomLeft"/>
    </sheetView>
  </sheetViews>
  <sheetFormatPr baseColWidth="10" defaultColWidth="9.140625" defaultRowHeight="15" x14ac:dyDescent="0.25"/>
  <cols>
    <col min="1" max="1" width="14.7109375" customWidth="1"/>
    <col min="2" max="2" width="6.140625" customWidth="1"/>
    <col min="3" max="3" width="65.7109375" customWidth="1"/>
    <col min="4" max="4" width="13.7109375" customWidth="1"/>
    <col min="5" max="5" width="65.7109375" customWidth="1"/>
    <col min="6" max="7" width="13.7109375" customWidth="1"/>
  </cols>
  <sheetData>
    <row r="1" spans="1:7" x14ac:dyDescent="0.25">
      <c r="A1" s="9" t="s">
        <v>0</v>
      </c>
      <c r="B1" s="9" t="s">
        <v>0</v>
      </c>
      <c r="C1" s="9" t="s">
        <v>0</v>
      </c>
      <c r="D1" s="9" t="s">
        <v>0</v>
      </c>
    </row>
    <row r="2" spans="1:7" x14ac:dyDescent="0.25">
      <c r="A2" s="9" t="s">
        <v>1</v>
      </c>
      <c r="B2" s="9" t="s">
        <v>1</v>
      </c>
      <c r="C2" s="9" t="s">
        <v>1</v>
      </c>
      <c r="D2" s="9" t="s">
        <v>1</v>
      </c>
    </row>
    <row r="3" spans="1:7" x14ac:dyDescent="0.25">
      <c r="A3" s="9"/>
      <c r="B3" s="9"/>
      <c r="C3" s="9"/>
      <c r="D3" s="9"/>
    </row>
    <row r="4" spans="1:7" x14ac:dyDescent="0.25">
      <c r="A4" s="9"/>
      <c r="B4" s="9"/>
      <c r="C4" s="9"/>
      <c r="D4" s="9"/>
    </row>
    <row r="6" spans="1:7" ht="18.75" x14ac:dyDescent="0.3">
      <c r="A6" s="8" t="s">
        <v>165</v>
      </c>
      <c r="B6" s="8" t="s">
        <v>165</v>
      </c>
      <c r="C6" s="8" t="s">
        <v>165</v>
      </c>
      <c r="D6" s="8" t="s">
        <v>165</v>
      </c>
    </row>
    <row r="8" spans="1:7" x14ac:dyDescent="0.25">
      <c r="A8" s="26" t="s">
        <v>167</v>
      </c>
      <c r="B8" s="26" t="s">
        <v>168</v>
      </c>
      <c r="C8" s="26" t="s">
        <v>169</v>
      </c>
      <c r="D8" s="26" t="s">
        <v>3</v>
      </c>
      <c r="E8" s="26" t="s">
        <v>170</v>
      </c>
      <c r="F8" s="26" t="s">
        <v>418</v>
      </c>
      <c r="G8" s="26" t="s">
        <v>419</v>
      </c>
    </row>
    <row r="10" spans="1:7" x14ac:dyDescent="0.25">
      <c r="A10" s="25" t="s">
        <v>176</v>
      </c>
    </row>
    <row r="11" spans="1:7" x14ac:dyDescent="0.25">
      <c r="A11" t="s">
        <v>406</v>
      </c>
      <c r="B11" t="s">
        <v>178</v>
      </c>
      <c r="C11" t="s">
        <v>407</v>
      </c>
      <c r="D11" s="33"/>
      <c r="E11" t="s">
        <v>407</v>
      </c>
      <c r="F11" s="38">
        <v>0</v>
      </c>
      <c r="G11" s="38">
        <v>0</v>
      </c>
    </row>
    <row r="12" spans="1:7" x14ac:dyDescent="0.25">
      <c r="A12" t="s">
        <v>329</v>
      </c>
      <c r="B12" t="s">
        <v>178</v>
      </c>
      <c r="C12" t="s">
        <v>330</v>
      </c>
      <c r="D12" s="33"/>
      <c r="E12" t="s">
        <v>330</v>
      </c>
      <c r="F12" s="38">
        <v>0</v>
      </c>
      <c r="G12" s="38">
        <v>0</v>
      </c>
    </row>
    <row r="13" spans="1:7" x14ac:dyDescent="0.25">
      <c r="A13" t="s">
        <v>225</v>
      </c>
      <c r="B13" t="s">
        <v>178</v>
      </c>
      <c r="C13" t="s">
        <v>226</v>
      </c>
      <c r="D13" s="33"/>
      <c r="E13" t="s">
        <v>226</v>
      </c>
      <c r="F13" s="38">
        <v>0</v>
      </c>
      <c r="G13" s="38">
        <v>0</v>
      </c>
    </row>
    <row r="14" spans="1:7" x14ac:dyDescent="0.25">
      <c r="A14" t="s">
        <v>177</v>
      </c>
      <c r="B14" t="s">
        <v>178</v>
      </c>
      <c r="C14" t="s">
        <v>179</v>
      </c>
      <c r="D14" s="33"/>
      <c r="E14" t="s">
        <v>179</v>
      </c>
      <c r="F14" s="38">
        <v>0</v>
      </c>
      <c r="G14" s="38">
        <v>0</v>
      </c>
    </row>
    <row r="15" spans="1:7" x14ac:dyDescent="0.25">
      <c r="A15" t="s">
        <v>227</v>
      </c>
      <c r="B15" t="s">
        <v>178</v>
      </c>
      <c r="C15" t="s">
        <v>228</v>
      </c>
      <c r="D15" s="33"/>
      <c r="E15" t="s">
        <v>228</v>
      </c>
      <c r="F15" s="38">
        <v>0</v>
      </c>
      <c r="G15" s="38">
        <v>0</v>
      </c>
    </row>
    <row r="16" spans="1:7" x14ac:dyDescent="0.25">
      <c r="A16" t="s">
        <v>408</v>
      </c>
      <c r="B16" t="s">
        <v>178</v>
      </c>
      <c r="C16" t="s">
        <v>409</v>
      </c>
      <c r="D16" s="33"/>
      <c r="E16" t="s">
        <v>409</v>
      </c>
      <c r="F16" s="38">
        <v>0</v>
      </c>
      <c r="G16" s="38">
        <v>0</v>
      </c>
    </row>
    <row r="17" spans="1:7" x14ac:dyDescent="0.25">
      <c r="A17" t="s">
        <v>331</v>
      </c>
      <c r="B17" t="s">
        <v>178</v>
      </c>
      <c r="C17" t="s">
        <v>332</v>
      </c>
      <c r="D17" s="33"/>
      <c r="E17" t="s">
        <v>332</v>
      </c>
      <c r="F17" s="38">
        <v>0</v>
      </c>
      <c r="G17" s="38">
        <v>0</v>
      </c>
    </row>
    <row r="18" spans="1:7" x14ac:dyDescent="0.25">
      <c r="A18" t="s">
        <v>312</v>
      </c>
      <c r="B18" t="s">
        <v>178</v>
      </c>
      <c r="C18" t="s">
        <v>313</v>
      </c>
      <c r="D18" s="33"/>
      <c r="E18" t="s">
        <v>313</v>
      </c>
      <c r="F18" s="38">
        <v>0</v>
      </c>
      <c r="G18" s="38">
        <v>0</v>
      </c>
    </row>
    <row r="19" spans="1:7" x14ac:dyDescent="0.25">
      <c r="A19" t="s">
        <v>306</v>
      </c>
      <c r="B19" t="s">
        <v>178</v>
      </c>
      <c r="C19" t="s">
        <v>307</v>
      </c>
      <c r="D19" s="33"/>
      <c r="E19" t="s">
        <v>307</v>
      </c>
      <c r="F19" s="38">
        <v>0</v>
      </c>
      <c r="G19" s="38">
        <v>0</v>
      </c>
    </row>
    <row r="20" spans="1:7" x14ac:dyDescent="0.25">
      <c r="A20" t="s">
        <v>222</v>
      </c>
      <c r="B20" t="s">
        <v>15</v>
      </c>
      <c r="C20" t="s">
        <v>16</v>
      </c>
      <c r="D20" s="33"/>
      <c r="E20" t="s">
        <v>221</v>
      </c>
      <c r="F20" s="38">
        <v>0</v>
      </c>
      <c r="G20" s="38">
        <v>0</v>
      </c>
    </row>
    <row r="21" spans="1:7" x14ac:dyDescent="0.25">
      <c r="A21" s="25" t="s">
        <v>184</v>
      </c>
    </row>
    <row r="22" spans="1:7" x14ac:dyDescent="0.25">
      <c r="A22" t="s">
        <v>229</v>
      </c>
      <c r="B22" t="s">
        <v>178</v>
      </c>
      <c r="C22" t="s">
        <v>230</v>
      </c>
      <c r="D22" s="33"/>
      <c r="E22" t="s">
        <v>420</v>
      </c>
      <c r="F22" s="38">
        <v>21.172723284629999</v>
      </c>
      <c r="G22" s="38">
        <v>291.90959429742003</v>
      </c>
    </row>
    <row r="23" spans="1:7" x14ac:dyDescent="0.25">
      <c r="A23" t="s">
        <v>215</v>
      </c>
      <c r="B23" t="s">
        <v>178</v>
      </c>
      <c r="C23" t="s">
        <v>216</v>
      </c>
      <c r="D23" s="33"/>
      <c r="E23" t="s">
        <v>421</v>
      </c>
      <c r="F23" s="38">
        <v>156.58993262598</v>
      </c>
      <c r="G23" s="38">
        <v>2158.9147078256001</v>
      </c>
    </row>
    <row r="24" spans="1:7" x14ac:dyDescent="0.25">
      <c r="A24" t="s">
        <v>286</v>
      </c>
      <c r="B24" t="s">
        <v>178</v>
      </c>
      <c r="C24" t="s">
        <v>287</v>
      </c>
      <c r="D24" s="33"/>
      <c r="E24" t="s">
        <v>422</v>
      </c>
      <c r="F24" s="38">
        <v>238.19313695221999</v>
      </c>
      <c r="G24" s="38">
        <v>3283.9829358477</v>
      </c>
    </row>
    <row r="25" spans="1:7" x14ac:dyDescent="0.25">
      <c r="A25" t="s">
        <v>231</v>
      </c>
      <c r="B25" t="s">
        <v>178</v>
      </c>
      <c r="C25" t="s">
        <v>232</v>
      </c>
      <c r="D25" s="33"/>
      <c r="E25" t="s">
        <v>423</v>
      </c>
      <c r="F25" s="38">
        <v>28.932932161532001</v>
      </c>
      <c r="G25" s="38">
        <v>1781.1942394493999</v>
      </c>
    </row>
    <row r="26" spans="1:7" x14ac:dyDescent="0.25">
      <c r="A26" t="s">
        <v>284</v>
      </c>
      <c r="B26" t="s">
        <v>178</v>
      </c>
      <c r="C26" t="s">
        <v>285</v>
      </c>
      <c r="D26" s="33"/>
      <c r="E26" t="s">
        <v>285</v>
      </c>
      <c r="F26" s="38">
        <v>205.11075681995001</v>
      </c>
      <c r="G26" s="38">
        <v>2827.8741947576</v>
      </c>
    </row>
    <row r="27" spans="1:7" x14ac:dyDescent="0.25">
      <c r="A27" t="s">
        <v>233</v>
      </c>
      <c r="B27" t="s">
        <v>178</v>
      </c>
      <c r="C27" t="s">
        <v>234</v>
      </c>
      <c r="D27" s="33"/>
      <c r="E27" t="s">
        <v>424</v>
      </c>
      <c r="F27" s="38">
        <v>8.5096859298624992</v>
      </c>
      <c r="G27" s="38">
        <v>523.88065866159002</v>
      </c>
    </row>
    <row r="28" spans="1:7" x14ac:dyDescent="0.25">
      <c r="A28" t="s">
        <v>279</v>
      </c>
      <c r="B28" t="s">
        <v>178</v>
      </c>
      <c r="C28" t="s">
        <v>280</v>
      </c>
      <c r="D28" s="33"/>
      <c r="E28" t="s">
        <v>425</v>
      </c>
      <c r="F28" s="38">
        <v>8.5096859298624992</v>
      </c>
      <c r="G28" s="38">
        <v>523.88065866159002</v>
      </c>
    </row>
    <row r="29" spans="1:7" x14ac:dyDescent="0.25">
      <c r="A29" t="s">
        <v>254</v>
      </c>
      <c r="B29" t="s">
        <v>178</v>
      </c>
      <c r="C29" t="s">
        <v>216</v>
      </c>
      <c r="D29" s="33"/>
      <c r="E29" t="s">
        <v>421</v>
      </c>
      <c r="F29" s="38">
        <v>156.58993262598</v>
      </c>
      <c r="G29" s="38">
        <v>2158.9147078256001</v>
      </c>
    </row>
    <row r="30" spans="1:7" x14ac:dyDescent="0.25">
      <c r="A30" t="s">
        <v>217</v>
      </c>
      <c r="B30" t="s">
        <v>178</v>
      </c>
      <c r="C30" t="s">
        <v>218</v>
      </c>
      <c r="D30" s="33"/>
      <c r="E30" t="s">
        <v>426</v>
      </c>
      <c r="F30" s="38">
        <v>9.3606545228486997</v>
      </c>
      <c r="G30" s="38">
        <v>576.26872452775001</v>
      </c>
    </row>
    <row r="31" spans="1:7" x14ac:dyDescent="0.25">
      <c r="A31" t="s">
        <v>396</v>
      </c>
      <c r="B31" t="s">
        <v>178</v>
      </c>
      <c r="C31" t="s">
        <v>397</v>
      </c>
      <c r="D31" s="33"/>
      <c r="E31" t="s">
        <v>397</v>
      </c>
      <c r="F31" s="38">
        <v>441.09840176335001</v>
      </c>
      <c r="G31" s="38">
        <v>6081.4498811991998</v>
      </c>
    </row>
    <row r="32" spans="1:7" x14ac:dyDescent="0.25">
      <c r="A32" t="s">
        <v>243</v>
      </c>
      <c r="B32" t="s">
        <v>178</v>
      </c>
      <c r="C32" t="s">
        <v>244</v>
      </c>
      <c r="D32" s="33"/>
      <c r="E32" t="s">
        <v>427</v>
      </c>
      <c r="F32" s="38">
        <v>132.32952052899</v>
      </c>
      <c r="G32" s="38">
        <v>1824.4349643595999</v>
      </c>
    </row>
    <row r="33" spans="1:7" x14ac:dyDescent="0.25">
      <c r="A33" t="s">
        <v>292</v>
      </c>
      <c r="B33" t="s">
        <v>178</v>
      </c>
      <c r="C33" t="s">
        <v>293</v>
      </c>
      <c r="D33" s="33"/>
      <c r="E33" t="s">
        <v>428</v>
      </c>
      <c r="F33" s="38">
        <v>183.05583673179001</v>
      </c>
      <c r="G33" s="38">
        <v>2523.8017006976002</v>
      </c>
    </row>
    <row r="34" spans="1:7" x14ac:dyDescent="0.25">
      <c r="A34" t="s">
        <v>185</v>
      </c>
      <c r="B34" t="s">
        <v>178</v>
      </c>
      <c r="C34" t="s">
        <v>186</v>
      </c>
      <c r="D34" s="33"/>
      <c r="E34" t="s">
        <v>429</v>
      </c>
      <c r="F34" s="38">
        <v>1.7736590210198</v>
      </c>
      <c r="G34" s="38">
        <v>64.445902305513997</v>
      </c>
    </row>
    <row r="35" spans="1:7" x14ac:dyDescent="0.25">
      <c r="A35" t="s">
        <v>263</v>
      </c>
      <c r="B35" t="s">
        <v>178</v>
      </c>
      <c r="C35" t="s">
        <v>264</v>
      </c>
      <c r="D35" s="33"/>
      <c r="E35" t="s">
        <v>430</v>
      </c>
      <c r="F35" s="38">
        <v>1.7736590210198</v>
      </c>
      <c r="G35" s="38">
        <v>64.445902305513997</v>
      </c>
    </row>
    <row r="36" spans="1:7" x14ac:dyDescent="0.25">
      <c r="A36" t="s">
        <v>314</v>
      </c>
      <c r="B36" t="s">
        <v>178</v>
      </c>
      <c r="C36" t="s">
        <v>315</v>
      </c>
      <c r="D36" s="33"/>
      <c r="E36" t="s">
        <v>315</v>
      </c>
      <c r="F36" s="38">
        <v>0.42567816504134998</v>
      </c>
      <c r="G36" s="38">
        <v>15.467016553200001</v>
      </c>
    </row>
    <row r="37" spans="1:7" x14ac:dyDescent="0.25">
      <c r="A37" t="s">
        <v>270</v>
      </c>
      <c r="B37" t="s">
        <v>178</v>
      </c>
      <c r="C37" t="s">
        <v>271</v>
      </c>
      <c r="D37" s="33"/>
      <c r="E37" t="s">
        <v>431</v>
      </c>
      <c r="F37" s="38">
        <v>209.52174083758999</v>
      </c>
      <c r="G37" s="38">
        <v>2888.6886935696002</v>
      </c>
    </row>
    <row r="38" spans="1:7" x14ac:dyDescent="0.25">
      <c r="A38" s="25" t="s">
        <v>188</v>
      </c>
    </row>
    <row r="39" spans="1:7" x14ac:dyDescent="0.25">
      <c r="A39" t="s">
        <v>194</v>
      </c>
      <c r="B39" t="s">
        <v>93</v>
      </c>
      <c r="C39" t="s">
        <v>195</v>
      </c>
      <c r="D39" s="33"/>
      <c r="E39" t="s">
        <v>195</v>
      </c>
      <c r="F39" s="38">
        <v>0.30971579999999999</v>
      </c>
      <c r="G39" s="38">
        <v>5.5641470999999996</v>
      </c>
    </row>
    <row r="40" spans="1:7" x14ac:dyDescent="0.25">
      <c r="A40" t="s">
        <v>235</v>
      </c>
      <c r="B40" t="s">
        <v>93</v>
      </c>
      <c r="C40" t="s">
        <v>236</v>
      </c>
      <c r="D40" s="33"/>
      <c r="E40" t="s">
        <v>432</v>
      </c>
      <c r="F40" s="38">
        <v>8.01835275</v>
      </c>
      <c r="G40" s="38">
        <v>128.04161970000001</v>
      </c>
    </row>
    <row r="41" spans="1:7" x14ac:dyDescent="0.25">
      <c r="A41" t="s">
        <v>192</v>
      </c>
      <c r="B41" t="s">
        <v>190</v>
      </c>
      <c r="C41" t="s">
        <v>193</v>
      </c>
      <c r="D41" s="33"/>
      <c r="E41" t="s">
        <v>433</v>
      </c>
      <c r="F41" s="38">
        <v>5.3455684999999997</v>
      </c>
      <c r="G41" s="38">
        <v>85.361079799999999</v>
      </c>
    </row>
    <row r="42" spans="1:7" x14ac:dyDescent="0.25">
      <c r="A42" t="s">
        <v>196</v>
      </c>
      <c r="B42" t="s">
        <v>190</v>
      </c>
      <c r="C42" t="s">
        <v>197</v>
      </c>
      <c r="D42" s="33"/>
      <c r="E42" t="s">
        <v>434</v>
      </c>
      <c r="F42" s="38">
        <v>5.3455684999999997</v>
      </c>
      <c r="G42" s="38">
        <v>85.361079799999999</v>
      </c>
    </row>
    <row r="43" spans="1:7" x14ac:dyDescent="0.25">
      <c r="A43" t="s">
        <v>206</v>
      </c>
      <c r="B43" t="s">
        <v>190</v>
      </c>
      <c r="C43" t="s">
        <v>207</v>
      </c>
      <c r="D43" s="33"/>
      <c r="E43" t="s">
        <v>435</v>
      </c>
      <c r="F43" s="38">
        <v>5.3455684999999997</v>
      </c>
      <c r="G43" s="38">
        <v>85.361079799999999</v>
      </c>
    </row>
    <row r="44" spans="1:7" x14ac:dyDescent="0.25">
      <c r="A44" t="s">
        <v>189</v>
      </c>
      <c r="B44" t="s">
        <v>190</v>
      </c>
      <c r="C44" t="s">
        <v>191</v>
      </c>
      <c r="D44" s="33"/>
      <c r="E44" t="s">
        <v>436</v>
      </c>
      <c r="F44" s="38">
        <v>859.58756389999996</v>
      </c>
      <c r="G44" s="38">
        <v>3487.2100418999999</v>
      </c>
    </row>
    <row r="45" spans="1:7" x14ac:dyDescent="0.25">
      <c r="A45" t="s">
        <v>337</v>
      </c>
      <c r="B45" t="s">
        <v>338</v>
      </c>
      <c r="C45" t="s">
        <v>339</v>
      </c>
      <c r="D45" s="33"/>
      <c r="E45" t="s">
        <v>437</v>
      </c>
      <c r="F45" s="38">
        <v>0.371397364392</v>
      </c>
      <c r="G45" s="38">
        <v>22.145661993594</v>
      </c>
    </row>
    <row r="46" spans="1:7" x14ac:dyDescent="0.25">
      <c r="A46" t="s">
        <v>237</v>
      </c>
      <c r="B46" t="s">
        <v>93</v>
      </c>
      <c r="C46" t="s">
        <v>238</v>
      </c>
      <c r="D46" s="33"/>
      <c r="E46" t="s">
        <v>438</v>
      </c>
      <c r="F46" s="38">
        <v>141.06748730709</v>
      </c>
      <c r="G46" s="38">
        <v>716.83020980114998</v>
      </c>
    </row>
    <row r="47" spans="1:7" x14ac:dyDescent="0.25">
      <c r="A47" t="s">
        <v>377</v>
      </c>
      <c r="B47" t="s">
        <v>93</v>
      </c>
      <c r="C47" t="s">
        <v>378</v>
      </c>
      <c r="D47" s="33"/>
      <c r="E47" t="s">
        <v>439</v>
      </c>
      <c r="F47" s="38">
        <v>183.3680642354</v>
      </c>
      <c r="G47" s="38">
        <v>880.37132592661999</v>
      </c>
    </row>
    <row r="48" spans="1:7" x14ac:dyDescent="0.25">
      <c r="A48" t="s">
        <v>316</v>
      </c>
      <c r="B48" t="s">
        <v>93</v>
      </c>
      <c r="C48" t="s">
        <v>317</v>
      </c>
      <c r="D48" s="33"/>
      <c r="E48" t="s">
        <v>440</v>
      </c>
      <c r="F48" s="38">
        <v>183.3680642354</v>
      </c>
      <c r="G48" s="38">
        <v>880.37132592661999</v>
      </c>
    </row>
    <row r="49" spans="1:7" x14ac:dyDescent="0.25">
      <c r="A49" t="s">
        <v>308</v>
      </c>
      <c r="B49" t="s">
        <v>93</v>
      </c>
      <c r="C49" t="s">
        <v>309</v>
      </c>
      <c r="D49" s="33"/>
      <c r="E49" t="s">
        <v>441</v>
      </c>
      <c r="F49" s="38">
        <v>183.50662464265</v>
      </c>
      <c r="G49" s="38">
        <v>882.57775307032</v>
      </c>
    </row>
    <row r="50" spans="1:7" x14ac:dyDescent="0.25">
      <c r="A50" t="s">
        <v>389</v>
      </c>
      <c r="B50" t="s">
        <v>190</v>
      </c>
      <c r="C50" t="s">
        <v>390</v>
      </c>
      <c r="D50" s="33"/>
      <c r="E50" t="s">
        <v>442</v>
      </c>
      <c r="F50" s="38">
        <v>116.397027902</v>
      </c>
      <c r="G50" s="38">
        <v>527.60144487299999</v>
      </c>
    </row>
    <row r="51" spans="1:7" x14ac:dyDescent="0.25">
      <c r="A51" t="s">
        <v>333</v>
      </c>
      <c r="B51" t="s">
        <v>30</v>
      </c>
      <c r="C51" t="s">
        <v>334</v>
      </c>
      <c r="D51" s="33"/>
      <c r="E51" t="s">
        <v>443</v>
      </c>
      <c r="F51" s="38">
        <v>8.5390042827600006</v>
      </c>
      <c r="G51" s="38">
        <v>69.196521648239994</v>
      </c>
    </row>
    <row r="52" spans="1:7" x14ac:dyDescent="0.25">
      <c r="A52" t="s">
        <v>250</v>
      </c>
      <c r="B52" t="s">
        <v>30</v>
      </c>
      <c r="C52" t="s">
        <v>251</v>
      </c>
      <c r="D52" s="33"/>
      <c r="E52" t="s">
        <v>444</v>
      </c>
      <c r="F52" s="38">
        <v>3.4561637137119998</v>
      </c>
      <c r="G52" s="38">
        <v>50.209726588667998</v>
      </c>
    </row>
    <row r="53" spans="1:7" x14ac:dyDescent="0.25">
      <c r="A53" t="s">
        <v>248</v>
      </c>
      <c r="B53" t="s">
        <v>30</v>
      </c>
      <c r="C53" t="s">
        <v>249</v>
      </c>
      <c r="D53" s="33"/>
      <c r="E53" t="s">
        <v>445</v>
      </c>
      <c r="F53" s="38">
        <v>5.1842455705679997</v>
      </c>
      <c r="G53" s="38">
        <v>75.314589883002</v>
      </c>
    </row>
    <row r="54" spans="1:7" x14ac:dyDescent="0.25">
      <c r="A54" t="s">
        <v>297</v>
      </c>
      <c r="B54" t="s">
        <v>190</v>
      </c>
      <c r="C54" t="s">
        <v>149</v>
      </c>
      <c r="D54" s="33"/>
      <c r="E54" t="s">
        <v>296</v>
      </c>
      <c r="F54" s="38">
        <v>-9999999999</v>
      </c>
      <c r="G54" s="38">
        <v>-9999999999</v>
      </c>
    </row>
    <row r="55" spans="1:7" x14ac:dyDescent="0.25">
      <c r="A55" t="s">
        <v>300</v>
      </c>
      <c r="B55" t="s">
        <v>93</v>
      </c>
      <c r="C55" t="s">
        <v>153</v>
      </c>
      <c r="D55" s="33"/>
      <c r="E55" t="s">
        <v>299</v>
      </c>
      <c r="F55" s="38">
        <v>-9999999999</v>
      </c>
      <c r="G55" s="38">
        <v>-9999999999</v>
      </c>
    </row>
    <row r="56" spans="1:7" x14ac:dyDescent="0.25">
      <c r="A56" t="s">
        <v>303</v>
      </c>
      <c r="B56" t="s">
        <v>190</v>
      </c>
      <c r="C56" t="s">
        <v>151</v>
      </c>
      <c r="D56" s="33"/>
      <c r="E56" t="s">
        <v>302</v>
      </c>
      <c r="F56" s="38">
        <v>-9999999999</v>
      </c>
      <c r="G56" s="38">
        <v>-9999999999</v>
      </c>
    </row>
    <row r="57" spans="1:7" x14ac:dyDescent="0.25">
      <c r="A57" t="s">
        <v>325</v>
      </c>
      <c r="B57" t="s">
        <v>30</v>
      </c>
      <c r="C57" t="s">
        <v>326</v>
      </c>
      <c r="D57" s="33"/>
      <c r="E57" t="s">
        <v>446</v>
      </c>
      <c r="F57" s="38">
        <v>34.050320239999998</v>
      </c>
      <c r="G57" s="38">
        <v>141.86569700800001</v>
      </c>
    </row>
    <row r="58" spans="1:7" x14ac:dyDescent="0.25">
      <c r="A58" t="s">
        <v>340</v>
      </c>
      <c r="B58" t="s">
        <v>190</v>
      </c>
      <c r="C58" t="s">
        <v>341</v>
      </c>
      <c r="D58" s="33"/>
      <c r="E58" t="s">
        <v>447</v>
      </c>
      <c r="F58" s="38">
        <v>142.35302974371999</v>
      </c>
      <c r="G58" s="38">
        <v>3282.5244706044</v>
      </c>
    </row>
    <row r="59" spans="1:7" x14ac:dyDescent="0.25">
      <c r="A59" t="s">
        <v>246</v>
      </c>
      <c r="B59" t="s">
        <v>33</v>
      </c>
      <c r="C59" t="s">
        <v>247</v>
      </c>
      <c r="D59" s="33"/>
      <c r="E59" t="s">
        <v>448</v>
      </c>
      <c r="F59" s="38">
        <v>1.9842768363159999</v>
      </c>
      <c r="G59" s="38">
        <v>28.761772542767002</v>
      </c>
    </row>
    <row r="60" spans="1:7" x14ac:dyDescent="0.25">
      <c r="A60" t="s">
        <v>369</v>
      </c>
      <c r="B60" t="s">
        <v>33</v>
      </c>
      <c r="C60" t="s">
        <v>370</v>
      </c>
      <c r="D60" s="33"/>
      <c r="E60" t="s">
        <v>449</v>
      </c>
      <c r="F60" s="38">
        <v>6.316041845841E-2</v>
      </c>
      <c r="G60" s="38">
        <v>2.1846455526523001</v>
      </c>
    </row>
    <row r="61" spans="1:7" x14ac:dyDescent="0.25">
      <c r="A61" t="s">
        <v>371</v>
      </c>
      <c r="B61" t="s">
        <v>33</v>
      </c>
      <c r="C61" t="s">
        <v>372</v>
      </c>
      <c r="D61" s="33"/>
      <c r="E61" t="s">
        <v>450</v>
      </c>
      <c r="F61" s="38">
        <v>0.18568901707985</v>
      </c>
      <c r="G61" s="38">
        <v>3.1379643908185999</v>
      </c>
    </row>
    <row r="62" spans="1:7" x14ac:dyDescent="0.25">
      <c r="A62" t="s">
        <v>383</v>
      </c>
      <c r="B62" t="s">
        <v>15</v>
      </c>
      <c r="C62" t="s">
        <v>384</v>
      </c>
      <c r="D62" s="33"/>
      <c r="E62" t="s">
        <v>451</v>
      </c>
      <c r="F62" s="38">
        <v>0.45323689722992</v>
      </c>
      <c r="G62" s="38">
        <v>15.355843493482</v>
      </c>
    </row>
    <row r="63" spans="1:7" x14ac:dyDescent="0.25">
      <c r="A63" t="s">
        <v>373</v>
      </c>
      <c r="B63" t="s">
        <v>15</v>
      </c>
      <c r="C63" t="s">
        <v>374</v>
      </c>
      <c r="D63" s="33"/>
      <c r="E63" t="s">
        <v>452</v>
      </c>
      <c r="F63" s="38">
        <v>0.45323689722992</v>
      </c>
      <c r="G63" s="38">
        <v>15.355843493482</v>
      </c>
    </row>
    <row r="64" spans="1:7" x14ac:dyDescent="0.25">
      <c r="A64" t="s">
        <v>398</v>
      </c>
      <c r="B64" t="s">
        <v>15</v>
      </c>
      <c r="C64" t="s">
        <v>399</v>
      </c>
      <c r="D64" s="33"/>
      <c r="E64" t="s">
        <v>453</v>
      </c>
      <c r="F64" s="38">
        <v>149.93205987991001</v>
      </c>
      <c r="G64" s="38">
        <v>1089.638475859</v>
      </c>
    </row>
    <row r="65" spans="1:7" x14ac:dyDescent="0.25">
      <c r="A65" t="s">
        <v>402</v>
      </c>
      <c r="B65" t="s">
        <v>15</v>
      </c>
      <c r="C65" t="s">
        <v>403</v>
      </c>
      <c r="D65" s="33"/>
      <c r="E65" t="s">
        <v>453</v>
      </c>
      <c r="F65" s="38">
        <v>149.93205987991001</v>
      </c>
      <c r="G65" s="38">
        <v>1089.638475859</v>
      </c>
    </row>
    <row r="66" spans="1:7" x14ac:dyDescent="0.25">
      <c r="A66" t="s">
        <v>391</v>
      </c>
      <c r="B66" t="s">
        <v>15</v>
      </c>
      <c r="C66" t="s">
        <v>392</v>
      </c>
      <c r="D66" s="33"/>
      <c r="E66" t="s">
        <v>454</v>
      </c>
      <c r="F66" s="38">
        <v>349.23843869950002</v>
      </c>
      <c r="G66" s="38">
        <v>4497.6202453514998</v>
      </c>
    </row>
    <row r="67" spans="1:7" x14ac:dyDescent="0.25">
      <c r="A67" t="s">
        <v>375</v>
      </c>
      <c r="B67" t="s">
        <v>33</v>
      </c>
      <c r="C67" t="s">
        <v>376</v>
      </c>
      <c r="D67" s="33"/>
      <c r="E67" t="s">
        <v>455</v>
      </c>
      <c r="F67" s="38">
        <v>7.1366449651644999</v>
      </c>
      <c r="G67" s="38">
        <v>241.79232499251</v>
      </c>
    </row>
    <row r="68" spans="1:7" x14ac:dyDescent="0.25">
      <c r="A68" t="s">
        <v>381</v>
      </c>
      <c r="B68" t="s">
        <v>33</v>
      </c>
      <c r="C68" t="s">
        <v>382</v>
      </c>
      <c r="D68" s="33"/>
      <c r="E68" t="s">
        <v>456</v>
      </c>
      <c r="F68" s="38">
        <v>10.669902596314</v>
      </c>
      <c r="G68" s="38">
        <v>361.50047659644002</v>
      </c>
    </row>
    <row r="69" spans="1:7" x14ac:dyDescent="0.25">
      <c r="A69" t="s">
        <v>410</v>
      </c>
      <c r="B69" t="s">
        <v>33</v>
      </c>
      <c r="C69" t="s">
        <v>411</v>
      </c>
      <c r="D69" s="33"/>
      <c r="E69" t="s">
        <v>457</v>
      </c>
      <c r="F69" s="38">
        <v>-9999999999</v>
      </c>
      <c r="G69" s="38">
        <v>-9999999999</v>
      </c>
    </row>
  </sheetData>
  <sheetProtection sheet="1"/>
  <mergeCells count="5">
    <mergeCell ref="A1:D1"/>
    <mergeCell ref="A2:D2"/>
    <mergeCell ref="A3:D3"/>
    <mergeCell ref="A4:D4"/>
    <mergeCell ref="A6:D6"/>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57"/>
  <sheetViews>
    <sheetView workbookViewId="0"/>
  </sheetViews>
  <sheetFormatPr baseColWidth="10" defaultColWidth="9.140625" defaultRowHeight="15" x14ac:dyDescent="0.25"/>
  <cols>
    <col min="1" max="1" width="25.7109375" customWidth="1"/>
    <col min="2" max="2" width="3.42578125" customWidth="1"/>
    <col min="3" max="7" width="13.7109375" customWidth="1"/>
    <col min="8" max="8" width="25.7109375" customWidth="1"/>
  </cols>
  <sheetData>
    <row r="1" spans="1:8" x14ac:dyDescent="0.25">
      <c r="E1" s="3" t="s">
        <v>0</v>
      </c>
      <c r="F1" s="3" t="s">
        <v>0</v>
      </c>
      <c r="G1" s="3" t="s">
        <v>0</v>
      </c>
      <c r="H1" s="3" t="s">
        <v>0</v>
      </c>
    </row>
    <row r="2" spans="1:8" x14ac:dyDescent="0.25">
      <c r="E2" s="3" t="s">
        <v>1</v>
      </c>
      <c r="F2" s="3" t="s">
        <v>1</v>
      </c>
      <c r="G2" s="3" t="s">
        <v>1</v>
      </c>
      <c r="H2" s="3" t="s">
        <v>1</v>
      </c>
    </row>
    <row r="3" spans="1:8" x14ac:dyDescent="0.25">
      <c r="E3" s="3"/>
      <c r="F3" s="3"/>
      <c r="G3" s="3"/>
      <c r="H3" s="3"/>
    </row>
    <row r="4" spans="1:8" x14ac:dyDescent="0.25">
      <c r="E4" s="3"/>
      <c r="F4" s="3"/>
      <c r="G4" s="3"/>
      <c r="H4" s="3"/>
    </row>
    <row r="6" spans="1:8" ht="18.75" x14ac:dyDescent="0.3">
      <c r="C6" s="2" t="s">
        <v>458</v>
      </c>
      <c r="D6" s="2" t="s">
        <v>458</v>
      </c>
      <c r="E6" s="2" t="s">
        <v>458</v>
      </c>
      <c r="F6" s="2" t="s">
        <v>458</v>
      </c>
      <c r="G6" s="2" t="s">
        <v>458</v>
      </c>
    </row>
    <row r="10" spans="1:8" x14ac:dyDescent="0.25">
      <c r="B10" t="s">
        <v>459</v>
      </c>
      <c r="C10" s="39" t="s">
        <v>6</v>
      </c>
      <c r="D10" s="40" t="s">
        <v>7</v>
      </c>
      <c r="E10" s="39" t="s">
        <v>8</v>
      </c>
    </row>
    <row r="11" spans="1:8" x14ac:dyDescent="0.25">
      <c r="B11" t="s">
        <v>459</v>
      </c>
      <c r="C11" s="39" t="s">
        <v>9</v>
      </c>
      <c r="D11" s="40" t="s">
        <v>7</v>
      </c>
      <c r="E11" s="39" t="s">
        <v>10</v>
      </c>
    </row>
    <row r="12" spans="1:8" x14ac:dyDescent="0.25">
      <c r="B12" t="s">
        <v>459</v>
      </c>
      <c r="C12" s="39" t="s">
        <v>11</v>
      </c>
      <c r="D12" s="40" t="s">
        <v>54</v>
      </c>
      <c r="E12" s="39" t="s">
        <v>55</v>
      </c>
    </row>
    <row r="14" spans="1:8" ht="45" customHeight="1" x14ac:dyDescent="0.25">
      <c r="A14" s="41" t="s">
        <v>460</v>
      </c>
      <c r="B14" s="41" t="s">
        <v>461</v>
      </c>
      <c r="C14" s="41" t="s">
        <v>57</v>
      </c>
      <c r="D14" s="42" t="s">
        <v>58</v>
      </c>
      <c r="E14" s="1" t="s">
        <v>462</v>
      </c>
      <c r="F14" s="1" t="s">
        <v>462</v>
      </c>
      <c r="G14" s="43">
        <f>SUM(G15:G15)</f>
        <v>1</v>
      </c>
    </row>
    <row r="15" spans="1:8" x14ac:dyDescent="0.25">
      <c r="A15" s="44"/>
      <c r="B15" s="44"/>
      <c r="C15" s="45">
        <v>1</v>
      </c>
      <c r="D15" s="45"/>
      <c r="E15" s="45"/>
      <c r="F15" s="45"/>
      <c r="G15" s="45">
        <f>PRODUCT(C15:F15)</f>
        <v>1</v>
      </c>
    </row>
    <row r="17" spans="1:7" x14ac:dyDescent="0.25">
      <c r="B17" t="s">
        <v>459</v>
      </c>
      <c r="C17" s="39" t="s">
        <v>6</v>
      </c>
      <c r="D17" s="40" t="s">
        <v>7</v>
      </c>
      <c r="E17" s="39" t="s">
        <v>8</v>
      </c>
    </row>
    <row r="18" spans="1:7" x14ac:dyDescent="0.25">
      <c r="B18" t="s">
        <v>459</v>
      </c>
      <c r="C18" s="39" t="s">
        <v>9</v>
      </c>
      <c r="D18" s="40" t="s">
        <v>20</v>
      </c>
      <c r="E18" s="39" t="s">
        <v>80</v>
      </c>
    </row>
    <row r="19" spans="1:7" x14ac:dyDescent="0.25">
      <c r="B19" t="s">
        <v>459</v>
      </c>
      <c r="C19" s="39" t="s">
        <v>11</v>
      </c>
      <c r="D19" s="40" t="s">
        <v>7</v>
      </c>
      <c r="E19" s="39" t="s">
        <v>12</v>
      </c>
    </row>
    <row r="21" spans="1:7" ht="45" customHeight="1" x14ac:dyDescent="0.25">
      <c r="A21" s="41" t="s">
        <v>463</v>
      </c>
      <c r="B21" s="41" t="s">
        <v>461</v>
      </c>
      <c r="C21" s="41" t="s">
        <v>27</v>
      </c>
      <c r="D21" s="42" t="s">
        <v>15</v>
      </c>
      <c r="E21" s="1" t="s">
        <v>28</v>
      </c>
      <c r="F21" s="1" t="s">
        <v>28</v>
      </c>
      <c r="G21" s="43">
        <f>SUM(G22:G22)</f>
        <v>2</v>
      </c>
    </row>
    <row r="22" spans="1:7" x14ac:dyDescent="0.25">
      <c r="A22" s="44" t="s">
        <v>464</v>
      </c>
      <c r="B22" s="44"/>
      <c r="C22" s="45">
        <v>2</v>
      </c>
      <c r="D22" s="45"/>
      <c r="E22" s="45"/>
      <c r="F22" s="45"/>
      <c r="G22" s="45">
        <f>PRODUCT(C22:F22)</f>
        <v>2</v>
      </c>
    </row>
    <row r="24" spans="1:7" ht="45" customHeight="1" x14ac:dyDescent="0.25">
      <c r="A24" s="41" t="s">
        <v>465</v>
      </c>
      <c r="B24" s="41" t="s">
        <v>461</v>
      </c>
      <c r="C24" s="41" t="s">
        <v>23</v>
      </c>
      <c r="D24" s="42" t="s">
        <v>15</v>
      </c>
      <c r="E24" s="1" t="s">
        <v>24</v>
      </c>
      <c r="F24" s="1" t="s">
        <v>24</v>
      </c>
      <c r="G24" s="43">
        <f>SUM(G25:G25)</f>
        <v>4</v>
      </c>
    </row>
    <row r="25" spans="1:7" x14ac:dyDescent="0.25">
      <c r="A25" s="44" t="s">
        <v>466</v>
      </c>
      <c r="B25" s="44"/>
      <c r="C25" s="45">
        <v>4</v>
      </c>
      <c r="D25" s="45"/>
      <c r="E25" s="45"/>
      <c r="F25" s="45"/>
      <c r="G25" s="45">
        <f>PRODUCT(C25:F25)</f>
        <v>4</v>
      </c>
    </row>
    <row r="27" spans="1:7" ht="45" customHeight="1" x14ac:dyDescent="0.25">
      <c r="A27" s="41" t="s">
        <v>467</v>
      </c>
      <c r="B27" s="41" t="s">
        <v>461</v>
      </c>
      <c r="C27" s="41" t="s">
        <v>82</v>
      </c>
      <c r="D27" s="42" t="s">
        <v>15</v>
      </c>
      <c r="E27" s="1" t="s">
        <v>83</v>
      </c>
      <c r="F27" s="1" t="s">
        <v>83</v>
      </c>
      <c r="G27" s="43">
        <f>SUM(G28:G28)</f>
        <v>6</v>
      </c>
    </row>
    <row r="28" spans="1:7" x14ac:dyDescent="0.25">
      <c r="A28" s="44" t="s">
        <v>468</v>
      </c>
      <c r="B28" s="44"/>
      <c r="C28" s="45"/>
      <c r="D28" s="45">
        <v>6</v>
      </c>
      <c r="E28" s="45"/>
      <c r="F28" s="45"/>
      <c r="G28" s="45">
        <f>PRODUCT(C28:F28)</f>
        <v>6</v>
      </c>
    </row>
    <row r="30" spans="1:7" x14ac:dyDescent="0.25">
      <c r="B30" t="s">
        <v>459</v>
      </c>
      <c r="C30" s="39" t="s">
        <v>6</v>
      </c>
      <c r="D30" s="40" t="s">
        <v>7</v>
      </c>
      <c r="E30" s="39" t="s">
        <v>8</v>
      </c>
    </row>
    <row r="31" spans="1:7" x14ac:dyDescent="0.25">
      <c r="B31" t="s">
        <v>459</v>
      </c>
      <c r="C31" s="39" t="s">
        <v>9</v>
      </c>
      <c r="D31" s="40" t="s">
        <v>20</v>
      </c>
      <c r="E31" s="39" t="s">
        <v>80</v>
      </c>
    </row>
    <row r="32" spans="1:7" x14ac:dyDescent="0.25">
      <c r="B32" t="s">
        <v>459</v>
      </c>
      <c r="C32" s="39" t="s">
        <v>11</v>
      </c>
      <c r="D32" s="40" t="s">
        <v>20</v>
      </c>
      <c r="E32" s="39" t="s">
        <v>84</v>
      </c>
    </row>
    <row r="34" spans="1:7" ht="45" customHeight="1" x14ac:dyDescent="0.25">
      <c r="A34" s="41" t="s">
        <v>469</v>
      </c>
      <c r="B34" s="41" t="s">
        <v>461</v>
      </c>
      <c r="C34" s="41" t="s">
        <v>86</v>
      </c>
      <c r="D34" s="42" t="s">
        <v>33</v>
      </c>
      <c r="E34" s="1" t="s">
        <v>87</v>
      </c>
      <c r="F34" s="1" t="s">
        <v>87</v>
      </c>
      <c r="G34" s="43">
        <f>SUM(G35:G40)</f>
        <v>275</v>
      </c>
    </row>
    <row r="35" spans="1:7" x14ac:dyDescent="0.25">
      <c r="A35" s="46" t="s">
        <v>470</v>
      </c>
      <c r="B35" s="46" t="s">
        <v>471</v>
      </c>
      <c r="C35" s="47"/>
      <c r="D35" s="47"/>
      <c r="E35" s="47"/>
      <c r="F35" s="47"/>
      <c r="G35" s="48"/>
    </row>
    <row r="36" spans="1:7" x14ac:dyDescent="0.25">
      <c r="A36" s="44"/>
      <c r="B36" s="44"/>
      <c r="C36" s="45">
        <v>5</v>
      </c>
      <c r="D36" s="45">
        <v>1</v>
      </c>
      <c r="E36" s="45"/>
      <c r="F36" s="45"/>
      <c r="G36" s="45">
        <f>PRODUCT(C36:F36)</f>
        <v>5</v>
      </c>
    </row>
    <row r="37" spans="1:7" x14ac:dyDescent="0.25">
      <c r="A37" s="46" t="s">
        <v>472</v>
      </c>
      <c r="B37" s="46" t="s">
        <v>471</v>
      </c>
      <c r="C37" s="47"/>
      <c r="D37" s="47"/>
      <c r="E37" s="47"/>
      <c r="F37" s="47"/>
      <c r="G37" s="48"/>
    </row>
    <row r="38" spans="1:7" x14ac:dyDescent="0.25">
      <c r="A38" s="44"/>
      <c r="B38" s="44"/>
      <c r="C38" s="45">
        <v>2</v>
      </c>
      <c r="D38" s="45">
        <v>35</v>
      </c>
      <c r="E38" s="45"/>
      <c r="F38" s="45"/>
      <c r="G38" s="45">
        <f>PRODUCT(C38:F38)</f>
        <v>70</v>
      </c>
    </row>
    <row r="39" spans="1:7" x14ac:dyDescent="0.25">
      <c r="A39" s="44"/>
      <c r="B39" s="44"/>
      <c r="C39" s="45">
        <v>2</v>
      </c>
      <c r="D39" s="45">
        <v>80</v>
      </c>
      <c r="E39" s="45"/>
      <c r="F39" s="45"/>
      <c r="G39" s="45">
        <f>PRODUCT(C39:F39)</f>
        <v>160</v>
      </c>
    </row>
    <row r="40" spans="1:7" x14ac:dyDescent="0.25">
      <c r="A40" s="44"/>
      <c r="B40" s="44"/>
      <c r="C40" s="45">
        <v>2</v>
      </c>
      <c r="D40" s="45">
        <v>20</v>
      </c>
      <c r="E40" s="45"/>
      <c r="F40" s="45"/>
      <c r="G40" s="45">
        <f>PRODUCT(C40:F40)</f>
        <v>40</v>
      </c>
    </row>
    <row r="42" spans="1:7" ht="45" customHeight="1" x14ac:dyDescent="0.25">
      <c r="A42" s="41" t="s">
        <v>473</v>
      </c>
      <c r="B42" s="41" t="s">
        <v>461</v>
      </c>
      <c r="C42" s="41" t="s">
        <v>88</v>
      </c>
      <c r="D42" s="42" t="s">
        <v>30</v>
      </c>
      <c r="E42" s="1" t="s">
        <v>89</v>
      </c>
      <c r="F42" s="1" t="s">
        <v>89</v>
      </c>
      <c r="G42" s="43">
        <f>SUM(G43:G48)</f>
        <v>247</v>
      </c>
    </row>
    <row r="43" spans="1:7" x14ac:dyDescent="0.25">
      <c r="A43" s="46" t="s">
        <v>470</v>
      </c>
      <c r="B43" s="46" t="s">
        <v>471</v>
      </c>
      <c r="C43" s="47"/>
      <c r="D43" s="47"/>
      <c r="E43" s="47"/>
      <c r="F43" s="47"/>
      <c r="G43" s="48"/>
    </row>
    <row r="44" spans="1:7" x14ac:dyDescent="0.25">
      <c r="A44" s="44"/>
      <c r="B44" s="44"/>
      <c r="C44" s="45">
        <v>4</v>
      </c>
      <c r="D44" s="45">
        <v>1</v>
      </c>
      <c r="E44" s="45">
        <v>1</v>
      </c>
      <c r="F44" s="45"/>
      <c r="G44" s="45">
        <f>PRODUCT(C44:F44)</f>
        <v>4</v>
      </c>
    </row>
    <row r="45" spans="1:7" x14ac:dyDescent="0.25">
      <c r="A45" s="46" t="s">
        <v>472</v>
      </c>
      <c r="B45" s="46" t="s">
        <v>471</v>
      </c>
      <c r="C45" s="47"/>
      <c r="D45" s="47"/>
      <c r="E45" s="47"/>
      <c r="F45" s="47"/>
      <c r="G45" s="48"/>
    </row>
    <row r="46" spans="1:7" x14ac:dyDescent="0.25">
      <c r="A46" s="44"/>
      <c r="B46" s="44"/>
      <c r="C46" s="45"/>
      <c r="D46" s="45">
        <v>35</v>
      </c>
      <c r="E46" s="45">
        <v>1.8</v>
      </c>
      <c r="F46" s="45"/>
      <c r="G46" s="45">
        <f>PRODUCT(C46:F46)</f>
        <v>63</v>
      </c>
    </row>
    <row r="47" spans="1:7" x14ac:dyDescent="0.25">
      <c r="A47" s="44"/>
      <c r="B47" s="44"/>
      <c r="C47" s="45"/>
      <c r="D47" s="45">
        <v>80</v>
      </c>
      <c r="E47" s="45">
        <v>1.8</v>
      </c>
      <c r="F47" s="45"/>
      <c r="G47" s="45">
        <f>PRODUCT(C47:F47)</f>
        <v>144</v>
      </c>
    </row>
    <row r="48" spans="1:7" x14ac:dyDescent="0.25">
      <c r="A48" s="44"/>
      <c r="B48" s="44"/>
      <c r="C48" s="45"/>
      <c r="D48" s="45">
        <v>20</v>
      </c>
      <c r="E48" s="45">
        <v>1.8</v>
      </c>
      <c r="F48" s="45"/>
      <c r="G48" s="45">
        <f>PRODUCT(C48:F48)</f>
        <v>36</v>
      </c>
    </row>
    <row r="50" spans="1:7" ht="45" customHeight="1" x14ac:dyDescent="0.25">
      <c r="A50" s="41" t="s">
        <v>474</v>
      </c>
      <c r="B50" s="41" t="s">
        <v>461</v>
      </c>
      <c r="C50" s="41" t="s">
        <v>90</v>
      </c>
      <c r="D50" s="42" t="s">
        <v>30</v>
      </c>
      <c r="E50" s="1" t="s">
        <v>91</v>
      </c>
      <c r="F50" s="1" t="s">
        <v>91</v>
      </c>
      <c r="G50" s="43">
        <f>SUM(G51:G56)</f>
        <v>247</v>
      </c>
    </row>
    <row r="51" spans="1:7" x14ac:dyDescent="0.25">
      <c r="A51" s="46" t="s">
        <v>470</v>
      </c>
      <c r="B51" s="46" t="s">
        <v>471</v>
      </c>
      <c r="C51" s="47"/>
      <c r="D51" s="47"/>
      <c r="E51" s="47"/>
      <c r="F51" s="47"/>
      <c r="G51" s="48"/>
    </row>
    <row r="52" spans="1:7" x14ac:dyDescent="0.25">
      <c r="A52" s="44"/>
      <c r="B52" s="44"/>
      <c r="C52" s="45">
        <v>4</v>
      </c>
      <c r="D52" s="45">
        <v>1</v>
      </c>
      <c r="E52" s="45">
        <v>1</v>
      </c>
      <c r="F52" s="45"/>
      <c r="G52" s="45">
        <f>PRODUCT(C52:F52)</f>
        <v>4</v>
      </c>
    </row>
    <row r="53" spans="1:7" x14ac:dyDescent="0.25">
      <c r="A53" s="46" t="s">
        <v>472</v>
      </c>
      <c r="B53" s="46" t="s">
        <v>471</v>
      </c>
      <c r="C53" s="47"/>
      <c r="D53" s="47"/>
      <c r="E53" s="47"/>
      <c r="F53" s="47"/>
      <c r="G53" s="48"/>
    </row>
    <row r="54" spans="1:7" x14ac:dyDescent="0.25">
      <c r="A54" s="44"/>
      <c r="B54" s="44"/>
      <c r="C54" s="45">
        <v>35</v>
      </c>
      <c r="D54" s="45">
        <v>1.8</v>
      </c>
      <c r="E54" s="45"/>
      <c r="F54" s="45"/>
      <c r="G54" s="45">
        <f>PRODUCT(C54:F54)</f>
        <v>63</v>
      </c>
    </row>
    <row r="55" spans="1:7" x14ac:dyDescent="0.25">
      <c r="A55" s="44"/>
      <c r="B55" s="44"/>
      <c r="C55" s="45">
        <v>80</v>
      </c>
      <c r="D55" s="45">
        <v>1.8</v>
      </c>
      <c r="E55" s="45"/>
      <c r="F55" s="45"/>
      <c r="G55" s="45">
        <f>PRODUCT(C55:F55)</f>
        <v>144</v>
      </c>
    </row>
    <row r="56" spans="1:7" x14ac:dyDescent="0.25">
      <c r="A56" s="44"/>
      <c r="B56" s="44"/>
      <c r="C56" s="45">
        <v>20</v>
      </c>
      <c r="D56" s="45">
        <v>1.8</v>
      </c>
      <c r="E56" s="45"/>
      <c r="F56" s="45"/>
      <c r="G56" s="45">
        <f>PRODUCT(C56:F56)</f>
        <v>36</v>
      </c>
    </row>
    <row r="58" spans="1:7" ht="45" customHeight="1" x14ac:dyDescent="0.25">
      <c r="A58" s="41" t="s">
        <v>475</v>
      </c>
      <c r="B58" s="41" t="s">
        <v>461</v>
      </c>
      <c r="C58" s="41" t="s">
        <v>92</v>
      </c>
      <c r="D58" s="42" t="s">
        <v>93</v>
      </c>
      <c r="E58" s="1" t="s">
        <v>94</v>
      </c>
      <c r="F58" s="1" t="s">
        <v>94</v>
      </c>
      <c r="G58" s="43">
        <f>SUM(G59:G61)</f>
        <v>151.19999999999999</v>
      </c>
    </row>
    <row r="59" spans="1:7" x14ac:dyDescent="0.25">
      <c r="A59" s="44"/>
      <c r="B59" s="44"/>
      <c r="C59" s="45"/>
      <c r="D59" s="45">
        <v>35</v>
      </c>
      <c r="E59" s="45">
        <v>0.8</v>
      </c>
      <c r="F59" s="45">
        <v>1.4</v>
      </c>
      <c r="G59" s="45">
        <f>PRODUCT(C59:F59)</f>
        <v>39.199999999999996</v>
      </c>
    </row>
    <row r="60" spans="1:7" x14ac:dyDescent="0.25">
      <c r="A60" s="44"/>
      <c r="B60" s="44"/>
      <c r="C60" s="45"/>
      <c r="D60" s="45">
        <v>80</v>
      </c>
      <c r="E60" s="45">
        <v>0.8</v>
      </c>
      <c r="F60" s="45">
        <v>1.4</v>
      </c>
      <c r="G60" s="45">
        <f>PRODUCT(C60:F60)</f>
        <v>89.6</v>
      </c>
    </row>
    <row r="61" spans="1:7" x14ac:dyDescent="0.25">
      <c r="A61" s="44"/>
      <c r="B61" s="44"/>
      <c r="C61" s="45"/>
      <c r="D61" s="45">
        <v>20</v>
      </c>
      <c r="E61" s="45">
        <v>0.8</v>
      </c>
      <c r="F61" s="45">
        <v>1.4</v>
      </c>
      <c r="G61" s="45">
        <f>PRODUCT(C61:F61)</f>
        <v>22.4</v>
      </c>
    </row>
    <row r="63" spans="1:7" ht="45" customHeight="1" x14ac:dyDescent="0.25">
      <c r="A63" s="41" t="s">
        <v>476</v>
      </c>
      <c r="B63" s="41" t="s">
        <v>461</v>
      </c>
      <c r="C63" s="41" t="s">
        <v>95</v>
      </c>
      <c r="D63" s="42" t="s">
        <v>30</v>
      </c>
      <c r="E63" s="1" t="s">
        <v>96</v>
      </c>
      <c r="F63" s="1" t="s">
        <v>96</v>
      </c>
      <c r="G63" s="43">
        <f>SUM(G64:G66)</f>
        <v>108</v>
      </c>
    </row>
    <row r="64" spans="1:7" x14ac:dyDescent="0.25">
      <c r="A64" s="44"/>
      <c r="B64" s="44"/>
      <c r="C64" s="45"/>
      <c r="D64" s="45">
        <v>35</v>
      </c>
      <c r="E64" s="45">
        <v>0.8</v>
      </c>
      <c r="F64" s="45"/>
      <c r="G64" s="45">
        <f>PRODUCT(C64:F64)</f>
        <v>28</v>
      </c>
    </row>
    <row r="65" spans="1:7" x14ac:dyDescent="0.25">
      <c r="A65" s="44"/>
      <c r="B65" s="44"/>
      <c r="C65" s="45"/>
      <c r="D65" s="45">
        <v>80</v>
      </c>
      <c r="E65" s="45">
        <v>0.8</v>
      </c>
      <c r="F65" s="45"/>
      <c r="G65" s="45">
        <f>PRODUCT(C65:F65)</f>
        <v>64</v>
      </c>
    </row>
    <row r="66" spans="1:7" x14ac:dyDescent="0.25">
      <c r="A66" s="44"/>
      <c r="B66" s="44"/>
      <c r="C66" s="45"/>
      <c r="D66" s="45">
        <v>20</v>
      </c>
      <c r="E66" s="45">
        <v>0.8</v>
      </c>
      <c r="F66" s="45"/>
      <c r="G66" s="45">
        <f>PRODUCT(C66:F66)</f>
        <v>16</v>
      </c>
    </row>
    <row r="68" spans="1:7" ht="45" customHeight="1" x14ac:dyDescent="0.25">
      <c r="A68" s="41" t="s">
        <v>477</v>
      </c>
      <c r="B68" s="41" t="s">
        <v>461</v>
      </c>
      <c r="C68" s="41" t="s">
        <v>97</v>
      </c>
      <c r="D68" s="42" t="s">
        <v>93</v>
      </c>
      <c r="E68" s="1" t="s">
        <v>98</v>
      </c>
      <c r="F68" s="1" t="s">
        <v>98</v>
      </c>
      <c r="G68" s="43">
        <f>SUM(G69:G71)</f>
        <v>75.599999999999994</v>
      </c>
    </row>
    <row r="69" spans="1:7" x14ac:dyDescent="0.25">
      <c r="A69" s="44" t="s">
        <v>478</v>
      </c>
      <c r="B69" s="44"/>
      <c r="C69" s="45">
        <v>35</v>
      </c>
      <c r="D69" s="45">
        <v>0.8</v>
      </c>
      <c r="E69" s="45">
        <v>0.7</v>
      </c>
      <c r="F69" s="45"/>
      <c r="G69" s="45">
        <f>PRODUCT(C69:F69)</f>
        <v>19.599999999999998</v>
      </c>
    </row>
    <row r="70" spans="1:7" x14ac:dyDescent="0.25">
      <c r="A70" s="44" t="s">
        <v>479</v>
      </c>
      <c r="B70" s="44"/>
      <c r="C70" s="45">
        <v>80</v>
      </c>
      <c r="D70" s="45">
        <v>0.8</v>
      </c>
      <c r="E70" s="45">
        <v>0.7</v>
      </c>
      <c r="F70" s="45"/>
      <c r="G70" s="45">
        <f>PRODUCT(C70:F70)</f>
        <v>44.8</v>
      </c>
    </row>
    <row r="71" spans="1:7" x14ac:dyDescent="0.25">
      <c r="A71" s="44" t="s">
        <v>480</v>
      </c>
      <c r="B71" s="44"/>
      <c r="C71" s="45">
        <v>20</v>
      </c>
      <c r="D71" s="45">
        <v>0.8</v>
      </c>
      <c r="E71" s="45">
        <v>0.7</v>
      </c>
      <c r="F71" s="45"/>
      <c r="G71" s="45">
        <f>PRODUCT(C71:F71)</f>
        <v>11.2</v>
      </c>
    </row>
    <row r="73" spans="1:7" x14ac:dyDescent="0.25">
      <c r="B73" t="s">
        <v>459</v>
      </c>
      <c r="C73" s="39" t="s">
        <v>6</v>
      </c>
      <c r="D73" s="40" t="s">
        <v>7</v>
      </c>
      <c r="E73" s="39" t="s">
        <v>8</v>
      </c>
    </row>
    <row r="74" spans="1:7" x14ac:dyDescent="0.25">
      <c r="B74" t="s">
        <v>459</v>
      </c>
      <c r="C74" s="39" t="s">
        <v>9</v>
      </c>
      <c r="D74" s="40" t="s">
        <v>20</v>
      </c>
      <c r="E74" s="39" t="s">
        <v>80</v>
      </c>
    </row>
    <row r="75" spans="1:7" x14ac:dyDescent="0.25">
      <c r="B75" t="s">
        <v>459</v>
      </c>
      <c r="C75" s="39" t="s">
        <v>11</v>
      </c>
      <c r="D75" s="40" t="s">
        <v>39</v>
      </c>
      <c r="E75" s="39" t="s">
        <v>99</v>
      </c>
    </row>
    <row r="77" spans="1:7" ht="45" customHeight="1" x14ac:dyDescent="0.25">
      <c r="A77" s="41" t="s">
        <v>481</v>
      </c>
      <c r="B77" s="41" t="s">
        <v>461</v>
      </c>
      <c r="C77" s="41" t="s">
        <v>101</v>
      </c>
      <c r="D77" s="42" t="s">
        <v>33</v>
      </c>
      <c r="E77" s="1" t="s">
        <v>102</v>
      </c>
      <c r="F77" s="1" t="s">
        <v>102</v>
      </c>
      <c r="G77" s="43">
        <f>SUM(G78:G78)</f>
        <v>35</v>
      </c>
    </row>
    <row r="78" spans="1:7" x14ac:dyDescent="0.25">
      <c r="A78" s="44"/>
      <c r="B78" s="44"/>
      <c r="C78" s="45">
        <v>35</v>
      </c>
      <c r="D78" s="45"/>
      <c r="E78" s="45"/>
      <c r="F78" s="45"/>
      <c r="G78" s="45">
        <f>PRODUCT(C78:F78)</f>
        <v>35</v>
      </c>
    </row>
    <row r="80" spans="1:7" ht="45" customHeight="1" x14ac:dyDescent="0.25">
      <c r="A80" s="41" t="s">
        <v>482</v>
      </c>
      <c r="B80" s="41" t="s">
        <v>461</v>
      </c>
      <c r="C80" s="41" t="s">
        <v>103</v>
      </c>
      <c r="D80" s="42" t="s">
        <v>33</v>
      </c>
      <c r="E80" s="1" t="s">
        <v>104</v>
      </c>
      <c r="F80" s="1" t="s">
        <v>104</v>
      </c>
      <c r="G80" s="43">
        <f>SUM(G81:G81)</f>
        <v>80</v>
      </c>
    </row>
    <row r="81" spans="1:7" x14ac:dyDescent="0.25">
      <c r="A81" s="44"/>
      <c r="B81" s="44"/>
      <c r="C81" s="45">
        <v>80</v>
      </c>
      <c r="D81" s="45"/>
      <c r="E81" s="45"/>
      <c r="F81" s="45"/>
      <c r="G81" s="45">
        <f>PRODUCT(C81:F81)</f>
        <v>80</v>
      </c>
    </row>
    <row r="83" spans="1:7" ht="45" customHeight="1" x14ac:dyDescent="0.25">
      <c r="A83" s="41" t="s">
        <v>483</v>
      </c>
      <c r="B83" s="41" t="s">
        <v>461</v>
      </c>
      <c r="C83" s="41" t="s">
        <v>105</v>
      </c>
      <c r="D83" s="42" t="s">
        <v>33</v>
      </c>
      <c r="E83" s="1" t="s">
        <v>106</v>
      </c>
      <c r="F83" s="1" t="s">
        <v>106</v>
      </c>
      <c r="G83" s="43">
        <f>SUM(G84:G84)</f>
        <v>20</v>
      </c>
    </row>
    <row r="84" spans="1:7" x14ac:dyDescent="0.25">
      <c r="A84" s="44"/>
      <c r="B84" s="44"/>
      <c r="C84" s="45">
        <v>20</v>
      </c>
      <c r="D84" s="45"/>
      <c r="E84" s="45"/>
      <c r="F84" s="45"/>
      <c r="G84" s="45">
        <f>PRODUCT(C84:F84)</f>
        <v>20</v>
      </c>
    </row>
    <row r="86" spans="1:7" ht="45" customHeight="1" x14ac:dyDescent="0.25">
      <c r="A86" s="41" t="s">
        <v>484</v>
      </c>
      <c r="B86" s="41" t="s">
        <v>461</v>
      </c>
      <c r="C86" s="41" t="s">
        <v>107</v>
      </c>
      <c r="D86" s="42" t="s">
        <v>93</v>
      </c>
      <c r="E86" s="1" t="s">
        <v>108</v>
      </c>
      <c r="F86" s="1" t="s">
        <v>108</v>
      </c>
      <c r="G86" s="43">
        <f>SUM(G87:G89)</f>
        <v>75.599999999999994</v>
      </c>
    </row>
    <row r="87" spans="1:7" x14ac:dyDescent="0.25">
      <c r="A87" s="44" t="s">
        <v>485</v>
      </c>
      <c r="B87" s="44"/>
      <c r="C87" s="45">
        <v>35</v>
      </c>
      <c r="D87" s="45">
        <v>0.8</v>
      </c>
      <c r="E87" s="45">
        <v>0.7</v>
      </c>
      <c r="F87" s="45"/>
      <c r="G87" s="45">
        <f>PRODUCT(C87:F87)</f>
        <v>19.599999999999998</v>
      </c>
    </row>
    <row r="88" spans="1:7" x14ac:dyDescent="0.25">
      <c r="A88" s="44" t="s">
        <v>486</v>
      </c>
      <c r="B88" s="44"/>
      <c r="C88" s="45">
        <v>80</v>
      </c>
      <c r="D88" s="45">
        <v>0.8</v>
      </c>
      <c r="E88" s="45">
        <v>0.7</v>
      </c>
      <c r="F88" s="45"/>
      <c r="G88" s="45">
        <f>PRODUCT(C88:F88)</f>
        <v>44.8</v>
      </c>
    </row>
    <row r="89" spans="1:7" x14ac:dyDescent="0.25">
      <c r="A89" s="44" t="s">
        <v>487</v>
      </c>
      <c r="B89" s="44"/>
      <c r="C89" s="45">
        <v>20</v>
      </c>
      <c r="D89" s="45">
        <v>0.8</v>
      </c>
      <c r="E89" s="45">
        <v>0.7</v>
      </c>
      <c r="F89" s="45"/>
      <c r="G89" s="45">
        <f>PRODUCT(C89:F89)</f>
        <v>11.2</v>
      </c>
    </row>
    <row r="91" spans="1:7" ht="45" customHeight="1" x14ac:dyDescent="0.25">
      <c r="A91" s="41" t="s">
        <v>488</v>
      </c>
      <c r="B91" s="41" t="s">
        <v>461</v>
      </c>
      <c r="C91" s="41" t="s">
        <v>109</v>
      </c>
      <c r="D91" s="42" t="s">
        <v>15</v>
      </c>
      <c r="E91" s="1" t="s">
        <v>110</v>
      </c>
      <c r="F91" s="1" t="s">
        <v>110</v>
      </c>
      <c r="G91" s="43">
        <f>SUM(G92:G92)</f>
        <v>3</v>
      </c>
    </row>
    <row r="92" spans="1:7" x14ac:dyDescent="0.25">
      <c r="A92" s="44" t="s">
        <v>489</v>
      </c>
      <c r="B92" s="44"/>
      <c r="C92" s="45">
        <v>3</v>
      </c>
      <c r="D92" s="45"/>
      <c r="E92" s="45"/>
      <c r="F92" s="45"/>
      <c r="G92" s="45">
        <f>PRODUCT(C92:F92)</f>
        <v>3</v>
      </c>
    </row>
    <row r="94" spans="1:7" ht="45" customHeight="1" x14ac:dyDescent="0.25">
      <c r="A94" s="41" t="s">
        <v>490</v>
      </c>
      <c r="B94" s="41" t="s">
        <v>461</v>
      </c>
      <c r="C94" s="41" t="s">
        <v>111</v>
      </c>
      <c r="D94" s="42" t="s">
        <v>33</v>
      </c>
      <c r="E94" s="1" t="s">
        <v>112</v>
      </c>
      <c r="F94" s="1" t="s">
        <v>112</v>
      </c>
      <c r="G94" s="43">
        <f>SUM(G95:G97)</f>
        <v>220.4</v>
      </c>
    </row>
    <row r="95" spans="1:7" x14ac:dyDescent="0.25">
      <c r="A95" s="44" t="s">
        <v>491</v>
      </c>
      <c r="B95" s="44"/>
      <c r="C95" s="45">
        <v>55</v>
      </c>
      <c r="D95" s="45">
        <v>2</v>
      </c>
      <c r="E95" s="45"/>
      <c r="F95" s="45"/>
      <c r="G95" s="45">
        <f>PRODUCT(C95:F95)</f>
        <v>110</v>
      </c>
    </row>
    <row r="96" spans="1:7" x14ac:dyDescent="0.25">
      <c r="A96" s="44" t="s">
        <v>492</v>
      </c>
      <c r="B96" s="44"/>
      <c r="C96" s="45">
        <v>80</v>
      </c>
      <c r="D96" s="45">
        <v>1</v>
      </c>
      <c r="E96" s="45"/>
      <c r="F96" s="45"/>
      <c r="G96" s="45">
        <f>PRODUCT(C96:F96)</f>
        <v>80</v>
      </c>
    </row>
    <row r="97" spans="1:7" x14ac:dyDescent="0.25">
      <c r="A97" s="44" t="s">
        <v>493</v>
      </c>
      <c r="B97" s="44"/>
      <c r="C97" s="45">
        <v>16</v>
      </c>
      <c r="D97" s="45">
        <v>190</v>
      </c>
      <c r="E97" s="45"/>
      <c r="F97" s="45"/>
      <c r="G97" s="45">
        <f>C97 * D97/100</f>
        <v>30.4</v>
      </c>
    </row>
    <row r="99" spans="1:7" ht="45" customHeight="1" x14ac:dyDescent="0.25">
      <c r="A99" s="41" t="s">
        <v>494</v>
      </c>
      <c r="B99" s="41" t="s">
        <v>461</v>
      </c>
      <c r="C99" s="41" t="s">
        <v>115</v>
      </c>
      <c r="D99" s="42" t="s">
        <v>15</v>
      </c>
      <c r="E99" s="1" t="s">
        <v>116</v>
      </c>
      <c r="F99" s="1" t="s">
        <v>116</v>
      </c>
      <c r="G99" s="43">
        <f>SUM(G100:G100)</f>
        <v>3</v>
      </c>
    </row>
    <row r="100" spans="1:7" x14ac:dyDescent="0.25">
      <c r="A100" s="44" t="s">
        <v>495</v>
      </c>
      <c r="B100" s="44"/>
      <c r="C100" s="45">
        <v>3</v>
      </c>
      <c r="D100" s="45"/>
      <c r="E100" s="45"/>
      <c r="F100" s="45"/>
      <c r="G100" s="45">
        <f>PRODUCT(C100:F100)</f>
        <v>3</v>
      </c>
    </row>
    <row r="102" spans="1:7" ht="45" customHeight="1" x14ac:dyDescent="0.25">
      <c r="A102" s="41" t="s">
        <v>496</v>
      </c>
      <c r="B102" s="41" t="s">
        <v>461</v>
      </c>
      <c r="C102" s="41" t="s">
        <v>117</v>
      </c>
      <c r="D102" s="42" t="s">
        <v>15</v>
      </c>
      <c r="E102" s="1" t="s">
        <v>118</v>
      </c>
      <c r="F102" s="1" t="s">
        <v>118</v>
      </c>
      <c r="G102" s="43">
        <f>SUM(G103:G103)</f>
        <v>3</v>
      </c>
    </row>
    <row r="103" spans="1:7" x14ac:dyDescent="0.25">
      <c r="A103" s="44" t="s">
        <v>495</v>
      </c>
      <c r="B103" s="44"/>
      <c r="C103" s="45">
        <v>3</v>
      </c>
      <c r="D103" s="45"/>
      <c r="E103" s="45"/>
      <c r="F103" s="45"/>
      <c r="G103" s="45">
        <f>PRODUCT(C103:F103)</f>
        <v>3</v>
      </c>
    </row>
    <row r="105" spans="1:7" x14ac:dyDescent="0.25">
      <c r="B105" t="s">
        <v>459</v>
      </c>
      <c r="C105" s="39" t="s">
        <v>6</v>
      </c>
      <c r="D105" s="40" t="s">
        <v>7</v>
      </c>
      <c r="E105" s="39" t="s">
        <v>8</v>
      </c>
    </row>
    <row r="106" spans="1:7" x14ac:dyDescent="0.25">
      <c r="B106" t="s">
        <v>459</v>
      </c>
      <c r="C106" s="39" t="s">
        <v>9</v>
      </c>
      <c r="D106" s="40" t="s">
        <v>20</v>
      </c>
      <c r="E106" s="39" t="s">
        <v>80</v>
      </c>
    </row>
    <row r="107" spans="1:7" x14ac:dyDescent="0.25">
      <c r="B107" t="s">
        <v>459</v>
      </c>
      <c r="C107" s="39" t="s">
        <v>11</v>
      </c>
      <c r="D107" s="40" t="s">
        <v>60</v>
      </c>
      <c r="E107" s="39" t="s">
        <v>61</v>
      </c>
    </row>
    <row r="109" spans="1:7" ht="45" customHeight="1" x14ac:dyDescent="0.25">
      <c r="A109" s="41" t="s">
        <v>497</v>
      </c>
      <c r="B109" s="41" t="s">
        <v>461</v>
      </c>
      <c r="C109" s="41" t="s">
        <v>123</v>
      </c>
      <c r="D109" s="42" t="s">
        <v>30</v>
      </c>
      <c r="E109" s="1" t="s">
        <v>124</v>
      </c>
      <c r="F109" s="1" t="s">
        <v>124</v>
      </c>
      <c r="G109" s="43">
        <f>SUM(G110:G112)</f>
        <v>297</v>
      </c>
    </row>
    <row r="110" spans="1:7" x14ac:dyDescent="0.25">
      <c r="A110" s="44"/>
      <c r="B110" s="44"/>
      <c r="C110" s="45">
        <v>20</v>
      </c>
      <c r="D110" s="45">
        <v>2.2000000000000002</v>
      </c>
      <c r="E110" s="45"/>
      <c r="F110" s="45"/>
      <c r="G110" s="45">
        <f>PRODUCT(C110:F110)</f>
        <v>44</v>
      </c>
    </row>
    <row r="111" spans="1:7" x14ac:dyDescent="0.25">
      <c r="A111" s="44"/>
      <c r="B111" s="44"/>
      <c r="C111" s="45">
        <v>80</v>
      </c>
      <c r="D111" s="45">
        <v>2.2000000000000002</v>
      </c>
      <c r="E111" s="45"/>
      <c r="F111" s="45"/>
      <c r="G111" s="45">
        <f>PRODUCT(C111:F111)</f>
        <v>176</v>
      </c>
    </row>
    <row r="112" spans="1:7" x14ac:dyDescent="0.25">
      <c r="A112" s="44"/>
      <c r="B112" s="44"/>
      <c r="C112" s="45">
        <v>35</v>
      </c>
      <c r="D112" s="45">
        <v>2.2000000000000002</v>
      </c>
      <c r="E112" s="45"/>
      <c r="F112" s="45"/>
      <c r="G112" s="45">
        <f>PRODUCT(C112:F112)</f>
        <v>77</v>
      </c>
    </row>
    <row r="114" spans="1:7" ht="45" customHeight="1" x14ac:dyDescent="0.25">
      <c r="A114" s="41" t="s">
        <v>498</v>
      </c>
      <c r="B114" s="41" t="s">
        <v>461</v>
      </c>
      <c r="C114" s="41" t="s">
        <v>125</v>
      </c>
      <c r="D114" s="42" t="s">
        <v>93</v>
      </c>
      <c r="E114" s="1" t="s">
        <v>126</v>
      </c>
      <c r="F114" s="1" t="s">
        <v>126</v>
      </c>
      <c r="G114" s="43">
        <f>SUM(G115:G117)</f>
        <v>59.4</v>
      </c>
    </row>
    <row r="115" spans="1:7" x14ac:dyDescent="0.25">
      <c r="A115" s="44" t="s">
        <v>499</v>
      </c>
      <c r="B115" s="44"/>
      <c r="C115" s="45">
        <v>20</v>
      </c>
      <c r="D115" s="45">
        <v>2.2000000000000002</v>
      </c>
      <c r="E115" s="45">
        <v>0.2</v>
      </c>
      <c r="F115" s="45"/>
      <c r="G115" s="45">
        <f>PRODUCT(C115:F115)</f>
        <v>8.8000000000000007</v>
      </c>
    </row>
    <row r="116" spans="1:7" x14ac:dyDescent="0.25">
      <c r="A116" s="44" t="s">
        <v>500</v>
      </c>
      <c r="B116" s="44"/>
      <c r="C116" s="45">
        <v>80</v>
      </c>
      <c r="D116" s="45">
        <v>2.2000000000000002</v>
      </c>
      <c r="E116" s="45">
        <v>0.2</v>
      </c>
      <c r="F116" s="45"/>
      <c r="G116" s="45">
        <f>PRODUCT(C116:F116)</f>
        <v>35.200000000000003</v>
      </c>
    </row>
    <row r="117" spans="1:7" x14ac:dyDescent="0.25">
      <c r="A117" s="44" t="s">
        <v>501</v>
      </c>
      <c r="B117" s="44"/>
      <c r="C117" s="45">
        <v>35</v>
      </c>
      <c r="D117" s="45">
        <v>2.2000000000000002</v>
      </c>
      <c r="E117" s="45">
        <v>0.2</v>
      </c>
      <c r="F117" s="45"/>
      <c r="G117" s="45">
        <f>PRODUCT(C117:F117)</f>
        <v>15.4</v>
      </c>
    </row>
    <row r="119" spans="1:7" ht="45" customHeight="1" x14ac:dyDescent="0.25">
      <c r="A119" s="41" t="s">
        <v>502</v>
      </c>
      <c r="B119" s="41" t="s">
        <v>461</v>
      </c>
      <c r="C119" s="41" t="s">
        <v>127</v>
      </c>
      <c r="D119" s="42" t="s">
        <v>30</v>
      </c>
      <c r="E119" s="1" t="s">
        <v>128</v>
      </c>
      <c r="F119" s="1" t="s">
        <v>128</v>
      </c>
      <c r="G119" s="43">
        <f>SUM(G120:G120)</f>
        <v>7.6</v>
      </c>
    </row>
    <row r="120" spans="1:7" x14ac:dyDescent="0.25">
      <c r="A120" s="44"/>
      <c r="B120" s="44"/>
      <c r="C120" s="45"/>
      <c r="D120" s="45">
        <v>7.6</v>
      </c>
      <c r="E120" s="45"/>
      <c r="F120" s="45"/>
      <c r="G120" s="45">
        <f>PRODUCT(C120:F120)</f>
        <v>7.6</v>
      </c>
    </row>
    <row r="122" spans="1:7" x14ac:dyDescent="0.25">
      <c r="B122" t="s">
        <v>459</v>
      </c>
      <c r="C122" s="39" t="s">
        <v>6</v>
      </c>
      <c r="D122" s="40" t="s">
        <v>7</v>
      </c>
      <c r="E122" s="39" t="s">
        <v>8</v>
      </c>
    </row>
    <row r="123" spans="1:7" x14ac:dyDescent="0.25">
      <c r="B123" t="s">
        <v>459</v>
      </c>
      <c r="C123" s="39" t="s">
        <v>9</v>
      </c>
      <c r="D123" s="40" t="s">
        <v>54</v>
      </c>
      <c r="E123" s="39" t="s">
        <v>146</v>
      </c>
    </row>
    <row r="125" spans="1:7" ht="45" customHeight="1" x14ac:dyDescent="0.25">
      <c r="A125" s="41" t="s">
        <v>503</v>
      </c>
      <c r="B125" s="41" t="s">
        <v>461</v>
      </c>
      <c r="C125" s="41" t="s">
        <v>148</v>
      </c>
      <c r="D125" s="42" t="s">
        <v>93</v>
      </c>
      <c r="E125" s="1" t="s">
        <v>149</v>
      </c>
      <c r="F125" s="1" t="s">
        <v>149</v>
      </c>
      <c r="G125" s="43">
        <f>SUM(G126:G131)</f>
        <v>70.983000000000004</v>
      </c>
    </row>
    <row r="126" spans="1:7" x14ac:dyDescent="0.25">
      <c r="A126" s="44" t="s">
        <v>504</v>
      </c>
      <c r="B126" s="44"/>
      <c r="C126" s="45">
        <v>4</v>
      </c>
      <c r="D126" s="45">
        <v>0.126</v>
      </c>
      <c r="E126" s="45"/>
      <c r="F126" s="45"/>
      <c r="G126" s="45">
        <f>PRODUCT(C126:F126)</f>
        <v>0.504</v>
      </c>
    </row>
    <row r="127" spans="1:7" x14ac:dyDescent="0.25">
      <c r="A127" s="44" t="s">
        <v>505</v>
      </c>
      <c r="B127" s="44"/>
      <c r="C127" s="45">
        <v>10</v>
      </c>
      <c r="D127" s="45">
        <v>0.1</v>
      </c>
      <c r="E127" s="45"/>
      <c r="F127" s="45"/>
      <c r="G127" s="45">
        <f>PRODUCT(C127:F127)</f>
        <v>1</v>
      </c>
    </row>
    <row r="128" spans="1:7" x14ac:dyDescent="0.25">
      <c r="A128" s="44"/>
      <c r="B128" s="44"/>
      <c r="C128" s="45">
        <v>185.8</v>
      </c>
      <c r="D128" s="45">
        <v>0.1</v>
      </c>
      <c r="E128" s="45"/>
      <c r="F128" s="45"/>
      <c r="G128" s="45">
        <f>PRODUCT(C128:F128)</f>
        <v>18.580000000000002</v>
      </c>
    </row>
    <row r="129" spans="1:7" x14ac:dyDescent="0.25">
      <c r="A129" s="44" t="s">
        <v>506</v>
      </c>
      <c r="B129" s="44"/>
      <c r="C129" s="45">
        <v>4.4800000000000004</v>
      </c>
      <c r="D129" s="45"/>
      <c r="E129" s="45"/>
      <c r="F129" s="45"/>
      <c r="G129" s="45">
        <f>PRODUCT(C129:F129)</f>
        <v>4.4800000000000004</v>
      </c>
    </row>
    <row r="130" spans="1:7" x14ac:dyDescent="0.25">
      <c r="A130" s="44" t="s">
        <v>507</v>
      </c>
      <c r="B130" s="44"/>
      <c r="C130" s="45">
        <v>185.8</v>
      </c>
      <c r="D130" s="45">
        <v>0.2</v>
      </c>
      <c r="E130" s="45"/>
      <c r="F130" s="45"/>
      <c r="G130" s="45">
        <f>PRODUCT(C130:F130)</f>
        <v>37.160000000000004</v>
      </c>
    </row>
    <row r="131" spans="1:7" x14ac:dyDescent="0.25">
      <c r="A131" s="44" t="s">
        <v>508</v>
      </c>
      <c r="B131" s="44"/>
      <c r="C131" s="45">
        <v>15</v>
      </c>
      <c r="D131" s="45">
        <v>61.726666666666702</v>
      </c>
      <c r="E131" s="45"/>
      <c r="F131" s="45"/>
      <c r="G131" s="45">
        <f>C131 * D131/100</f>
        <v>9.2590000000000057</v>
      </c>
    </row>
    <row r="133" spans="1:7" ht="45" customHeight="1" x14ac:dyDescent="0.25">
      <c r="A133" s="41" t="s">
        <v>509</v>
      </c>
      <c r="B133" s="41" t="s">
        <v>461</v>
      </c>
      <c r="C133" s="41" t="s">
        <v>150</v>
      </c>
      <c r="D133" s="42" t="s">
        <v>93</v>
      </c>
      <c r="E133" s="1" t="s">
        <v>151</v>
      </c>
      <c r="F133" s="1" t="s">
        <v>151</v>
      </c>
      <c r="G133" s="43">
        <f>SUM(G134:G135)</f>
        <v>187.60000000000002</v>
      </c>
    </row>
    <row r="134" spans="1:7" x14ac:dyDescent="0.25">
      <c r="A134" s="44" t="s">
        <v>510</v>
      </c>
      <c r="B134" s="44"/>
      <c r="C134" s="45">
        <v>1.8</v>
      </c>
      <c r="D134" s="45"/>
      <c r="E134" s="45"/>
      <c r="F134" s="45"/>
      <c r="G134" s="45">
        <f>PRODUCT(C134:F134)</f>
        <v>1.8</v>
      </c>
    </row>
    <row r="135" spans="1:7" x14ac:dyDescent="0.25">
      <c r="A135" s="44" t="s">
        <v>511</v>
      </c>
      <c r="B135" s="44"/>
      <c r="C135" s="45">
        <v>185.8</v>
      </c>
      <c r="D135" s="45"/>
      <c r="E135" s="45"/>
      <c r="F135" s="45"/>
      <c r="G135" s="45">
        <f>PRODUCT(C135:F135)</f>
        <v>185.8</v>
      </c>
    </row>
    <row r="137" spans="1:7" ht="45" customHeight="1" x14ac:dyDescent="0.25">
      <c r="A137" s="41" t="s">
        <v>512</v>
      </c>
      <c r="B137" s="41" t="s">
        <v>461</v>
      </c>
      <c r="C137" s="41" t="s">
        <v>152</v>
      </c>
      <c r="D137" s="42" t="s">
        <v>93</v>
      </c>
      <c r="E137" s="1" t="s">
        <v>153</v>
      </c>
      <c r="F137" s="1" t="s">
        <v>153</v>
      </c>
      <c r="G137" s="43">
        <f>SUM(G138:G144)</f>
        <v>139.82400000000001</v>
      </c>
    </row>
    <row r="138" spans="1:7" x14ac:dyDescent="0.25">
      <c r="A138" s="46" t="s">
        <v>513</v>
      </c>
      <c r="B138" s="46" t="s">
        <v>471</v>
      </c>
      <c r="C138" s="47"/>
      <c r="D138" s="47"/>
      <c r="E138" s="47"/>
      <c r="F138" s="47"/>
      <c r="G138" s="48"/>
    </row>
    <row r="139" spans="1:7" x14ac:dyDescent="0.25">
      <c r="A139" s="44"/>
      <c r="B139" s="44"/>
      <c r="C139" s="45">
        <v>1</v>
      </c>
      <c r="D139" s="45"/>
      <c r="E139" s="45"/>
      <c r="F139" s="45"/>
      <c r="G139" s="45">
        <f>PRODUCT(C139:F139)</f>
        <v>1</v>
      </c>
    </row>
    <row r="140" spans="1:7" x14ac:dyDescent="0.25">
      <c r="A140" s="44"/>
      <c r="B140" s="44"/>
      <c r="C140" s="45">
        <v>113.12</v>
      </c>
      <c r="D140" s="45"/>
      <c r="E140" s="45"/>
      <c r="F140" s="45"/>
      <c r="G140" s="45">
        <f>PRODUCT(C140:F140)</f>
        <v>113.12</v>
      </c>
    </row>
    <row r="141" spans="1:7" x14ac:dyDescent="0.25">
      <c r="A141" s="46" t="s">
        <v>470</v>
      </c>
      <c r="B141" s="46" t="s">
        <v>471</v>
      </c>
      <c r="C141" s="47"/>
      <c r="D141" s="47"/>
      <c r="E141" s="47"/>
      <c r="F141" s="47"/>
      <c r="G141" s="48"/>
    </row>
    <row r="142" spans="1:7" x14ac:dyDescent="0.25">
      <c r="A142" s="44"/>
      <c r="B142" s="44"/>
      <c r="C142" s="45">
        <v>8</v>
      </c>
      <c r="D142" s="45">
        <v>0.2</v>
      </c>
      <c r="E142" s="45"/>
      <c r="F142" s="45"/>
      <c r="G142" s="45">
        <f>PRODUCT(C142:F142)</f>
        <v>1.6</v>
      </c>
    </row>
    <row r="143" spans="1:7" x14ac:dyDescent="0.25">
      <c r="A143" s="44"/>
      <c r="B143" s="44"/>
      <c r="C143" s="45">
        <v>4</v>
      </c>
      <c r="D143" s="45">
        <v>0.2</v>
      </c>
      <c r="E143" s="45"/>
      <c r="F143" s="45"/>
      <c r="G143" s="45">
        <f>PRODUCT(C143:F143)</f>
        <v>0.8</v>
      </c>
    </row>
    <row r="144" spans="1:7" x14ac:dyDescent="0.25">
      <c r="A144" s="44" t="s">
        <v>508</v>
      </c>
      <c r="B144" s="44"/>
      <c r="C144" s="45">
        <v>20</v>
      </c>
      <c r="D144" s="45">
        <v>116.52</v>
      </c>
      <c r="E144" s="45"/>
      <c r="F144" s="45"/>
      <c r="G144" s="45">
        <f>C144 * D144/100</f>
        <v>23.304000000000002</v>
      </c>
    </row>
    <row r="146" spans="1:7" ht="45" customHeight="1" x14ac:dyDescent="0.25">
      <c r="A146" s="41" t="s">
        <v>514</v>
      </c>
      <c r="B146" s="41" t="s">
        <v>461</v>
      </c>
      <c r="C146" s="41" t="s">
        <v>154</v>
      </c>
      <c r="D146" s="42" t="s">
        <v>93</v>
      </c>
      <c r="E146" s="1" t="s">
        <v>155</v>
      </c>
      <c r="F146" s="1" t="s">
        <v>155</v>
      </c>
      <c r="G146" s="43">
        <f>SUM(G147:G152)</f>
        <v>6</v>
      </c>
    </row>
    <row r="147" spans="1:7" x14ac:dyDescent="0.25">
      <c r="A147" s="44" t="s">
        <v>515</v>
      </c>
      <c r="B147" s="44"/>
      <c r="C147" s="45"/>
      <c r="D147" s="45">
        <v>20</v>
      </c>
      <c r="E147" s="45">
        <v>0.1</v>
      </c>
      <c r="F147" s="45"/>
      <c r="G147" s="45">
        <f>PRODUCT(C147:F147)</f>
        <v>2</v>
      </c>
    </row>
    <row r="148" spans="1:7" x14ac:dyDescent="0.25">
      <c r="A148" s="44" t="s">
        <v>516</v>
      </c>
      <c r="B148" s="44"/>
      <c r="C148" s="45">
        <v>0</v>
      </c>
      <c r="D148" s="45"/>
      <c r="E148" s="45"/>
      <c r="F148" s="45"/>
      <c r="G148" s="45">
        <f>PRODUCT(C148:F148)</f>
        <v>0</v>
      </c>
    </row>
    <row r="149" spans="1:7" x14ac:dyDescent="0.25">
      <c r="A149" s="44" t="s">
        <v>517</v>
      </c>
      <c r="B149" s="44"/>
      <c r="C149" s="45"/>
      <c r="D149" s="45">
        <v>20</v>
      </c>
      <c r="E149" s="45">
        <v>0.2</v>
      </c>
      <c r="F149" s="45"/>
      <c r="G149" s="45">
        <f>PRODUCT(C149:F149)</f>
        <v>4</v>
      </c>
    </row>
    <row r="150" spans="1:7" x14ac:dyDescent="0.25">
      <c r="A150" s="44" t="s">
        <v>518</v>
      </c>
      <c r="B150" s="44"/>
      <c r="C150" s="45"/>
      <c r="D150" s="45"/>
      <c r="E150" s="45"/>
      <c r="F150" s="45"/>
      <c r="G150" s="45"/>
    </row>
    <row r="151" spans="1:7" x14ac:dyDescent="0.25">
      <c r="A151" s="44" t="s">
        <v>519</v>
      </c>
      <c r="B151" s="44"/>
      <c r="C151" s="45"/>
      <c r="D151" s="45"/>
      <c r="E151" s="45"/>
      <c r="F151" s="45"/>
      <c r="G151" s="45"/>
    </row>
    <row r="152" spans="1:7" x14ac:dyDescent="0.25">
      <c r="A152" s="44" t="s">
        <v>520</v>
      </c>
      <c r="B152" s="44"/>
      <c r="C152" s="45"/>
      <c r="D152" s="45"/>
      <c r="E152" s="45"/>
      <c r="F152" s="45"/>
      <c r="G152" s="45"/>
    </row>
    <row r="154" spans="1:7" ht="45" customHeight="1" x14ac:dyDescent="0.25">
      <c r="A154" s="41" t="s">
        <v>521</v>
      </c>
      <c r="B154" s="41" t="s">
        <v>461</v>
      </c>
      <c r="C154" s="41" t="s">
        <v>156</v>
      </c>
      <c r="D154" s="42" t="s">
        <v>93</v>
      </c>
      <c r="E154" s="1" t="s">
        <v>157</v>
      </c>
      <c r="F154" s="1" t="s">
        <v>157</v>
      </c>
      <c r="G154" s="43">
        <f>SUM(G155:G157)</f>
        <v>56.56</v>
      </c>
    </row>
    <row r="155" spans="1:7" x14ac:dyDescent="0.25">
      <c r="A155" s="44" t="s">
        <v>480</v>
      </c>
      <c r="B155" s="44"/>
      <c r="C155" s="45">
        <v>10</v>
      </c>
      <c r="D155" s="45">
        <v>0.8</v>
      </c>
      <c r="E155" s="45">
        <v>0.7</v>
      </c>
      <c r="F155" s="45"/>
      <c r="G155" s="45">
        <f>PRODUCT(C155:F155)</f>
        <v>5.6</v>
      </c>
    </row>
    <row r="156" spans="1:7" x14ac:dyDescent="0.25">
      <c r="A156" s="44" t="s">
        <v>479</v>
      </c>
      <c r="B156" s="44"/>
      <c r="C156" s="45">
        <v>71</v>
      </c>
      <c r="D156" s="45">
        <v>0.8</v>
      </c>
      <c r="E156" s="45">
        <v>0.7</v>
      </c>
      <c r="F156" s="45"/>
      <c r="G156" s="45">
        <f>PRODUCT(C156:F156)</f>
        <v>39.76</v>
      </c>
    </row>
    <row r="157" spans="1:7" x14ac:dyDescent="0.25">
      <c r="A157" s="44" t="s">
        <v>478</v>
      </c>
      <c r="B157" s="44"/>
      <c r="C157" s="45">
        <v>20</v>
      </c>
      <c r="D157" s="45">
        <v>0.8</v>
      </c>
      <c r="E157" s="45">
        <v>0.7</v>
      </c>
      <c r="F157" s="45"/>
      <c r="G157" s="45">
        <f>PRODUCT(C157:F157)</f>
        <v>11.2</v>
      </c>
    </row>
  </sheetData>
  <sheetProtection sheet="1"/>
  <mergeCells count="31">
    <mergeCell ref="E154:F154"/>
    <mergeCell ref="E119:F119"/>
    <mergeCell ref="E125:F125"/>
    <mergeCell ref="E133:F133"/>
    <mergeCell ref="E137:F137"/>
    <mergeCell ref="E146:F146"/>
    <mergeCell ref="E94:F94"/>
    <mergeCell ref="E99:F99"/>
    <mergeCell ref="E102:F102"/>
    <mergeCell ref="E109:F109"/>
    <mergeCell ref="E114:F114"/>
    <mergeCell ref="E77:F77"/>
    <mergeCell ref="E80:F80"/>
    <mergeCell ref="E83:F83"/>
    <mergeCell ref="E86:F86"/>
    <mergeCell ref="E91:F91"/>
    <mergeCell ref="E42:F42"/>
    <mergeCell ref="E50:F50"/>
    <mergeCell ref="E58:F58"/>
    <mergeCell ref="E63:F63"/>
    <mergeCell ref="E68:F68"/>
    <mergeCell ref="E14:F14"/>
    <mergeCell ref="E21:F21"/>
    <mergeCell ref="E24:F24"/>
    <mergeCell ref="E27:F27"/>
    <mergeCell ref="E34:F34"/>
    <mergeCell ref="E1:H1"/>
    <mergeCell ref="E2:H2"/>
    <mergeCell ref="E3:H3"/>
    <mergeCell ref="E4:H4"/>
    <mergeCell ref="C6:G6"/>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T-PRES</vt:lpstr>
      <vt:lpstr>T-APU</vt:lpstr>
      <vt:lpstr>T-SMP</vt:lpstr>
      <vt:lpstr>T-DIM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Jesus Godoy Vilas</cp:lastModifiedBy>
  <dcterms:created xsi:type="dcterms:W3CDTF">2026-09-02T11:33:26Z</dcterms:created>
  <dcterms:modified xsi:type="dcterms:W3CDTF">2026-09-02T11:34:37Z</dcterms:modified>
</cp:coreProperties>
</file>