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gccat.sharepoint.com/sites/ContractaciAJ/Shared Documents/General/LICITACIONS/2026/01_LICITACIONS/CONTR-2026-313/01_FASE INICIAL/02_Ocei/"/>
    </mc:Choice>
  </mc:AlternateContent>
  <xr:revisionPtr revIDLastSave="395" documentId="8_{1BEC460B-AAA5-4EC5-A2D8-E3E412C60AF9}" xr6:coauthVersionLast="47" xr6:coauthVersionMax="47" xr10:uidLastSave="{50E0F3C0-F2D5-482F-BCEB-28744FB126E0}"/>
  <bookViews>
    <workbookView xWindow="43080" yWindow="-120" windowWidth="51840" windowHeight="21120" xr2:uid="{C29ACE19-A25D-47CC-A3F2-53887BFEB5A0}"/>
  </bookViews>
  <sheets>
    <sheet name="MP climatització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8" i="2" l="1"/>
  <c r="H99" i="2"/>
  <c r="H100" i="2"/>
  <c r="H101" i="2"/>
  <c r="H97" i="2"/>
  <c r="G75" i="2"/>
  <c r="G76" i="2"/>
  <c r="G77" i="2"/>
  <c r="G78" i="2"/>
  <c r="G79" i="2"/>
  <c r="G80" i="2"/>
  <c r="G81" i="2"/>
  <c r="G82" i="2"/>
  <c r="G83" i="2"/>
  <c r="G84" i="2"/>
  <c r="G85" i="2"/>
  <c r="G74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48" i="2"/>
  <c r="G34" i="2"/>
  <c r="G35" i="2"/>
  <c r="G33" i="2"/>
  <c r="E20" i="2"/>
  <c r="E21" i="2" s="1"/>
  <c r="E22" i="2" s="1"/>
</calcChain>
</file>

<file path=xl/sharedStrings.xml><?xml version="1.0" encoding="utf-8"?>
<sst xmlns="http://schemas.openxmlformats.org/spreadsheetml/2006/main" count="100" uniqueCount="58">
  <si>
    <t>EMPRESA LICITADORA</t>
  </si>
  <si>
    <t>CONCEPTE</t>
  </si>
  <si>
    <t>% BAIXA OFERTADA</t>
  </si>
  <si>
    <t>Baixa %</t>
  </si>
  <si>
    <t>Descripció</t>
  </si>
  <si>
    <t>Numero de fils</t>
  </si>
  <si>
    <r>
      <t>secció mm</t>
    </r>
    <r>
      <rPr>
        <b/>
        <vertAlign val="superscript"/>
        <sz val="9"/>
        <color rgb="FF000000"/>
        <rFont val="Arial"/>
        <family val="2"/>
      </rPr>
      <t>2</t>
    </r>
  </si>
  <si>
    <t>€/ml</t>
  </si>
  <si>
    <t>Cable amb conductor de coure de tensió assignada0,6/1 kV, de designació RZ1-K (AS), construcció segons norma UNE 21123-4, amb coberta del cable de poliolefines, classe de reacció al foc Cca-s1b, d1, a1 segons la norma UNE-EN 50575 amb baixa emissió fums</t>
  </si>
  <si>
    <t>2+T</t>
  </si>
  <si>
    <t>3+T</t>
  </si>
  <si>
    <t>4+T</t>
  </si>
  <si>
    <t>Fases</t>
  </si>
  <si>
    <t>I nominal (A)</t>
  </si>
  <si>
    <t>€/Ut</t>
  </si>
  <si>
    <t>Interruptor automàtic magnetotèrmic tipus PIA corba C, de 6000 A de poder de tall segons UNE-EN 60898 i de 10 kA de poder de tall segons UNE-EN 60947-2, de X mòduls DIN de 18 mm d'amplària, per a muntar en perfil DIN</t>
  </si>
  <si>
    <t>P+N</t>
  </si>
  <si>
    <t>2P</t>
  </si>
  <si>
    <t>4P</t>
  </si>
  <si>
    <t>Sensibilitat</t>
  </si>
  <si>
    <t>Interruptor diferencial de la classe A, gamma terciari, de desconnexió fix instantani, amb botó de test incorporat i indicador mecànic de defecte, construït segons les especificacions de la norma UNE-EN 61008-1, de X mòduls DIN de 18 mm d'amplària, per a muntar en perfil DIN</t>
  </si>
  <si>
    <t xml:space="preserve"> 30mA </t>
  </si>
  <si>
    <t xml:space="preserve"> 300mA </t>
  </si>
  <si>
    <t>Concepte</t>
  </si>
  <si>
    <t>Import ofertat</t>
  </si>
  <si>
    <t>DESCRIPCIÓ</t>
  </si>
  <si>
    <t>Hora diürna tècnic frigorista</t>
  </si>
  <si>
    <t>Hora nocturna i de cap de setmana hora diürna tècnic frigorista</t>
  </si>
  <si>
    <t>Hora nocturna de cap de setmana</t>
  </si>
  <si>
    <t>PREUS (€)</t>
  </si>
  <si>
    <t>UNITAT MÀ D'OBRA</t>
  </si>
  <si>
    <r>
      <rPr>
        <b/>
        <sz val="11"/>
        <color theme="1"/>
        <rFont val="Arial"/>
        <family val="2"/>
      </rPr>
      <t>% de descompte únic</t>
    </r>
    <r>
      <rPr>
        <sz val="11"/>
        <color theme="1"/>
        <rFont val="Arial"/>
        <family val="2"/>
      </rPr>
      <t xml:space="preserve"> a aplicar al llistat de preus de la taula de l'annex 9 del PPT.</t>
    </r>
  </si>
  <si>
    <r>
      <rPr>
        <b/>
        <sz val="11"/>
        <color theme="1"/>
        <rFont val="Arial"/>
        <family val="2"/>
      </rPr>
      <t>% de descompte únic</t>
    </r>
    <r>
      <rPr>
        <sz val="11"/>
        <color theme="1"/>
        <rFont val="Arial"/>
        <family val="2"/>
      </rPr>
      <t xml:space="preserve"> a aplicar al llistat de preus de la taula de l'annex 10 del PPT.</t>
    </r>
  </si>
  <si>
    <t>UNITAT D'OBRA</t>
  </si>
  <si>
    <r>
      <rPr>
        <b/>
        <sz val="11"/>
        <color theme="1"/>
        <rFont val="Arial"/>
        <family val="2"/>
      </rPr>
      <t>% de descompte únic</t>
    </r>
    <r>
      <rPr>
        <sz val="11"/>
        <color theme="1"/>
        <rFont val="Arial"/>
        <family val="2"/>
      </rPr>
      <t xml:space="preserve"> a aplicar al llistat de preus de la taula de l'annex 11 del PPT.</t>
    </r>
  </si>
  <si>
    <r>
      <rPr>
        <b/>
        <sz val="11"/>
        <color theme="1"/>
        <rFont val="Arial"/>
        <family val="2"/>
      </rPr>
      <t>% de descompte únic</t>
    </r>
    <r>
      <rPr>
        <sz val="11"/>
        <color theme="1"/>
        <rFont val="Arial"/>
        <family val="2"/>
      </rPr>
      <t xml:space="preserve"> a aplicar al llistat de preus de la taula de l'annex 12 del PPT.</t>
    </r>
  </si>
  <si>
    <t>Descompte (%)</t>
  </si>
  <si>
    <t>Descompte a aplicar sobre del catàleg de preus d’equips, components i materials no recollits en els annexes 9, 10, 11 i 12</t>
  </si>
  <si>
    <t>A - Import manteniment integral</t>
  </si>
  <si>
    <t>B - Import material preventiu i correctiu (**)</t>
  </si>
  <si>
    <t>C - Import millores (***)</t>
  </si>
  <si>
    <t xml:space="preserve">Total Pressupost d’Execució de Contracte (abans d’IVA)  </t>
  </si>
  <si>
    <t>21% IVA</t>
  </si>
  <si>
    <t>Total (amb IVA)</t>
  </si>
  <si>
    <t>**La partida B no admet baixa i per tant caldrà ofertar-la al preu indicat en el plec tècnic. En cas contrari, l’oferta podrà quedar exclosa, a excepció de què, l’oferta global no es modifiqui, un cop realitzada la homogeneïtzació.</t>
  </si>
  <si>
    <t>***La partida C no admet baixa i per tant caldrà ofertar-la al preu indicat en el plec tècnic. En cas contrari, l’oferta podrà quedar exclosa, a excepció de què, l’oferta global no es modifiqui, un cop realitzada la homogeneïtzació.</t>
  </si>
  <si>
    <t>6.1) Oferta a la baixa en concepte del preu corresponent al pressupost de la licitació</t>
  </si>
  <si>
    <t>6.2) Oferta en concepte de percentatge de baixa de la taula de l’annex 9 del PPT</t>
  </si>
  <si>
    <t>6.3) Oferta en concepte de percentatge de baixa de la taula de l’annex 10 del PPT</t>
  </si>
  <si>
    <t>6.4) Oferta en concepte de percentatge de baixa de la taula de l’annex 11 del PPT</t>
  </si>
  <si>
    <t>6.5) Oferta en concepte de percentatge de baixa de la taula de l’annex 12 del PPT</t>
  </si>
  <si>
    <t>6.6) Oferta en concepte de percentatge de descompte a aplicar sobre del catàleg de preus d’equips, components i materials no recollits en els annexes 9, 10, 11 i 12</t>
  </si>
  <si>
    <t>CONTR/2026/313
SERVEI DE MANTENIMENT INTEGRAL DELS SISTEMES DE CLIMATITZACIÓ I VENTILACIÓ DE DEPENDÈNCIES DE LA XARXA DE FERROCARRILS DE LA GENERALITAT DE CATALUNYA</t>
  </si>
  <si>
    <t>PREU AMB DESCOMPTE APLICAT (es calcula automàticament)</t>
  </si>
  <si>
    <t>€/ml AMB DESCOMPTE APLICAT (es calcula autimàticament)</t>
  </si>
  <si>
    <t>€/Ut AMB DESCOMPTE APLICAT (es calcula autimàticament)</t>
  </si>
  <si>
    <t>omplir només les cel·les marcades en groc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</si>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</sst>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3]_-;\-* #,##0.00\ [$€-403]_-;_-* &quot;-&quot;??\ [$€-403]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9"/>
      <color rgb="FF111827"/>
      <name val="Arial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Protection="1"/>
    <xf numFmtId="0" fontId="3" fillId="2" borderId="0" xfId="0" applyFont="1" applyFill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center" vertical="center"/>
    </xf>
    <xf numFmtId="0" fontId="13" fillId="6" borderId="0" xfId="0" applyFont="1" applyFill="1" applyProtection="1"/>
    <xf numFmtId="0" fontId="2" fillId="6" borderId="0" xfId="0" applyFont="1" applyFill="1" applyProtection="1"/>
    <xf numFmtId="0" fontId="13" fillId="0" borderId="0" xfId="0" applyFont="1" applyProtection="1"/>
    <xf numFmtId="0" fontId="3" fillId="0" borderId="0" xfId="0" applyFont="1" applyAlignment="1" applyProtection="1">
      <alignment horizontal="left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 applyProtection="1">
      <alignment horizontal="left" vertical="center" wrapText="1"/>
    </xf>
    <xf numFmtId="164" fontId="8" fillId="5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right" vertical="center" wrapText="1"/>
    </xf>
    <xf numFmtId="164" fontId="15" fillId="4" borderId="1" xfId="0" applyNumberFormat="1" applyFont="1" applyFill="1" applyBorder="1" applyAlignment="1" applyProtection="1">
      <alignment horizontal="center" vertical="center" wrapText="1"/>
    </xf>
    <xf numFmtId="164" fontId="8" fillId="4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horizontal="right" vertical="center" wrapText="1"/>
    </xf>
    <xf numFmtId="0" fontId="10" fillId="0" borderId="0" xfId="0" applyFont="1" applyAlignment="1" applyProtection="1">
      <alignment vertical="center" wrapText="1"/>
    </xf>
    <xf numFmtId="0" fontId="11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12" fillId="5" borderId="1" xfId="0" applyFont="1" applyFill="1" applyBorder="1" applyAlignment="1" applyProtection="1">
      <alignment horizontal="left" vertical="center"/>
    </xf>
    <xf numFmtId="8" fontId="12" fillId="5" borderId="1" xfId="0" applyNumberFormat="1" applyFont="1" applyFill="1" applyBorder="1" applyAlignment="1" applyProtection="1">
      <alignment horizontal="right" vertical="center"/>
    </xf>
    <xf numFmtId="164" fontId="14" fillId="5" borderId="1" xfId="0" applyNumberFormat="1" applyFont="1" applyFill="1" applyBorder="1" applyProtection="1"/>
    <xf numFmtId="0" fontId="12" fillId="5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left" wrapText="1"/>
    </xf>
    <xf numFmtId="0" fontId="4" fillId="2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/>
    </xf>
    <xf numFmtId="8" fontId="5" fillId="5" borderId="1" xfId="0" applyNumberFormat="1" applyFont="1" applyFill="1" applyBorder="1" applyAlignment="1" applyProtection="1">
      <alignment horizontal="right" vertical="center"/>
    </xf>
    <xf numFmtId="8" fontId="4" fillId="5" borderId="1" xfId="0" applyNumberFormat="1" applyFont="1" applyFill="1" applyBorder="1" applyAlignment="1" applyProtection="1">
      <alignment horizontal="right" vertical="center"/>
    </xf>
    <xf numFmtId="8" fontId="5" fillId="5" borderId="1" xfId="0" applyNumberFormat="1" applyFont="1" applyFill="1" applyBorder="1" applyAlignment="1" applyProtection="1">
      <alignment horizontal="center" vertical="center"/>
    </xf>
    <xf numFmtId="8" fontId="4" fillId="5" borderId="1" xfId="0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44" fontId="5" fillId="5" borderId="1" xfId="1" applyFont="1" applyFill="1" applyBorder="1" applyAlignment="1" applyProtection="1">
      <alignment horizontal="left" vertical="center"/>
    </xf>
    <xf numFmtId="44" fontId="4" fillId="5" borderId="1" xfId="1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 applyProtection="1">
      <alignment horizontal="left" vertical="center" wrapText="1"/>
    </xf>
    <xf numFmtId="0" fontId="10" fillId="5" borderId="3" xfId="0" applyFont="1" applyFill="1" applyBorder="1" applyAlignment="1" applyProtection="1">
      <alignment horizontal="left" vertical="center" wrapText="1"/>
    </xf>
    <xf numFmtId="0" fontId="10" fillId="5" borderId="4" xfId="0" applyFont="1" applyFill="1" applyBorder="1" applyAlignment="1" applyProtection="1">
      <alignment horizontal="left" vertical="center" wrapText="1"/>
    </xf>
    <xf numFmtId="0" fontId="2" fillId="6" borderId="1" xfId="0" applyFont="1" applyFill="1" applyBorder="1" applyAlignment="1" applyProtection="1">
      <alignment horizontal="left"/>
      <protection locked="0"/>
    </xf>
    <xf numFmtId="164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9" fontId="2" fillId="6" borderId="1" xfId="2" applyFont="1" applyFill="1" applyBorder="1" applyAlignment="1" applyProtection="1">
      <alignment horizontal="center" vertical="center"/>
      <protection locked="0"/>
    </xf>
    <xf numFmtId="9" fontId="8" fillId="6" borderId="1" xfId="2" applyFont="1" applyFill="1" applyBorder="1" applyAlignment="1" applyProtection="1">
      <alignment horizontal="center" vertical="center" wrapText="1"/>
      <protection locked="0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685801</xdr:colOff>
      <xdr:row>0</xdr:row>
      <xdr:rowOff>133350</xdr:rowOff>
    </xdr:from>
    <xdr:to>
      <xdr:col>2</xdr:col>
      <xdr:colOff>857251</xdr:colOff>
      <xdr:row>7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4E589D-2693-470A-AD86-8D0E36DCE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133350"/>
          <a:ext cx="169545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028A-049D-4D88-A916-40A881FE6E22}">
  <dimension ref="A3:K113"/>
  <sheetViews>
    <sheetView tabSelected="1" topLeftCell="A85" zoomScale="85" zoomScaleNormal="85" workbookViewId="0">
      <selection activeCell="G106" activeCellId="6" sqref="F10:I10 E17:F17 G40:G41 G67:G68 G90:G91 G113 G106:G107"/>
    </sheetView>
  </sheetViews>
  <sheetFormatPr baseColWidth="10" defaultColWidth="10.73046875" defaultRowHeight="13.5" x14ac:dyDescent="0.35"/>
  <cols>
    <col min="1" max="2" width="10.73046875" style="1"/>
    <col min="3" max="3" width="13.3984375" style="1" customWidth="1"/>
    <col min="4" max="4" width="12" style="1" customWidth="1"/>
    <col min="5" max="6" width="10.73046875" style="1"/>
    <col min="7" max="7" width="19.265625" style="1" customWidth="1"/>
    <col min="8" max="8" width="18.59765625" style="1" customWidth="1"/>
    <col min="9" max="16384" width="10.73046875" style="1"/>
  </cols>
  <sheetData>
    <row r="3" spans="1:11" ht="13.5" customHeight="1" x14ac:dyDescent="0.35">
      <c r="E3" s="2" t="s">
        <v>52</v>
      </c>
      <c r="F3" s="2"/>
      <c r="G3" s="2"/>
      <c r="H3" s="2"/>
      <c r="I3" s="2"/>
      <c r="J3" s="2"/>
      <c r="K3" s="2"/>
    </row>
    <row r="4" spans="1:11" ht="13.5" customHeight="1" x14ac:dyDescent="0.35">
      <c r="E4" s="2"/>
      <c r="F4" s="2"/>
      <c r="G4" s="2"/>
      <c r="H4" s="2"/>
      <c r="I4" s="2"/>
      <c r="J4" s="2"/>
      <c r="K4" s="2"/>
    </row>
    <row r="5" spans="1:11" ht="13.5" customHeight="1" x14ac:dyDescent="0.35">
      <c r="E5" s="2"/>
      <c r="F5" s="2"/>
      <c r="G5" s="2"/>
      <c r="H5" s="2"/>
      <c r="I5" s="2"/>
      <c r="J5" s="2"/>
      <c r="K5" s="2"/>
    </row>
    <row r="6" spans="1:11" ht="13.5" customHeight="1" x14ac:dyDescent="0.35">
      <c r="E6" s="2"/>
      <c r="F6" s="2"/>
      <c r="G6" s="2"/>
      <c r="H6" s="2"/>
      <c r="I6" s="2"/>
      <c r="J6" s="2"/>
      <c r="K6" s="2"/>
    </row>
    <row r="10" spans="1:11" ht="13.9" x14ac:dyDescent="0.35">
      <c r="B10" s="3" t="s">
        <v>0</v>
      </c>
      <c r="C10" s="3"/>
      <c r="D10" s="3"/>
      <c r="E10" s="3"/>
      <c r="F10" s="48"/>
      <c r="G10" s="48"/>
      <c r="H10" s="48"/>
      <c r="I10" s="48"/>
    </row>
    <row r="12" spans="1:11" ht="20.65" x14ac:dyDescent="0.6">
      <c r="B12" s="4" t="s">
        <v>56</v>
      </c>
      <c r="C12" s="5"/>
      <c r="D12" s="5"/>
      <c r="E12" s="5"/>
      <c r="F12" s="5"/>
      <c r="G12" s="5"/>
    </row>
    <row r="13" spans="1:11" ht="20.65" x14ac:dyDescent="0.6">
      <c r="B13" s="6"/>
    </row>
    <row r="14" spans="1:11" ht="13.9" x14ac:dyDescent="0.4">
      <c r="A14" s="7" t="s">
        <v>46</v>
      </c>
      <c r="B14" s="7"/>
      <c r="C14" s="7"/>
      <c r="D14" s="7"/>
      <c r="E14" s="7"/>
      <c r="F14" s="7"/>
      <c r="G14" s="7"/>
      <c r="H14" s="7"/>
      <c r="I14" s="7"/>
    </row>
    <row r="16" spans="1:11" ht="27.75" customHeight="1" x14ac:dyDescent="0.35">
      <c r="C16" s="8" t="s">
        <v>23</v>
      </c>
      <c r="D16" s="8"/>
      <c r="E16" s="8" t="s">
        <v>24</v>
      </c>
      <c r="F16" s="8"/>
      <c r="G16" s="1" t="s">
        <v>57</v>
      </c>
    </row>
    <row r="17" spans="1:9" ht="28.5" customHeight="1" x14ac:dyDescent="0.35">
      <c r="C17" s="9" t="s">
        <v>38</v>
      </c>
      <c r="D17" s="9"/>
      <c r="E17" s="49"/>
      <c r="F17" s="49"/>
    </row>
    <row r="18" spans="1:9" ht="28.5" customHeight="1" x14ac:dyDescent="0.35">
      <c r="C18" s="9" t="s">
        <v>39</v>
      </c>
      <c r="D18" s="9"/>
      <c r="E18" s="10">
        <v>80000</v>
      </c>
      <c r="F18" s="10"/>
    </row>
    <row r="19" spans="1:9" ht="28.5" customHeight="1" x14ac:dyDescent="0.35">
      <c r="C19" s="9" t="s">
        <v>40</v>
      </c>
      <c r="D19" s="9"/>
      <c r="E19" s="10">
        <v>100000</v>
      </c>
      <c r="F19" s="10"/>
    </row>
    <row r="20" spans="1:9" ht="28.9" customHeight="1" x14ac:dyDescent="0.35">
      <c r="C20" s="11" t="s">
        <v>41</v>
      </c>
      <c r="D20" s="11"/>
      <c r="E20" s="12">
        <f>ROUND(SUM(E17:F19),2)</f>
        <v>180000</v>
      </c>
      <c r="F20" s="12"/>
    </row>
    <row r="21" spans="1:9" ht="14.25" x14ac:dyDescent="0.35">
      <c r="C21" s="11" t="s">
        <v>42</v>
      </c>
      <c r="D21" s="11"/>
      <c r="E21" s="13">
        <f>+ROUND(E20*0.21,2)</f>
        <v>37800</v>
      </c>
      <c r="F21" s="13"/>
    </row>
    <row r="22" spans="1:9" ht="14.25" x14ac:dyDescent="0.35">
      <c r="C22" s="14" t="s">
        <v>43</v>
      </c>
      <c r="D22" s="14"/>
      <c r="E22" s="13">
        <f>ROUND(+E21+E20,2)</f>
        <v>217800</v>
      </c>
      <c r="F22" s="13"/>
    </row>
    <row r="24" spans="1:9" ht="40.9" customHeight="1" x14ac:dyDescent="0.35">
      <c r="C24" s="15" t="s">
        <v>44</v>
      </c>
      <c r="D24" s="15"/>
      <c r="E24" s="15"/>
      <c r="F24" s="15"/>
      <c r="G24" s="15"/>
    </row>
    <row r="26" spans="1:9" ht="40.9" customHeight="1" x14ac:dyDescent="0.35">
      <c r="C26" s="15" t="s">
        <v>45</v>
      </c>
      <c r="D26" s="15"/>
      <c r="E26" s="15"/>
      <c r="F26" s="15"/>
      <c r="G26" s="15"/>
    </row>
    <row r="29" spans="1:9" ht="13.9" x14ac:dyDescent="0.4">
      <c r="A29" s="7" t="s">
        <v>47</v>
      </c>
      <c r="B29" s="7"/>
      <c r="C29" s="7"/>
      <c r="D29" s="7"/>
      <c r="E29" s="7"/>
      <c r="F29" s="7"/>
      <c r="G29" s="7"/>
      <c r="H29" s="7"/>
      <c r="I29" s="7"/>
    </row>
    <row r="31" spans="1:9" ht="14.65" customHeight="1" x14ac:dyDescent="0.35">
      <c r="C31" s="16" t="s">
        <v>30</v>
      </c>
      <c r="D31" s="16"/>
      <c r="E31" s="16"/>
      <c r="F31" s="16"/>
      <c r="G31" s="16"/>
    </row>
    <row r="32" spans="1:9" ht="46.5" x14ac:dyDescent="0.35">
      <c r="C32" s="17" t="s">
        <v>25</v>
      </c>
      <c r="D32" s="17"/>
      <c r="E32" s="17"/>
      <c r="F32" s="18" t="s">
        <v>29</v>
      </c>
      <c r="G32" s="19" t="s">
        <v>53</v>
      </c>
    </row>
    <row r="33" spans="1:9" ht="14.65" customHeight="1" x14ac:dyDescent="0.35">
      <c r="C33" s="20" t="s">
        <v>26</v>
      </c>
      <c r="D33" s="20"/>
      <c r="E33" s="20"/>
      <c r="F33" s="21">
        <v>45</v>
      </c>
      <c r="G33" s="22">
        <f>ROUND(+F33*(1-$G$40),2)</f>
        <v>45</v>
      </c>
    </row>
    <row r="34" spans="1:9" ht="24" customHeight="1" x14ac:dyDescent="0.35">
      <c r="C34" s="23" t="s">
        <v>27</v>
      </c>
      <c r="D34" s="23"/>
      <c r="E34" s="23"/>
      <c r="F34" s="21">
        <v>55</v>
      </c>
      <c r="G34" s="22">
        <f t="shared" ref="G34:G35" si="0">ROUND(+F34*(1-$G$40),2)</f>
        <v>55</v>
      </c>
    </row>
    <row r="35" spans="1:9" ht="14.65" customHeight="1" x14ac:dyDescent="0.35">
      <c r="C35" s="20" t="s">
        <v>28</v>
      </c>
      <c r="D35" s="20"/>
      <c r="E35" s="20"/>
      <c r="F35" s="21">
        <v>60</v>
      </c>
      <c r="G35" s="22">
        <f t="shared" si="0"/>
        <v>60</v>
      </c>
    </row>
    <row r="38" spans="1:9" ht="13.9" x14ac:dyDescent="0.4">
      <c r="C38" s="24" t="s">
        <v>2</v>
      </c>
      <c r="D38" s="24"/>
      <c r="E38" s="24"/>
      <c r="F38" s="24"/>
      <c r="G38" s="24"/>
    </row>
    <row r="39" spans="1:9" ht="13.9" x14ac:dyDescent="0.4">
      <c r="C39" s="25" t="s">
        <v>1</v>
      </c>
      <c r="D39" s="25"/>
      <c r="E39" s="25"/>
      <c r="F39" s="25"/>
      <c r="G39" s="26" t="s">
        <v>3</v>
      </c>
    </row>
    <row r="40" spans="1:9" x14ac:dyDescent="0.35">
      <c r="C40" s="27" t="s">
        <v>31</v>
      </c>
      <c r="D40" s="27"/>
      <c r="E40" s="27"/>
      <c r="F40" s="27"/>
      <c r="G40" s="50"/>
    </row>
    <row r="41" spans="1:9" x14ac:dyDescent="0.35">
      <c r="C41" s="27"/>
      <c r="D41" s="27"/>
      <c r="E41" s="27"/>
      <c r="F41" s="27"/>
      <c r="G41" s="50"/>
    </row>
    <row r="44" spans="1:9" ht="13.9" x14ac:dyDescent="0.4">
      <c r="A44" s="7" t="s">
        <v>48</v>
      </c>
      <c r="B44" s="7"/>
      <c r="C44" s="7"/>
      <c r="D44" s="7"/>
      <c r="E44" s="7"/>
      <c r="F44" s="7"/>
      <c r="G44" s="7"/>
      <c r="H44" s="7"/>
      <c r="I44" s="7"/>
    </row>
    <row r="46" spans="1:9" x14ac:dyDescent="0.35">
      <c r="C46" s="16" t="s">
        <v>33</v>
      </c>
      <c r="D46" s="16"/>
      <c r="E46" s="16"/>
      <c r="F46" s="16"/>
      <c r="G46" s="16"/>
    </row>
    <row r="47" spans="1:9" ht="34.9" x14ac:dyDescent="0.35">
      <c r="C47" s="28" t="s">
        <v>4</v>
      </c>
      <c r="D47" s="28" t="s">
        <v>5</v>
      </c>
      <c r="E47" s="28" t="s">
        <v>6</v>
      </c>
      <c r="F47" s="28" t="s">
        <v>7</v>
      </c>
      <c r="G47" s="19" t="s">
        <v>54</v>
      </c>
    </row>
    <row r="48" spans="1:9" ht="14.45" customHeight="1" x14ac:dyDescent="0.35">
      <c r="C48" s="29" t="s">
        <v>8</v>
      </c>
      <c r="D48" s="30">
        <v>2</v>
      </c>
      <c r="E48" s="30">
        <v>1.5</v>
      </c>
      <c r="F48" s="31">
        <v>1.64</v>
      </c>
      <c r="G48" s="32">
        <f>ROUND(+F48*(1-$G$67),2)</f>
        <v>1.64</v>
      </c>
    </row>
    <row r="49" spans="3:7" ht="14.45" customHeight="1" x14ac:dyDescent="0.35">
      <c r="C49" s="29"/>
      <c r="D49" s="30">
        <v>2</v>
      </c>
      <c r="E49" s="30">
        <v>2.5</v>
      </c>
      <c r="F49" s="31">
        <v>2.2000000000000002</v>
      </c>
      <c r="G49" s="32">
        <f t="shared" ref="G49:G62" si="1">ROUND(+F49*(1-$G$67),2)</f>
        <v>2.2000000000000002</v>
      </c>
    </row>
    <row r="50" spans="3:7" ht="14.45" customHeight="1" x14ac:dyDescent="0.35">
      <c r="C50" s="29"/>
      <c r="D50" s="30">
        <v>2</v>
      </c>
      <c r="E50" s="30">
        <v>4</v>
      </c>
      <c r="F50" s="31">
        <v>3</v>
      </c>
      <c r="G50" s="32">
        <f t="shared" si="1"/>
        <v>3</v>
      </c>
    </row>
    <row r="51" spans="3:7" ht="14.45" customHeight="1" x14ac:dyDescent="0.35">
      <c r="C51" s="29"/>
      <c r="D51" s="30" t="s">
        <v>9</v>
      </c>
      <c r="E51" s="30">
        <v>1.5</v>
      </c>
      <c r="F51" s="31">
        <v>2</v>
      </c>
      <c r="G51" s="32">
        <f t="shared" si="1"/>
        <v>2</v>
      </c>
    </row>
    <row r="52" spans="3:7" ht="14.45" customHeight="1" x14ac:dyDescent="0.35">
      <c r="C52" s="29"/>
      <c r="D52" s="30" t="s">
        <v>9</v>
      </c>
      <c r="E52" s="30">
        <v>2.5</v>
      </c>
      <c r="F52" s="31">
        <v>2.77</v>
      </c>
      <c r="G52" s="32">
        <f t="shared" si="1"/>
        <v>2.77</v>
      </c>
    </row>
    <row r="53" spans="3:7" ht="14.45" customHeight="1" x14ac:dyDescent="0.35">
      <c r="C53" s="29"/>
      <c r="D53" s="30" t="s">
        <v>9</v>
      </c>
      <c r="E53" s="30">
        <v>4</v>
      </c>
      <c r="F53" s="31">
        <v>3.92</v>
      </c>
      <c r="G53" s="32">
        <f t="shared" si="1"/>
        <v>3.92</v>
      </c>
    </row>
    <row r="54" spans="3:7" ht="14.45" customHeight="1" x14ac:dyDescent="0.35">
      <c r="C54" s="29"/>
      <c r="D54" s="30" t="s">
        <v>9</v>
      </c>
      <c r="E54" s="30">
        <v>6</v>
      </c>
      <c r="F54" s="31">
        <v>5.4</v>
      </c>
      <c r="G54" s="32">
        <f t="shared" si="1"/>
        <v>5.4</v>
      </c>
    </row>
    <row r="55" spans="3:7" ht="14.45" customHeight="1" x14ac:dyDescent="0.35">
      <c r="C55" s="29"/>
      <c r="D55" s="30" t="s">
        <v>9</v>
      </c>
      <c r="E55" s="30">
        <v>10</v>
      </c>
      <c r="F55" s="31">
        <v>8</v>
      </c>
      <c r="G55" s="32">
        <f t="shared" si="1"/>
        <v>8</v>
      </c>
    </row>
    <row r="56" spans="3:7" ht="14.45" customHeight="1" x14ac:dyDescent="0.35">
      <c r="C56" s="29"/>
      <c r="D56" s="30" t="s">
        <v>10</v>
      </c>
      <c r="E56" s="30">
        <v>2.5</v>
      </c>
      <c r="F56" s="31">
        <v>3.5</v>
      </c>
      <c r="G56" s="32">
        <f t="shared" si="1"/>
        <v>3.5</v>
      </c>
    </row>
    <row r="57" spans="3:7" ht="14.45" customHeight="1" x14ac:dyDescent="0.35">
      <c r="C57" s="29"/>
      <c r="D57" s="30" t="s">
        <v>10</v>
      </c>
      <c r="E57" s="30">
        <v>4</v>
      </c>
      <c r="F57" s="31">
        <v>4.9000000000000004</v>
      </c>
      <c r="G57" s="32">
        <f t="shared" si="1"/>
        <v>4.9000000000000004</v>
      </c>
    </row>
    <row r="58" spans="3:7" ht="14.45" customHeight="1" x14ac:dyDescent="0.35">
      <c r="C58" s="29"/>
      <c r="D58" s="30" t="s">
        <v>10</v>
      </c>
      <c r="E58" s="30">
        <v>6</v>
      </c>
      <c r="F58" s="31">
        <v>7</v>
      </c>
      <c r="G58" s="32">
        <f t="shared" si="1"/>
        <v>7</v>
      </c>
    </row>
    <row r="59" spans="3:7" ht="14.45" customHeight="1" x14ac:dyDescent="0.35">
      <c r="C59" s="29"/>
      <c r="D59" s="30" t="s">
        <v>10</v>
      </c>
      <c r="E59" s="30">
        <v>10</v>
      </c>
      <c r="F59" s="31">
        <v>10.5</v>
      </c>
      <c r="G59" s="32">
        <f t="shared" si="1"/>
        <v>10.5</v>
      </c>
    </row>
    <row r="60" spans="3:7" ht="14.45" customHeight="1" x14ac:dyDescent="0.35">
      <c r="C60" s="29"/>
      <c r="D60" s="30" t="s">
        <v>11</v>
      </c>
      <c r="E60" s="30">
        <v>2.5</v>
      </c>
      <c r="F60" s="31">
        <v>4.25</v>
      </c>
      <c r="G60" s="32">
        <f t="shared" si="1"/>
        <v>4.25</v>
      </c>
    </row>
    <row r="61" spans="3:7" ht="14.45" customHeight="1" x14ac:dyDescent="0.35">
      <c r="C61" s="29"/>
      <c r="D61" s="30" t="s">
        <v>11</v>
      </c>
      <c r="E61" s="30">
        <v>4</v>
      </c>
      <c r="F61" s="31">
        <v>6.1</v>
      </c>
      <c r="G61" s="32">
        <f t="shared" si="1"/>
        <v>6.1</v>
      </c>
    </row>
    <row r="62" spans="3:7" ht="14.45" customHeight="1" x14ac:dyDescent="0.35">
      <c r="C62" s="29"/>
      <c r="D62" s="30" t="s">
        <v>11</v>
      </c>
      <c r="E62" s="30">
        <v>6</v>
      </c>
      <c r="F62" s="31">
        <v>8.6</v>
      </c>
      <c r="G62" s="32">
        <f t="shared" si="1"/>
        <v>8.6</v>
      </c>
    </row>
    <row r="65" spans="1:9" ht="13.9" x14ac:dyDescent="0.4">
      <c r="C65" s="24" t="s">
        <v>2</v>
      </c>
      <c r="D65" s="24"/>
      <c r="E65" s="24"/>
      <c r="F65" s="24"/>
      <c r="G65" s="24"/>
    </row>
    <row r="66" spans="1:9" ht="13.9" x14ac:dyDescent="0.4">
      <c r="C66" s="25" t="s">
        <v>1</v>
      </c>
      <c r="D66" s="25"/>
      <c r="E66" s="25"/>
      <c r="F66" s="25"/>
      <c r="G66" s="26" t="s">
        <v>3</v>
      </c>
    </row>
    <row r="67" spans="1:9" x14ac:dyDescent="0.35">
      <c r="C67" s="27" t="s">
        <v>32</v>
      </c>
      <c r="D67" s="27"/>
      <c r="E67" s="27"/>
      <c r="F67" s="27"/>
      <c r="G67" s="50"/>
    </row>
    <row r="68" spans="1:9" x14ac:dyDescent="0.35">
      <c r="C68" s="27"/>
      <c r="D68" s="27"/>
      <c r="E68" s="27"/>
      <c r="F68" s="27"/>
      <c r="G68" s="50"/>
    </row>
    <row r="71" spans="1:9" ht="13.9" x14ac:dyDescent="0.4">
      <c r="A71" s="7" t="s">
        <v>49</v>
      </c>
      <c r="B71" s="7"/>
      <c r="C71" s="7"/>
      <c r="D71" s="7"/>
      <c r="E71" s="7"/>
      <c r="F71" s="7"/>
      <c r="G71" s="7"/>
      <c r="H71" s="7"/>
      <c r="I71" s="7"/>
    </row>
    <row r="73" spans="1:9" ht="34.9" x14ac:dyDescent="0.35">
      <c r="C73" s="28" t="s">
        <v>4</v>
      </c>
      <c r="D73" s="28" t="s">
        <v>12</v>
      </c>
      <c r="E73" s="28" t="s">
        <v>13</v>
      </c>
      <c r="F73" s="28" t="s">
        <v>14</v>
      </c>
      <c r="G73" s="19" t="s">
        <v>55</v>
      </c>
    </row>
    <row r="74" spans="1:9" ht="33.4" customHeight="1" x14ac:dyDescent="0.35">
      <c r="C74" s="29" t="s">
        <v>15</v>
      </c>
      <c r="D74" s="30" t="s">
        <v>16</v>
      </c>
      <c r="E74" s="30">
        <v>10</v>
      </c>
      <c r="F74" s="33">
        <v>26</v>
      </c>
      <c r="G74" s="34">
        <f>+ROUND(F74*(1-$G$90),2)</f>
        <v>26</v>
      </c>
    </row>
    <row r="75" spans="1:9" x14ac:dyDescent="0.35">
      <c r="C75" s="29"/>
      <c r="D75" s="30" t="s">
        <v>16</v>
      </c>
      <c r="E75" s="30">
        <v>16</v>
      </c>
      <c r="F75" s="33">
        <v>26.5</v>
      </c>
      <c r="G75" s="34">
        <f t="shared" ref="G75:G85" si="2">+ROUND(F75*(1-$G$90),2)</f>
        <v>26.5</v>
      </c>
    </row>
    <row r="76" spans="1:9" x14ac:dyDescent="0.35">
      <c r="C76" s="29"/>
      <c r="D76" s="30" t="s">
        <v>16</v>
      </c>
      <c r="E76" s="30">
        <v>20</v>
      </c>
      <c r="F76" s="33">
        <v>27.2</v>
      </c>
      <c r="G76" s="34">
        <f t="shared" si="2"/>
        <v>27.2</v>
      </c>
    </row>
    <row r="77" spans="1:9" x14ac:dyDescent="0.35">
      <c r="C77" s="29"/>
      <c r="D77" s="30" t="s">
        <v>16</v>
      </c>
      <c r="E77" s="30">
        <v>25</v>
      </c>
      <c r="F77" s="33">
        <v>27.9</v>
      </c>
      <c r="G77" s="34">
        <f t="shared" si="2"/>
        <v>27.9</v>
      </c>
    </row>
    <row r="78" spans="1:9" x14ac:dyDescent="0.35">
      <c r="C78" s="29"/>
      <c r="D78" s="30" t="s">
        <v>17</v>
      </c>
      <c r="E78" s="30">
        <v>10</v>
      </c>
      <c r="F78" s="33">
        <v>30.3</v>
      </c>
      <c r="G78" s="34">
        <f t="shared" si="2"/>
        <v>30.3</v>
      </c>
    </row>
    <row r="79" spans="1:9" x14ac:dyDescent="0.35">
      <c r="C79" s="29"/>
      <c r="D79" s="30" t="s">
        <v>17</v>
      </c>
      <c r="E79" s="30">
        <v>16</v>
      </c>
      <c r="F79" s="33">
        <v>30.9</v>
      </c>
      <c r="G79" s="34">
        <f t="shared" si="2"/>
        <v>30.9</v>
      </c>
    </row>
    <row r="80" spans="1:9" x14ac:dyDescent="0.35">
      <c r="C80" s="29"/>
      <c r="D80" s="30" t="s">
        <v>17</v>
      </c>
      <c r="E80" s="30">
        <v>20</v>
      </c>
      <c r="F80" s="33">
        <v>31.8</v>
      </c>
      <c r="G80" s="34">
        <f t="shared" si="2"/>
        <v>31.8</v>
      </c>
    </row>
    <row r="81" spans="1:9" x14ac:dyDescent="0.35">
      <c r="C81" s="29"/>
      <c r="D81" s="30" t="s">
        <v>17</v>
      </c>
      <c r="E81" s="30">
        <v>25</v>
      </c>
      <c r="F81" s="33">
        <v>32.5</v>
      </c>
      <c r="G81" s="34">
        <f t="shared" si="2"/>
        <v>32.5</v>
      </c>
    </row>
    <row r="82" spans="1:9" x14ac:dyDescent="0.35">
      <c r="C82" s="29"/>
      <c r="D82" s="30" t="s">
        <v>18</v>
      </c>
      <c r="E82" s="30">
        <v>10</v>
      </c>
      <c r="F82" s="33">
        <v>61.5</v>
      </c>
      <c r="G82" s="34">
        <f t="shared" si="2"/>
        <v>61.5</v>
      </c>
    </row>
    <row r="83" spans="1:9" x14ac:dyDescent="0.35">
      <c r="C83" s="29"/>
      <c r="D83" s="30" t="s">
        <v>18</v>
      </c>
      <c r="E83" s="30">
        <v>16</v>
      </c>
      <c r="F83" s="33">
        <v>62.6</v>
      </c>
      <c r="G83" s="34">
        <f t="shared" si="2"/>
        <v>62.6</v>
      </c>
    </row>
    <row r="84" spans="1:9" x14ac:dyDescent="0.35">
      <c r="C84" s="29"/>
      <c r="D84" s="30" t="s">
        <v>18</v>
      </c>
      <c r="E84" s="30">
        <v>20</v>
      </c>
      <c r="F84" s="33">
        <v>64.400000000000006</v>
      </c>
      <c r="G84" s="34">
        <f t="shared" si="2"/>
        <v>64.400000000000006</v>
      </c>
    </row>
    <row r="85" spans="1:9" x14ac:dyDescent="0.35">
      <c r="C85" s="29"/>
      <c r="D85" s="30" t="s">
        <v>18</v>
      </c>
      <c r="E85" s="30">
        <v>25</v>
      </c>
      <c r="F85" s="33">
        <v>65.900000000000006</v>
      </c>
      <c r="G85" s="34">
        <f t="shared" si="2"/>
        <v>65.900000000000006</v>
      </c>
    </row>
    <row r="88" spans="1:9" ht="13.9" x14ac:dyDescent="0.4">
      <c r="C88" s="24" t="s">
        <v>2</v>
      </c>
      <c r="D88" s="24"/>
      <c r="E88" s="24"/>
      <c r="F88" s="24"/>
      <c r="G88" s="24"/>
    </row>
    <row r="89" spans="1:9" ht="13.9" x14ac:dyDescent="0.4">
      <c r="C89" s="35" t="s">
        <v>1</v>
      </c>
      <c r="D89" s="36"/>
      <c r="E89" s="36"/>
      <c r="F89" s="37"/>
      <c r="G89" s="26" t="s">
        <v>3</v>
      </c>
    </row>
    <row r="90" spans="1:9" x14ac:dyDescent="0.35">
      <c r="C90" s="27" t="s">
        <v>34</v>
      </c>
      <c r="D90" s="27"/>
      <c r="E90" s="27"/>
      <c r="F90" s="27"/>
      <c r="G90" s="50"/>
    </row>
    <row r="91" spans="1:9" x14ac:dyDescent="0.35">
      <c r="C91" s="27"/>
      <c r="D91" s="27"/>
      <c r="E91" s="27"/>
      <c r="F91" s="27"/>
      <c r="G91" s="50"/>
    </row>
    <row r="94" spans="1:9" ht="13.9" x14ac:dyDescent="0.4">
      <c r="A94" s="7" t="s">
        <v>50</v>
      </c>
      <c r="B94" s="7"/>
      <c r="C94" s="7"/>
      <c r="D94" s="7"/>
      <c r="E94" s="7"/>
      <c r="F94" s="7"/>
      <c r="G94" s="7"/>
      <c r="H94" s="7"/>
      <c r="I94" s="7"/>
    </row>
    <row r="96" spans="1:9" ht="34.9" x14ac:dyDescent="0.35">
      <c r="C96" s="28" t="s">
        <v>4</v>
      </c>
      <c r="D96" s="28" t="s">
        <v>12</v>
      </c>
      <c r="E96" s="28" t="s">
        <v>13</v>
      </c>
      <c r="F96" s="28" t="s">
        <v>19</v>
      </c>
      <c r="G96" s="28" t="s">
        <v>14</v>
      </c>
      <c r="H96" s="19" t="s">
        <v>55</v>
      </c>
    </row>
    <row r="97" spans="1:9" ht="48" customHeight="1" x14ac:dyDescent="0.35">
      <c r="C97" s="29" t="s">
        <v>20</v>
      </c>
      <c r="D97" s="30" t="s">
        <v>17</v>
      </c>
      <c r="E97" s="30">
        <v>40</v>
      </c>
      <c r="F97" s="30" t="s">
        <v>21</v>
      </c>
      <c r="G97" s="38">
        <v>128.30000000000001</v>
      </c>
      <c r="H97" s="39">
        <f>+ROUND(G97*(1-$G$106),2)</f>
        <v>128.30000000000001</v>
      </c>
    </row>
    <row r="98" spans="1:9" ht="48" customHeight="1" x14ac:dyDescent="0.35">
      <c r="C98" s="29"/>
      <c r="D98" s="30" t="s">
        <v>17</v>
      </c>
      <c r="E98" s="30">
        <v>40</v>
      </c>
      <c r="F98" s="30" t="s">
        <v>22</v>
      </c>
      <c r="G98" s="38">
        <v>126.5</v>
      </c>
      <c r="H98" s="39">
        <f>+ROUND(G98*(1-$G$106),2)</f>
        <v>126.5</v>
      </c>
    </row>
    <row r="99" spans="1:9" ht="48" customHeight="1" x14ac:dyDescent="0.35">
      <c r="C99" s="29"/>
      <c r="D99" s="30" t="s">
        <v>18</v>
      </c>
      <c r="E99" s="30">
        <v>40</v>
      </c>
      <c r="F99" s="30" t="s">
        <v>21</v>
      </c>
      <c r="G99" s="38">
        <v>220</v>
      </c>
      <c r="H99" s="39">
        <f>+ROUND(G99*(1-$G$106),2)</f>
        <v>220</v>
      </c>
    </row>
    <row r="100" spans="1:9" ht="48" customHeight="1" x14ac:dyDescent="0.35">
      <c r="C100" s="29"/>
      <c r="D100" s="30" t="s">
        <v>18</v>
      </c>
      <c r="E100" s="30">
        <v>40</v>
      </c>
      <c r="F100" s="30" t="s">
        <v>22</v>
      </c>
      <c r="G100" s="38">
        <v>187</v>
      </c>
      <c r="H100" s="39">
        <f>+ROUND(G100*(1-$G$106),2)</f>
        <v>187</v>
      </c>
    </row>
    <row r="101" spans="1:9" ht="48" customHeight="1" x14ac:dyDescent="0.35">
      <c r="C101" s="29"/>
      <c r="D101" s="30" t="s">
        <v>18</v>
      </c>
      <c r="E101" s="30">
        <v>63</v>
      </c>
      <c r="F101" s="30" t="s">
        <v>22</v>
      </c>
      <c r="G101" s="38">
        <v>252</v>
      </c>
      <c r="H101" s="39">
        <f>+ROUND(G101*(1-$G$106),2)</f>
        <v>252</v>
      </c>
    </row>
    <row r="104" spans="1:9" ht="13.9" x14ac:dyDescent="0.4">
      <c r="C104" s="24" t="s">
        <v>2</v>
      </c>
      <c r="D104" s="24"/>
      <c r="E104" s="24"/>
      <c r="F104" s="24"/>
      <c r="G104" s="24"/>
    </row>
    <row r="105" spans="1:9" ht="13.9" x14ac:dyDescent="0.4">
      <c r="C105" s="25" t="s">
        <v>1</v>
      </c>
      <c r="D105" s="25"/>
      <c r="E105" s="25"/>
      <c r="F105" s="25"/>
      <c r="G105" s="26" t="s">
        <v>3</v>
      </c>
    </row>
    <row r="106" spans="1:9" x14ac:dyDescent="0.35">
      <c r="C106" s="27" t="s">
        <v>35</v>
      </c>
      <c r="D106" s="27"/>
      <c r="E106" s="27"/>
      <c r="F106" s="27"/>
      <c r="G106" s="50"/>
    </row>
    <row r="107" spans="1:9" x14ac:dyDescent="0.35">
      <c r="C107" s="27"/>
      <c r="D107" s="27"/>
      <c r="E107" s="27"/>
      <c r="F107" s="27"/>
      <c r="G107" s="50"/>
    </row>
    <row r="110" spans="1:9" ht="27" customHeight="1" x14ac:dyDescent="0.4">
      <c r="A110" s="40" t="s">
        <v>51</v>
      </c>
      <c r="B110" s="40"/>
      <c r="C110" s="40"/>
      <c r="D110" s="40"/>
      <c r="E110" s="40"/>
      <c r="F110" s="40"/>
      <c r="G110" s="40"/>
      <c r="H110" s="40"/>
      <c r="I110" s="40"/>
    </row>
    <row r="112" spans="1:9" ht="13.9" customHeight="1" x14ac:dyDescent="0.35">
      <c r="C112" s="41" t="s">
        <v>23</v>
      </c>
      <c r="D112" s="42"/>
      <c r="E112" s="42"/>
      <c r="F112" s="43"/>
      <c r="G112" s="44" t="s">
        <v>36</v>
      </c>
    </row>
    <row r="113" spans="3:7" ht="42" customHeight="1" x14ac:dyDescent="0.35">
      <c r="C113" s="45" t="s">
        <v>37</v>
      </c>
      <c r="D113" s="46"/>
      <c r="E113" s="46"/>
      <c r="F113" s="47"/>
      <c r="G113" s="51"/>
    </row>
  </sheetData>
  <sheetProtection algorithmName="SHA-512" hashValue="BMUVHB6nUriYz9bPvuRh/Z20AP0CTxhFAxzgJ41XF5P7M4N8660xowlgnaX45gqspKLtSvC1/ClL+tk0zboh7A==" saltValue="bN90P0fdDXU4CnOwY4S5gA==" spinCount="100000" sheet="1" selectLockedCells="1"/>
  <mergeCells count="52">
    <mergeCell ref="C16:D16"/>
    <mergeCell ref="C17:D17"/>
    <mergeCell ref="E16:F16"/>
    <mergeCell ref="E17:F17"/>
    <mergeCell ref="C39:F39"/>
    <mergeCell ref="A29:I29"/>
    <mergeCell ref="C33:E33"/>
    <mergeCell ref="C34:E34"/>
    <mergeCell ref="E3:K6"/>
    <mergeCell ref="B10:E10"/>
    <mergeCell ref="F10:I10"/>
    <mergeCell ref="A14:I14"/>
    <mergeCell ref="C31:G31"/>
    <mergeCell ref="C18:D18"/>
    <mergeCell ref="C19:D19"/>
    <mergeCell ref="E18:F18"/>
    <mergeCell ref="E19:F19"/>
    <mergeCell ref="C20:D20"/>
    <mergeCell ref="C21:D21"/>
    <mergeCell ref="C22:D22"/>
    <mergeCell ref="C112:F112"/>
    <mergeCell ref="C113:F113"/>
    <mergeCell ref="C35:E35"/>
    <mergeCell ref="C32:E32"/>
    <mergeCell ref="C74:C85"/>
    <mergeCell ref="C88:G88"/>
    <mergeCell ref="C89:F89"/>
    <mergeCell ref="C40:F41"/>
    <mergeCell ref="G40:G41"/>
    <mergeCell ref="A44:I44"/>
    <mergeCell ref="C48:C62"/>
    <mergeCell ref="C65:G65"/>
    <mergeCell ref="C66:F66"/>
    <mergeCell ref="C46:G46"/>
    <mergeCell ref="C38:G38"/>
    <mergeCell ref="C106:F107"/>
    <mergeCell ref="E20:F20"/>
    <mergeCell ref="E21:F21"/>
    <mergeCell ref="E22:F22"/>
    <mergeCell ref="C24:G24"/>
    <mergeCell ref="A110:I110"/>
    <mergeCell ref="G106:G107"/>
    <mergeCell ref="G90:G91"/>
    <mergeCell ref="A94:I94"/>
    <mergeCell ref="C97:C101"/>
    <mergeCell ref="C104:G104"/>
    <mergeCell ref="C105:F105"/>
    <mergeCell ref="G67:G68"/>
    <mergeCell ref="C90:F91"/>
    <mergeCell ref="C67:F68"/>
    <mergeCell ref="A71:I71"/>
    <mergeCell ref="C26:G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131D8716343F4787BB6C83E936E8FC" ma:contentTypeVersion="19" ma:contentTypeDescription="Crear nuevo documento." ma:contentTypeScope="" ma:versionID="87624be757b0eeb43521b89d3ed3ed8b">
  <xsd:schema xmlns:xsd="http://www.w3.org/2001/XMLSchema" xmlns:xs="http://www.w3.org/2001/XMLSchema" xmlns:p="http://schemas.microsoft.com/office/2006/metadata/properties" xmlns:ns2="d05b5c50-6878-419c-aaee-f57d1b61cb07" xmlns:ns3="c4d65d83-e6de-4071-ac96-3b9ea9015942" targetNamespace="http://schemas.microsoft.com/office/2006/metadata/properties" ma:root="true" ma:fieldsID="14de6534595c5425cf4b44ad73a102c5" ns2:_="" ns3:_="">
    <xsd:import namespace="d05b5c50-6878-419c-aaee-f57d1b61cb07"/>
    <xsd:import namespace="c4d65d83-e6de-4071-ac96-3b9ea9015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b5c50-6878-419c-aaee-f57d1b61c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6f159e05-dd76-4a0e-8ee7-6d8456fbe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65d83-e6de-4071-ac96-3b9ea9015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0e8459-a743-4076-9694-5a4fd6679667}" ma:internalName="TaxCatchAll" ma:showField="CatchAllData" ma:web="c4d65d83-e6de-4071-ac96-3b9ea9015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d65d83-e6de-4071-ac96-3b9ea9015942" xsi:nil="true"/>
    <lcf76f155ced4ddcb4097134ff3c332f xmlns="d05b5c50-6878-419c-aaee-f57d1b61cb0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A07E69-5766-49B4-AE49-21AFAD824473}"/>
</file>

<file path=customXml/itemProps2.xml><?xml version="1.0" encoding="utf-8"?>
<ds:datastoreItem xmlns:ds="http://schemas.openxmlformats.org/officeDocument/2006/customXml" ds:itemID="{EB1D5EA2-AC29-4FD8-AA37-EA9AEED8616E}">
  <ds:schemaRefs>
    <ds:schemaRef ds:uri="http://schemas.microsoft.com/office/2006/metadata/properties"/>
    <ds:schemaRef ds:uri="http://schemas.microsoft.com/office/infopath/2007/PartnerControls"/>
    <ds:schemaRef ds:uri="fe08ea48-1b9d-4ed7-8171-acc9541fe042"/>
    <ds:schemaRef ds:uri="fbebbee8-f924-47d4-a5c3-7e8cb0f764e0"/>
    <ds:schemaRef ds:uri="303ac9fa-413a-4b96-8276-e5725066a334"/>
    <ds:schemaRef ds:uri="eea7a479-9c10-413b-aefd-b01f39b494a3"/>
    <ds:schemaRef ds:uri="c4d65d83-e6de-4071-ac96-3b9ea9015942"/>
    <ds:schemaRef ds:uri="d05b5c50-6878-419c-aaee-f57d1b61cb07"/>
  </ds:schemaRefs>
</ds:datastoreItem>
</file>

<file path=customXml/itemProps3.xml><?xml version="1.0" encoding="utf-8"?>
<ds:datastoreItem xmlns:ds="http://schemas.openxmlformats.org/officeDocument/2006/customXml" ds:itemID="{AF941368-D47E-457E-A5C4-1E3F7F033B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 climatització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Enric Pica González</dc:creator>
  <cp:lastModifiedBy>Román Caudet Enrique</cp:lastModifiedBy>
  <dcterms:created xsi:type="dcterms:W3CDTF">2025-12-08T20:35:26Z</dcterms:created>
  <dcterms:modified xsi:type="dcterms:W3CDTF">2026-06-23T07:03:43Z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0x010100C6131D8716343F4787BB6C83E936E8FC</vt:lpwstr>
  </property>
  <property fmtid="{D5CDD505-2E9C-101B-9397-08002B2CF9AE}" pid="3" name="MediaServiceImageTags">
    <vt:lpwstr/>
  </property>
  <property fmtid="{D5CDD505-2E9C-101B-9397-08002B2CF9AE}" pid="4" name="Order">
    <vt:r8>15845100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