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filterPrivacy="1" defaultThemeVersion="124226"/>
  <xr:revisionPtr revIDLastSave="0" documentId="8_{97A1AA32-5F2A-4E76-9F4A-F9FE30E98EF2}" xr6:coauthVersionLast="47" xr6:coauthVersionMax="47" xr10:uidLastSave="{00000000-0000-0000-0000-000000000000}"/>
  <bookViews>
    <workbookView xWindow="-120" yWindow="-120" windowWidth="29040" windowHeight="15720" activeTab="2" xr2:uid="{00000000-000D-0000-FFFF-FFFF00000000}"/>
  </bookViews>
  <sheets>
    <sheet name="Amidaments" sheetId="5" r:id="rId1"/>
    <sheet name="Pressupost" sheetId="17" r:id="rId2"/>
    <sheet name="PEC" sheetId="8" r:id="rId3"/>
  </sheets>
  <definedNames>
    <definedName name="_xlnm.Print_Area" localSheetId="0">Amidaments!$A$1:$M$309</definedName>
    <definedName name="_xlnm.Print_Area" localSheetId="1">Pressupost!$A$1:$O$307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07" i="17" l="1"/>
  <c r="M304" i="17" s="1"/>
  <c r="O304" i="17" s="1"/>
  <c r="L295" i="17"/>
  <c r="M293" i="17" s="1"/>
  <c r="O293" i="17" s="1"/>
  <c r="L289" i="17"/>
  <c r="M267" i="17" s="1"/>
  <c r="O267" i="17" s="1"/>
  <c r="O284" i="17"/>
  <c r="O279" i="17"/>
  <c r="O273" i="17"/>
  <c r="O261" i="17"/>
  <c r="M252" i="17"/>
  <c r="O252" i="17" s="1"/>
  <c r="M241" i="17"/>
  <c r="O241" i="17" s="1"/>
  <c r="M234" i="17"/>
  <c r="O234" i="17" s="1"/>
  <c r="M227" i="17"/>
  <c r="O227" i="17" s="1"/>
  <c r="M221" i="17"/>
  <c r="O221" i="17" s="1"/>
  <c r="M214" i="17"/>
  <c r="O214" i="17" s="1"/>
  <c r="M207" i="17"/>
  <c r="O207" i="17" s="1"/>
  <c r="M200" i="17"/>
  <c r="O200" i="17" s="1"/>
  <c r="M192" i="17"/>
  <c r="O192" i="17" s="1"/>
  <c r="M182" i="17"/>
  <c r="O182" i="17" s="1"/>
  <c r="M174" i="17"/>
  <c r="O174" i="17" s="1"/>
  <c r="O166" i="17"/>
  <c r="O159" i="17"/>
  <c r="M144" i="17"/>
  <c r="O144" i="17" s="1"/>
  <c r="O137" i="17"/>
  <c r="L124" i="17"/>
  <c r="M122" i="17" s="1"/>
  <c r="O122" i="17" s="1"/>
  <c r="O111" i="17"/>
  <c r="L103" i="17"/>
  <c r="L102" i="17"/>
  <c r="M100" i="17" s="1"/>
  <c r="O100" i="17" s="1"/>
  <c r="L96" i="17"/>
  <c r="M94" i="17" s="1"/>
  <c r="O94" i="17" s="1"/>
  <c r="L86" i="17"/>
  <c r="L85" i="17"/>
  <c r="L84" i="17"/>
  <c r="M82" i="17" s="1"/>
  <c r="O82" i="17" s="1"/>
  <c r="L76" i="17"/>
  <c r="M74" i="17" s="1"/>
  <c r="O74" i="17" s="1"/>
  <c r="L66" i="17"/>
  <c r="L65" i="17"/>
  <c r="M63" i="17" s="1"/>
  <c r="O63" i="17" s="1"/>
  <c r="L58" i="17"/>
  <c r="L57" i="17"/>
  <c r="M55" i="17" s="1"/>
  <c r="O55" i="17" s="1"/>
  <c r="L49" i="17"/>
  <c r="M47" i="17" s="1"/>
  <c r="O47" i="17" s="1"/>
  <c r="L43" i="17"/>
  <c r="L42" i="17"/>
  <c r="M40" i="17"/>
  <c r="O40" i="17" s="1"/>
  <c r="L34" i="17"/>
  <c r="M32" i="17"/>
  <c r="O32" i="17" s="1"/>
  <c r="L24" i="17"/>
  <c r="L23" i="17"/>
  <c r="L22" i="17"/>
  <c r="L21" i="17"/>
  <c r="L20" i="17"/>
  <c r="L19" i="17"/>
  <c r="L13" i="17"/>
  <c r="M11" i="17"/>
  <c r="O11" i="17" s="1"/>
  <c r="O279" i="5"/>
  <c r="L13" i="5"/>
  <c r="M11" i="5" s="1"/>
  <c r="O11" i="5" s="1"/>
  <c r="L22" i="5"/>
  <c r="L85" i="5"/>
  <c r="L23" i="5"/>
  <c r="L289" i="5"/>
  <c r="M267" i="5" s="1"/>
  <c r="O267" i="5" s="1"/>
  <c r="L295" i="5"/>
  <c r="M293" i="5" s="1"/>
  <c r="O293" i="5" s="1"/>
  <c r="O284" i="5"/>
  <c r="L96" i="5"/>
  <c r="M94" i="5" s="1"/>
  <c r="O94" i="5" s="1"/>
  <c r="M252" i="5"/>
  <c r="O252" i="5" s="1"/>
  <c r="M241" i="5"/>
  <c r="O241" i="5" s="1"/>
  <c r="M234" i="5"/>
  <c r="O234" i="5" s="1"/>
  <c r="M227" i="5"/>
  <c r="O227" i="5" s="1"/>
  <c r="M221" i="5"/>
  <c r="O221" i="5" s="1"/>
  <c r="M144" i="5"/>
  <c r="O144" i="5" s="1"/>
  <c r="O166" i="5"/>
  <c r="O159" i="5"/>
  <c r="L34" i="5"/>
  <c r="M32" i="5" s="1"/>
  <c r="O32" i="5" s="1"/>
  <c r="L24" i="5"/>
  <c r="M214" i="5"/>
  <c r="O214" i="5" s="1"/>
  <c r="M207" i="5"/>
  <c r="O207" i="5" s="1"/>
  <c r="M200" i="5"/>
  <c r="O200" i="5" s="1"/>
  <c r="M192" i="5"/>
  <c r="O192" i="5" s="1"/>
  <c r="M182" i="5"/>
  <c r="O182" i="5" s="1"/>
  <c r="M174" i="5"/>
  <c r="O174" i="5" s="1"/>
  <c r="L124" i="5"/>
  <c r="L21" i="5"/>
  <c r="L20" i="5"/>
  <c r="L19" i="5"/>
  <c r="O261" i="5"/>
  <c r="O137" i="5"/>
  <c r="L103" i="5"/>
  <c r="L102" i="5"/>
  <c r="L66" i="5"/>
  <c r="L65" i="5"/>
  <c r="L58" i="5"/>
  <c r="L76" i="5"/>
  <c r="M74" i="5" s="1"/>
  <c r="L86" i="5"/>
  <c r="L84" i="5"/>
  <c r="L57" i="5"/>
  <c r="L49" i="5"/>
  <c r="L43" i="5"/>
  <c r="L42" i="5"/>
  <c r="M17" i="17" l="1"/>
  <c r="O17" i="17" s="1"/>
  <c r="O309" i="17" s="1"/>
  <c r="O273" i="5"/>
  <c r="M82" i="5"/>
  <c r="O82" i="5" s="1"/>
  <c r="M17" i="5"/>
  <c r="O17" i="5" s="1"/>
  <c r="M122" i="5"/>
  <c r="O122" i="5" s="1"/>
  <c r="O111" i="5"/>
  <c r="M100" i="5"/>
  <c r="O100" i="5" s="1"/>
  <c r="M63" i="5"/>
  <c r="O63" i="5" s="1"/>
  <c r="M47" i="5"/>
  <c r="O47" i="5" s="1"/>
  <c r="O74" i="5"/>
  <c r="M55" i="5"/>
  <c r="O55" i="5" s="1"/>
  <c r="M40" i="5"/>
  <c r="O40" i="5" s="1"/>
  <c r="O309" i="5" l="1"/>
  <c r="L307" i="5"/>
  <c r="M304" i="5" s="1"/>
  <c r="O304" i="5" s="1"/>
  <c r="O8" i="8" l="1"/>
  <c r="O10" i="8" l="1"/>
  <c r="O12" i="8"/>
  <c r="O16" i="8" l="1"/>
  <c r="O22" i="8" l="1"/>
  <c r="O26" i="8"/>
</calcChain>
</file>

<file path=xl/sharedStrings.xml><?xml version="1.0" encoding="utf-8"?>
<sst xmlns="http://schemas.openxmlformats.org/spreadsheetml/2006/main" count="429" uniqueCount="112">
  <si>
    <t>UT</t>
  </si>
  <si>
    <t>DESCRIPCIÓ</t>
  </si>
  <si>
    <t>m2</t>
  </si>
  <si>
    <t>UTS.</t>
  </si>
  <si>
    <t>AMPLE</t>
  </si>
  <si>
    <t>PARCIAL</t>
  </si>
  <si>
    <t>TOTAL</t>
  </si>
  <si>
    <t>PREU/UT</t>
  </si>
  <si>
    <t>IMPORT</t>
  </si>
  <si>
    <t>AMID.</t>
  </si>
  <si>
    <t>LLARG</t>
  </si>
  <si>
    <t>ml</t>
  </si>
  <si>
    <t>m3</t>
  </si>
  <si>
    <t>ALT</t>
  </si>
  <si>
    <t xml:space="preserve">OBRA: </t>
  </si>
  <si>
    <t>CODI</t>
  </si>
  <si>
    <t>1.1</t>
  </si>
  <si>
    <t>1.2</t>
  </si>
  <si>
    <t>1.3</t>
  </si>
  <si>
    <t>1.4</t>
  </si>
  <si>
    <t>1.5</t>
  </si>
  <si>
    <t>10.1</t>
  </si>
  <si>
    <t>11.1</t>
  </si>
  <si>
    <t>p.a.</t>
  </si>
  <si>
    <t>Partida per les mesures de seguretat i salut consistents en proteccions individuals, proteccions col·lectives, proteccions a tercers, proteccions generals i altres que facultativament es puguin establir.</t>
  </si>
  <si>
    <t>Partida per a la realització de les proves i dels assajos de control de qualitat per la bona execució de les partides de l'obra.</t>
  </si>
  <si>
    <t>CAPÍTOL 11: SEGURETAT I SALUT</t>
  </si>
  <si>
    <t>PRESSUPOST D'EXECUCIÓ MATERIAL</t>
  </si>
  <si>
    <t>13 % DESPESES GENERALS D'EMPRESA s/PEM</t>
  </si>
  <si>
    <t>6% BENEFICI INDUSTRIAL s/PEM</t>
  </si>
  <si>
    <t>SUBTOTAL</t>
  </si>
  <si>
    <t>TOTAL PRESSUPOST PER CONTRACTE</t>
  </si>
  <si>
    <t>AMIDAMENTS</t>
  </si>
  <si>
    <t>PRESSUPOST</t>
  </si>
  <si>
    <t>PA</t>
  </si>
  <si>
    <t xml:space="preserve">21 % IVA </t>
  </si>
  <si>
    <t>RESUM DEL PRESSUPOST</t>
  </si>
  <si>
    <t>Adequació i millora de la pista de volei platja al c/ Marta Mata d'Artés</t>
  </si>
  <si>
    <t xml:space="preserve">Excavació de rasa amb mitjans mecànics. Inclou la càrrega manual i mecànica de terra vegertal sobre camió o contenidor, transport i taxes a abocador, així com el repàs i piconatge de la rasa. </t>
  </si>
  <si>
    <t>muret pista volei</t>
  </si>
  <si>
    <t>Actuació de neteja i descompactació de la sorra de la pista de vòlei platja mitjançant maquinària específica per restablir-ne les condicions òptimes d’ús.</t>
  </si>
  <si>
    <t>Subministrament de sorra silícia rentada, transport a obra i estesa en capa uniforme sobre zona excavada per a pista de vòlei platja, incloent repartiment, anivellació i compactació lleugera amb mitjans mecànics, fins a aconseguir les condicions adequades de planimetria, drenatge i qualitat superficial per a la pràctica esportiva.</t>
  </si>
  <si>
    <t>pista volei</t>
  </si>
  <si>
    <t>1.6</t>
  </si>
  <si>
    <t>Subministrament i estesa de sub-base de graves ø 20-80 mm, amb mitjans mecànics a sobre del terreny excavat de zona d'amliació de pista de volei. S'inclou la compactació de la capa de grava amb mijans mecànics.</t>
  </si>
  <si>
    <t>Subministrament i col·locació de làmina geotèxtil no teixida (150–300 g/m²) per a funció separadora i drenant en pista de vòlei platja, incloent estesa, solapaments i mitjans auxiliars.</t>
  </si>
  <si>
    <t>1.7</t>
  </si>
  <si>
    <t>1.8</t>
  </si>
  <si>
    <t>ut</t>
  </si>
  <si>
    <t>Subministrament i instal·lació de kit reglamentari de cintes de delimitació per a pista de vòlei platja, format per cintes perimetrals de material sintètic resistent (polipropilè o similar), amb amplada reglamentària, incloent piquetes o ancoratges, tensors i elements de fixació. Inclou col·locació, tensat i ajust a les dimensions oficials de la pista, deixant el conjunt totalment instal·lat i en condicions òptimes d’ús.</t>
  </si>
  <si>
    <t>1.9</t>
  </si>
  <si>
    <t>1.10</t>
  </si>
  <si>
    <t>1.11</t>
  </si>
  <si>
    <t>1.12</t>
  </si>
  <si>
    <t>pa</t>
  </si>
  <si>
    <t>zona actuació</t>
  </si>
  <si>
    <t>1.13</t>
  </si>
  <si>
    <t>1.14</t>
  </si>
  <si>
    <t>Capa de formigó de neteja i anivellació de fons de fonamentació, de 10 cm d'espessor, de formigó HM-150/B/20, fabricat en central i abocament amb bomba, en el fons de l'excavació prèviament realitzada.</t>
  </si>
  <si>
    <t>Subministrament i col·locació de banc urbà tipus CITIZEN ECO o equivalent, de dimensions aproximades 1.800 x 810 x 650 mm, fabicat amb plàstic de polime reciclat, tant els peus com el seient i el respaldo amb reforç de secció quadra metàl·lic en el seient per a major resitència estructural,. Inclou la fixació amb perns al terreny.</t>
  </si>
  <si>
    <t>Subministra i instal·lació de font Dual o equivalent, de dues aixetes, d'estructura metàl·lica quadrada y  metal·lica, de dimensions 300x300x1000 mm. Disposarà de platina de fixació, 2 aixetes amb pulsador, marc angular i reixa de desaigua d'acer galvanitzat. Completament instal·lada i connectada a la xarxa d'aigua. Inclou paviment drenant per evacuació d'aigües, de dimensions 2x2x0,5 m, amb làmina geotextil, capa de graves i encintat perimetral amb peces de vorada jardí tipus fiol sobre base de formigó, compeltament acabat.</t>
  </si>
  <si>
    <t>Subministre i instal·lació d'un interruptor automàtic diferencial, de 4 pols per una corrent màxima de 40A i amb una sensibilitat de 300mA per muntatge en un carril din T35. El preu inclou el muntatge de punteres protegides i l'etiquetat per la identificació dels conductors.</t>
  </si>
  <si>
    <t>Subministre i instal·lació d'un interruptor automàtic magnetotèrmic de corba C, de 4 pols per una corrent màxima de 10A per muntatge en un carril din T35. El preu inclou el muntatge de punteres protegides i l'etiquetat per la identificació dels conductors</t>
  </si>
  <si>
    <t>Quadre elèctric ET</t>
  </si>
  <si>
    <t>Subministre i instal·lació d'un contactor de 4 contactes NO, per una corrent màxima de 25A, comandament a 230V i per muntatge en un carril din T35. El preu inclou el muntatge de punteres protegides i l'etiquetat per la identificació dels conductors</t>
  </si>
  <si>
    <t>1.15</t>
  </si>
  <si>
    <t>1.16</t>
  </si>
  <si>
    <t>Subministrament, instal·lació i programació d'un rellotge astronòmic per carril DIN amb 1 circuit conmutats 16/10A, amb programació per ciutats diari/setmanal amb 40 espais de memòria, amb maniobra on/off astronòmica. Amb entrada per clau bluethooth i display retroil·luminat</t>
  </si>
  <si>
    <t>1.17</t>
  </si>
  <si>
    <t>Subministrament i instal·lació d'un mecanisme de polsador amb llum de senyalització en una caixa individual, de superfície i estanca IP55. El preu inclou aquells accessoris que puguin fer falta per finalitzar el muntatge</t>
  </si>
  <si>
    <t>1.19</t>
  </si>
  <si>
    <t>Enllumenat</t>
  </si>
  <si>
    <t>enllumenat</t>
  </si>
  <si>
    <t>Rebliment d'una rasa per instal·lacions de 40cm d'ample i 1.0m de fondaria amb aprofitament de les terres locals convenientment sel·leccionades. El preu inclou l'aportació de sorres per la protecció de les instal·lacions, en un gruix de 30cm. Tot el paquet compactat suficientment sobre tot en punts crítics per impedir l'entrada d'aigua. També inclou el preu de transport i abocador de les terres sobreres.</t>
  </si>
  <si>
    <t>Enllumenat pista</t>
  </si>
  <si>
    <t>Subministre i instal·lació d'un projector LED-150W per a ús exterior. El preu inclou els accessoris i petit materials que siguin necessaris per la instal·lació, fins i tot el tram de conductors fins a la caixa de connexió.</t>
  </si>
  <si>
    <t>Subministrament i instal·lació d'una columna troncocònica de 6m fabricada en una sola peça de secció decreixent fins a 60mm en punta. La unió de la placa base disposa d'un cercle de reforç i 4 cartel·les. D'acer laminat i galvanitzada per immersió en calent. La fixació és amb 4 corgols de M18x500 i 200x200 entre centres. L'abast del subministre inclou els cargols i la plantilla, els mitjans mecànics per elevar la columna i muntar-la a lloc i tot allò que sigui necessari per deixar el punt de llum en funcionament en condicions de legalitat. Inclou la excavació del dau, el dau, i la connexió a terres amb piqueta de terres de 1,5 m i 14 mm de gruix d'acer cobrejada, amb tots els accessoris i grapes neessaries pel seu muntatge i posterior comprovació.</t>
  </si>
  <si>
    <t>Subministrament i instal·lació d'una caixa de derivació estanca per instal·lacions d'enllumenat públic. Entrada 3P+N+T Capacitat màxima de 16mm2 de la línia i de la derivació auxiliar.</t>
  </si>
  <si>
    <t>Subministre, instal·lació i anivellat d'una arqueta prefabricada de formigó de dimensions exeriors 60x60x50h. El preu inclou l'excavació manual per soterrar-la i la mecanització que pugui fer falta per l'entrada de les instal·lacions i posterior segellat.</t>
  </si>
  <si>
    <t>1.20</t>
  </si>
  <si>
    <t>1.21</t>
  </si>
  <si>
    <t>Subministre i estesa d'un conductor per energia de coure aïllat flexible del tipus RZ1-K 4x6mm2 lliure d'halògens. El preu inclou la identificació de cada extrem.</t>
  </si>
  <si>
    <t>1.22</t>
  </si>
  <si>
    <t>Subministre i estesa d'un conducte de polietilè flexible DN75 de doble capa am bfil guia. El preu inclou els accessoris necessaris pel muntatge i la comprovació posterior del pas amb un calibre adaptat al diàmetre.</t>
  </si>
  <si>
    <t>1.23</t>
  </si>
  <si>
    <t>Subministre i estesa de conductor de coure nu de 35mm2 de secció per instal·lacions de terres. el preu incorpora els accessoris que puguin ser necessaris per deixar acabada la instal·lació.</t>
  </si>
  <si>
    <t>1.24</t>
  </si>
  <si>
    <t>Subministre i estesa d'un conductor per energia de coure aïllat flexible del tipus H07-K 1x6mm2 amb la coberta de color groc-verd i lliure d'halògens. El preu inclou la identificació de cada extrem.</t>
  </si>
  <si>
    <t>Sabata correguda de fonamentació de secció en "T" invertida, de formigó armat, realitzada en excavació prèvia, amb formigó HA-25/B/20/IIa fabricat en central, i abocament des de camió, i acer UNE-EN 10080 B 500 S, amb una quantia aproximada de 100 kg/m3. Inclús armadures, filferro de lligar, i separadors.</t>
  </si>
  <si>
    <t>fonament pista volei</t>
  </si>
  <si>
    <t>Treballs de connexionat per a subministrament d'aigua a la font. Inclou la formació de rasa fins a la xarxa d'abastament, instal·lació de tub de PE 25mm, tapat de rasa amb terres i protecció de canonada amb formigó, arqueta de 50x50 cm, comptador i connexió.</t>
  </si>
  <si>
    <t>1.18</t>
  </si>
  <si>
    <t>1.25</t>
  </si>
  <si>
    <t>1.26</t>
  </si>
  <si>
    <t>1.27</t>
  </si>
  <si>
    <t>1.28</t>
  </si>
  <si>
    <t>1.29</t>
  </si>
  <si>
    <t>Seguretat i Salut a l'obra</t>
  </si>
  <si>
    <t>anclatges riostra</t>
  </si>
  <si>
    <t>Demolició de muret de bloc de formigó existent al lateral sud-oest de l'àmbit d'actuació, amb mitjans mecànics o manuals i càrrega sobre camió o contenidor. Inclou la retirada, el transport i les taxes a abocador.</t>
  </si>
  <si>
    <t>zona descans</t>
  </si>
  <si>
    <t>1.30</t>
  </si>
  <si>
    <t>1.31</t>
  </si>
  <si>
    <t>Muntatge en una cara del muret de formigó, de sistema d'encofrat a dues cares amb acabat vist amb textura llisa , amb tauler contraxapat fenòlic amb bastidor metàl·lic, i posterior desmuntatge del sistema d'encofrat. Inclús elements de sustentació, fixació i apuntalaments necessaris per a la seva estabilitat i líquid desencofrant, per evitar l'adherència del formigó a l'encofrat.</t>
  </si>
  <si>
    <t>Subministrament i col·locació de tancament de simple torsió  de 5 ml d'alçada, formada per malla de simple torsió 50/14 Galvanitzada remontada (2+2+1m), amb muntant vertical CR70 a 5500 mm per empotrar cada 3 m amb 1 anclatge addicional d'1,5 m cada 6 m. Travessers telescòpics ø 35 mm, amb 8 filades de filferro tensor, cargoleria, tensors, ...Inclou perforació de forats a muret de formigó, mitjans d'elevació per a treballs fins a 6 metres.</t>
  </si>
  <si>
    <t>Treballs de repàs, adequació i anivellació del terreny de terra vegetal existent a la zona perimetral exterior de l'àmbit d'actuació de fora de la pista de volei.</t>
  </si>
  <si>
    <t>Recol·locació i ancoratge al terreny dels travessers de fusta existents als accessos de la pista de vòlei i entre la pista i la zona de descans, com a elements separadors de materials.</t>
  </si>
  <si>
    <t>Treballs de poda i adequació dels dos arbres existents que interfereixen amb la nova tanca perimetral. Inclou la retirada, el transport i les taxes a abocador.</t>
  </si>
  <si>
    <t>zona actuació fora pista</t>
  </si>
  <si>
    <t xml:space="preserve">Excavació per a rebaix de terreny compacte, per a formació i rebaix de caixa a zona d'ampliació de pista de volei. Inclou la càrrega mecànica de terra vegetal sobre camió o contenidor, transport i taxes a abocador, així com el repàs i piconatge de la caixa. </t>
  </si>
  <si>
    <t>1.32</t>
  </si>
  <si>
    <t>1.33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</si>
</sst>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403]_-;\-* #,##0.00\ [$€-403]_-;_-* &quot;-&quot;??\ [$€-403]_-;_-@_-"/>
  </numFmts>
  <fonts count="5" x14ac:knownFonts="1">
    <font>
      <sz val="11"/>
      <color theme="1"/>
      <name val="Calibri"/>
      <family val="2"/>
      <scheme val="minor"/>
    </font>
    <font>
      <b/>
      <sz val="11"/>
      <color theme="1"/>
      <name val="Calibri"/>
      <family val="2"/>
      <scheme val="minor"/>
    </font>
    <font>
      <sz val="11"/>
      <name val="Calibri"/>
      <family val="2"/>
      <scheme val="minor"/>
    </font>
    <font>
      <b/>
      <sz val="14"/>
      <color theme="1"/>
      <name val="Calibri"/>
      <family val="2"/>
      <scheme val="minor"/>
    </font>
    <font>
      <sz val="11"/>
      <color rgb="FFFF000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30">
    <xf numFmtId="0" fontId="0" fillId="0" borderId="0" xfId="0"/>
    <xf numFmtId="0" fontId="0" fillId="0" borderId="0" xfId="0" applyAlignment="1">
      <alignment horizontal="center"/>
    </xf>
    <xf numFmtId="2" fontId="0" fillId="0" borderId="0" xfId="0" applyNumberFormat="1"/>
    <xf numFmtId="0" fontId="0" fillId="2" borderId="0" xfId="0" applyFill="1" applyAlignment="1">
      <alignment horizontal="center"/>
    </xf>
    <xf numFmtId="0" fontId="0" fillId="0" borderId="0" xfId="0" applyAlignment="1">
      <alignment horizontal="right"/>
    </xf>
    <xf numFmtId="0" fontId="0" fillId="0" borderId="2" xfId="0" applyBorder="1"/>
    <xf numFmtId="0" fontId="0" fillId="0" borderId="3" xfId="0" applyBorder="1"/>
    <xf numFmtId="0" fontId="0" fillId="0" borderId="4" xfId="0" applyBorder="1"/>
    <xf numFmtId="2" fontId="0" fillId="0" borderId="4" xfId="0" applyNumberFormat="1" applyBorder="1"/>
    <xf numFmtId="0" fontId="1" fillId="0" borderId="0" xfId="0" applyFont="1"/>
    <xf numFmtId="0" fontId="3" fillId="0" borderId="4" xfId="0" applyFont="1" applyBorder="1"/>
    <xf numFmtId="164" fontId="0" fillId="0" borderId="0" xfId="0" applyNumberFormat="1"/>
    <xf numFmtId="164" fontId="0" fillId="0" borderId="4" xfId="0" applyNumberFormat="1" applyBorder="1"/>
    <xf numFmtId="0" fontId="0" fillId="0" borderId="0" xfId="0" applyAlignment="1">
      <alignment horizontal="justify" vertical="justify" wrapText="1"/>
    </xf>
    <xf numFmtId="2" fontId="2" fillId="0" borderId="0" xfId="0" applyNumberFormat="1" applyFont="1"/>
    <xf numFmtId="0" fontId="2" fillId="0" borderId="0" xfId="0" applyFont="1"/>
    <xf numFmtId="164" fontId="1" fillId="0" borderId="0" xfId="0" applyNumberFormat="1" applyFont="1"/>
    <xf numFmtId="2" fontId="4" fillId="0" borderId="0" xfId="0" applyNumberFormat="1" applyFont="1"/>
    <xf numFmtId="0" fontId="4" fillId="0" borderId="0" xfId="0" applyFont="1"/>
    <xf numFmtId="0" fontId="2" fillId="2" borderId="0" xfId="0" applyFont="1" applyFill="1" applyAlignment="1">
      <alignment horizontal="center"/>
    </xf>
    <xf numFmtId="0" fontId="0" fillId="3" borderId="0" xfId="0" applyFill="1" applyAlignment="1">
      <alignment horizontal="center"/>
    </xf>
    <xf numFmtId="0" fontId="0" fillId="3" borderId="0" xfId="0" applyFill="1" applyAlignment="1">
      <alignment horizontal="left"/>
    </xf>
    <xf numFmtId="0" fontId="0" fillId="0" borderId="0" xfId="0" applyAlignment="1">
      <alignment horizontal="right" vertical="justify" wrapText="1"/>
    </xf>
    <xf numFmtId="0" fontId="0" fillId="0" borderId="1" xfId="0" applyBorder="1" applyAlignment="1">
      <alignment horizontal="center"/>
    </xf>
    <xf numFmtId="0" fontId="0" fillId="0" borderId="2" xfId="0" applyBorder="1" applyAlignment="1">
      <alignment horizontal="center"/>
    </xf>
    <xf numFmtId="0" fontId="0" fillId="0" borderId="0" xfId="0" applyAlignment="1">
      <alignment horizontal="justify" vertical="top"/>
    </xf>
    <xf numFmtId="0" fontId="0" fillId="0" borderId="0" xfId="0" applyAlignment="1">
      <alignment horizontal="left"/>
    </xf>
    <xf numFmtId="0" fontId="0" fillId="0" borderId="0" xfId="0" applyAlignment="1">
      <alignment horizontal="justify" vertical="justify" wrapText="1"/>
    </xf>
    <xf numFmtId="0" fontId="0" fillId="0" borderId="0" xfId="0" applyAlignment="1">
      <alignment horizontal="justify" vertical="justify"/>
    </xf>
    <xf numFmtId="0" fontId="0" fillId="2" borderId="0" xfId="0" applyFill="1" applyAlignment="1">
      <alignment horizontal="left"/>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P309"/>
  <sheetViews>
    <sheetView view="pageBreakPreview" topLeftCell="A261" zoomScale="85" zoomScaleNormal="85" zoomScaleSheetLayoutView="85" workbookViewId="0">
      <selection activeCell="N145" sqref="N145"/>
    </sheetView>
  </sheetViews>
  <sheetFormatPr defaultColWidth="9.140625" defaultRowHeight="15" x14ac:dyDescent="0.25"/>
  <cols>
    <col min="1" max="1" width="5.42578125" bestFit="1" customWidth="1"/>
    <col min="2" max="2" width="7" bestFit="1" customWidth="1"/>
    <col min="7" max="7" width="23.5703125" customWidth="1"/>
    <col min="8" max="8" width="6.7109375" bestFit="1" customWidth="1"/>
    <col min="9" max="12" width="9.140625" customWidth="1"/>
    <col min="14" max="14" width="9.140625" customWidth="1"/>
    <col min="15" max="15" width="9.42578125" bestFit="1" customWidth="1"/>
    <col min="16" max="16" width="12" customWidth="1"/>
  </cols>
  <sheetData>
    <row r="2" spans="1:16" x14ac:dyDescent="0.25">
      <c r="A2" s="23" t="s">
        <v>14</v>
      </c>
      <c r="B2" s="24"/>
      <c r="C2" s="5" t="s">
        <v>37</v>
      </c>
      <c r="D2" s="5"/>
      <c r="E2" s="5"/>
      <c r="F2" s="5"/>
      <c r="G2" s="5"/>
      <c r="H2" s="5"/>
      <c r="I2" s="5"/>
      <c r="J2" s="5"/>
      <c r="K2" s="5"/>
      <c r="L2" s="5"/>
      <c r="M2" s="6"/>
      <c r="N2" s="5"/>
      <c r="O2" s="5"/>
      <c r="P2" s="6"/>
    </row>
    <row r="4" spans="1:16" ht="18.75" x14ac:dyDescent="0.3">
      <c r="A4" s="10" t="s">
        <v>32</v>
      </c>
      <c r="B4" s="7"/>
      <c r="C4" s="7"/>
      <c r="D4" s="7"/>
      <c r="E4" s="7"/>
      <c r="F4" s="7"/>
      <c r="G4" s="7"/>
      <c r="H4" s="7"/>
      <c r="I4" s="7"/>
      <c r="J4" s="7"/>
      <c r="K4" s="7"/>
      <c r="L4" s="7"/>
      <c r="M4" s="7"/>
    </row>
    <row r="6" spans="1:16" x14ac:dyDescent="0.25">
      <c r="A6" s="3" t="s">
        <v>15</v>
      </c>
      <c r="B6" s="3" t="s">
        <v>0</v>
      </c>
      <c r="C6" s="29" t="s">
        <v>1</v>
      </c>
      <c r="D6" s="29"/>
      <c r="E6" s="29"/>
      <c r="F6" s="29"/>
      <c r="G6" s="29"/>
      <c r="H6" s="3" t="s">
        <v>3</v>
      </c>
      <c r="I6" s="3" t="s">
        <v>10</v>
      </c>
      <c r="J6" s="3" t="s">
        <v>4</v>
      </c>
      <c r="K6" s="3" t="s">
        <v>13</v>
      </c>
      <c r="L6" s="3" t="s">
        <v>5</v>
      </c>
      <c r="M6" s="3" t="s">
        <v>9</v>
      </c>
      <c r="N6" s="3" t="s">
        <v>7</v>
      </c>
      <c r="O6" s="3" t="s">
        <v>8</v>
      </c>
      <c r="P6" s="3" t="s">
        <v>6</v>
      </c>
    </row>
    <row r="7" spans="1:16" x14ac:dyDescent="0.25">
      <c r="A7" s="20"/>
      <c r="B7" s="20"/>
      <c r="C7" s="21"/>
      <c r="D7" s="21"/>
      <c r="E7" s="21"/>
      <c r="F7" s="21"/>
      <c r="G7" s="21"/>
      <c r="H7" s="20"/>
      <c r="I7" s="20"/>
      <c r="J7" s="20"/>
      <c r="K7" s="20"/>
      <c r="L7" s="20"/>
      <c r="M7" s="20"/>
      <c r="N7" s="3"/>
      <c r="O7" s="3"/>
      <c r="P7" s="3"/>
    </row>
    <row r="8" spans="1:16" x14ac:dyDescent="0.25">
      <c r="A8" s="1" t="s">
        <v>16</v>
      </c>
      <c r="B8" s="1" t="s">
        <v>12</v>
      </c>
      <c r="C8" s="27" t="s">
        <v>99</v>
      </c>
      <c r="D8" s="28"/>
      <c r="E8" s="28"/>
      <c r="F8" s="28"/>
      <c r="G8" s="28"/>
    </row>
    <row r="9" spans="1:16" x14ac:dyDescent="0.25">
      <c r="A9" s="1"/>
      <c r="B9" s="1"/>
      <c r="C9" s="27"/>
      <c r="D9" s="28"/>
      <c r="E9" s="28"/>
      <c r="F9" s="28"/>
      <c r="G9" s="28"/>
    </row>
    <row r="10" spans="1:16" x14ac:dyDescent="0.25">
      <c r="A10" s="1"/>
      <c r="B10" s="1"/>
      <c r="C10" s="27"/>
      <c r="D10" s="28"/>
      <c r="E10" s="28"/>
      <c r="F10" s="28"/>
      <c r="G10" s="28"/>
    </row>
    <row r="11" spans="1:16" x14ac:dyDescent="0.25">
      <c r="A11" s="1"/>
      <c r="C11" s="28"/>
      <c r="D11" s="28"/>
      <c r="E11" s="28"/>
      <c r="F11" s="28"/>
      <c r="G11" s="28"/>
      <c r="L11" s="2"/>
      <c r="M11" s="2">
        <f>SUM(L13:L13)</f>
        <v>3.8000000000000003</v>
      </c>
      <c r="N11" s="14">
        <v>79</v>
      </c>
      <c r="O11" s="17">
        <f>M11*N11</f>
        <v>300.20000000000005</v>
      </c>
    </row>
    <row r="12" spans="1:16" x14ac:dyDescent="0.25">
      <c r="A12" s="1"/>
      <c r="N12" s="15"/>
    </row>
    <row r="13" spans="1:16" x14ac:dyDescent="0.25">
      <c r="A13" s="1"/>
      <c r="G13" s="4" t="s">
        <v>100</v>
      </c>
      <c r="H13" s="2">
        <v>1</v>
      </c>
      <c r="I13" s="2">
        <v>19</v>
      </c>
      <c r="J13" s="2">
        <v>0.2</v>
      </c>
      <c r="K13" s="2">
        <v>1</v>
      </c>
      <c r="L13" s="2">
        <f>H13*I13*J13*K13</f>
        <v>3.8000000000000003</v>
      </c>
      <c r="N13" s="15"/>
    </row>
    <row r="15" spans="1:16" x14ac:dyDescent="0.25">
      <c r="A15" s="1" t="s">
        <v>17</v>
      </c>
      <c r="B15" s="1" t="s">
        <v>12</v>
      </c>
      <c r="C15" s="27" t="s">
        <v>38</v>
      </c>
      <c r="D15" s="28"/>
      <c r="E15" s="28"/>
      <c r="F15" s="28"/>
      <c r="G15" s="28"/>
    </row>
    <row r="16" spans="1:16" x14ac:dyDescent="0.25">
      <c r="A16" s="1"/>
      <c r="B16" s="1"/>
      <c r="C16" s="27"/>
      <c r="D16" s="28"/>
      <c r="E16" s="28"/>
      <c r="F16" s="28"/>
      <c r="G16" s="28"/>
    </row>
    <row r="17" spans="1:15" x14ac:dyDescent="0.25">
      <c r="A17" s="1"/>
      <c r="C17" s="28"/>
      <c r="D17" s="28"/>
      <c r="E17" s="28"/>
      <c r="F17" s="28"/>
      <c r="G17" s="28"/>
      <c r="L17" s="2"/>
      <c r="M17" s="2">
        <f>SUM(L19:L24)</f>
        <v>72.12</v>
      </c>
      <c r="N17" s="2">
        <v>25</v>
      </c>
      <c r="O17" s="17">
        <f>M17*N17</f>
        <v>1803</v>
      </c>
    </row>
    <row r="18" spans="1:15" x14ac:dyDescent="0.25">
      <c r="A18" s="1"/>
    </row>
    <row r="19" spans="1:15" x14ac:dyDescent="0.25">
      <c r="A19" s="1"/>
      <c r="G19" s="4" t="s">
        <v>39</v>
      </c>
      <c r="H19" s="2">
        <v>1</v>
      </c>
      <c r="I19" s="2">
        <v>24</v>
      </c>
      <c r="J19" s="2">
        <v>0.5</v>
      </c>
      <c r="K19" s="2">
        <v>0.5</v>
      </c>
      <c r="L19" s="2">
        <f t="shared" ref="L19:L24" si="0">H19*I19*J19*K19</f>
        <v>6</v>
      </c>
    </row>
    <row r="20" spans="1:15" x14ac:dyDescent="0.25">
      <c r="A20" s="1"/>
      <c r="G20" s="4" t="s">
        <v>39</v>
      </c>
      <c r="H20" s="2">
        <v>1</v>
      </c>
      <c r="I20" s="2">
        <v>15</v>
      </c>
      <c r="J20" s="2">
        <v>0.5</v>
      </c>
      <c r="K20" s="2">
        <v>0.5</v>
      </c>
      <c r="L20" s="2">
        <f t="shared" si="0"/>
        <v>3.75</v>
      </c>
    </row>
    <row r="21" spans="1:15" x14ac:dyDescent="0.25">
      <c r="A21" s="1"/>
      <c r="G21" s="4" t="s">
        <v>39</v>
      </c>
      <c r="H21" s="2">
        <v>1</v>
      </c>
      <c r="I21" s="2">
        <v>32</v>
      </c>
      <c r="J21" s="2">
        <v>0.5</v>
      </c>
      <c r="K21" s="2">
        <v>0.5</v>
      </c>
      <c r="L21" s="2">
        <f t="shared" si="0"/>
        <v>8</v>
      </c>
    </row>
    <row r="22" spans="1:15" x14ac:dyDescent="0.25">
      <c r="A22" s="1"/>
      <c r="G22" s="4" t="s">
        <v>39</v>
      </c>
      <c r="H22" s="2">
        <v>1</v>
      </c>
      <c r="I22" s="2">
        <v>19</v>
      </c>
      <c r="J22" s="2">
        <v>0.5</v>
      </c>
      <c r="K22" s="2">
        <v>0.5</v>
      </c>
      <c r="L22" s="2">
        <f t="shared" si="0"/>
        <v>4.75</v>
      </c>
    </row>
    <row r="23" spans="1:15" x14ac:dyDescent="0.25">
      <c r="A23" s="1"/>
      <c r="G23" s="4" t="s">
        <v>98</v>
      </c>
      <c r="H23" s="2">
        <v>18</v>
      </c>
      <c r="I23" s="2">
        <v>1</v>
      </c>
      <c r="J23" s="2">
        <v>0.5</v>
      </c>
      <c r="K23" s="2">
        <v>0.5</v>
      </c>
      <c r="L23" s="2">
        <f t="shared" si="0"/>
        <v>4.5</v>
      </c>
    </row>
    <row r="24" spans="1:15" x14ac:dyDescent="0.25">
      <c r="A24" s="1"/>
      <c r="G24" s="4" t="s">
        <v>72</v>
      </c>
      <c r="H24" s="2">
        <v>1</v>
      </c>
      <c r="I24" s="2">
        <v>112.8</v>
      </c>
      <c r="J24" s="2">
        <v>0.4</v>
      </c>
      <c r="K24" s="2">
        <v>1</v>
      </c>
      <c r="L24" s="2">
        <f t="shared" si="0"/>
        <v>45.120000000000005</v>
      </c>
    </row>
    <row r="25" spans="1:15" x14ac:dyDescent="0.25">
      <c r="A25" s="1"/>
      <c r="G25" s="4"/>
      <c r="H25" s="2"/>
      <c r="I25" s="2"/>
      <c r="J25" s="2"/>
      <c r="K25" s="2"/>
      <c r="L25" s="2"/>
    </row>
    <row r="26" spans="1:15" x14ac:dyDescent="0.25">
      <c r="A26" s="1" t="s">
        <v>18</v>
      </c>
      <c r="B26" s="1" t="s">
        <v>11</v>
      </c>
      <c r="C26" s="27" t="s">
        <v>73</v>
      </c>
      <c r="D26" s="28"/>
      <c r="E26" s="28"/>
      <c r="F26" s="28"/>
      <c r="G26" s="28"/>
    </row>
    <row r="27" spans="1:15" x14ac:dyDescent="0.25">
      <c r="A27" s="1"/>
      <c r="B27" s="1"/>
      <c r="C27" s="27"/>
      <c r="D27" s="28"/>
      <c r="E27" s="28"/>
      <c r="F27" s="28"/>
      <c r="G27" s="28"/>
    </row>
    <row r="28" spans="1:15" x14ac:dyDescent="0.25">
      <c r="A28" s="1"/>
      <c r="B28" s="1"/>
      <c r="C28" s="27"/>
      <c r="D28" s="28"/>
      <c r="E28" s="28"/>
      <c r="F28" s="28"/>
      <c r="G28" s="28"/>
    </row>
    <row r="29" spans="1:15" x14ac:dyDescent="0.25">
      <c r="A29" s="1"/>
      <c r="B29" s="1"/>
      <c r="C29" s="27"/>
      <c r="D29" s="28"/>
      <c r="E29" s="28"/>
      <c r="F29" s="28"/>
      <c r="G29" s="28"/>
    </row>
    <row r="30" spans="1:15" x14ac:dyDescent="0.25">
      <c r="A30" s="1"/>
      <c r="B30" s="1"/>
      <c r="C30" s="27"/>
      <c r="D30" s="28"/>
      <c r="E30" s="28"/>
      <c r="F30" s="28"/>
      <c r="G30" s="28"/>
    </row>
    <row r="31" spans="1:15" x14ac:dyDescent="0.25">
      <c r="A31" s="1"/>
      <c r="B31" s="1"/>
      <c r="C31" s="27"/>
      <c r="D31" s="28"/>
      <c r="E31" s="28"/>
      <c r="F31" s="28"/>
      <c r="G31" s="28"/>
    </row>
    <row r="32" spans="1:15" x14ac:dyDescent="0.25">
      <c r="A32" s="1"/>
      <c r="C32" s="28"/>
      <c r="D32" s="28"/>
      <c r="E32" s="28"/>
      <c r="F32" s="28"/>
      <c r="G32" s="28"/>
      <c r="L32" s="2"/>
      <c r="M32" s="2">
        <f>SUM(L34:L34)</f>
        <v>112.8</v>
      </c>
      <c r="N32" s="2">
        <v>11.46</v>
      </c>
      <c r="O32" s="17">
        <f>M32*N32</f>
        <v>1292.6880000000001</v>
      </c>
    </row>
    <row r="33" spans="1:15" x14ac:dyDescent="0.25">
      <c r="A33" s="1"/>
    </row>
    <row r="34" spans="1:15" x14ac:dyDescent="0.25">
      <c r="A34" s="1"/>
      <c r="G34" s="4" t="s">
        <v>72</v>
      </c>
      <c r="H34" s="2">
        <v>1</v>
      </c>
      <c r="I34" s="2">
        <v>112.8</v>
      </c>
      <c r="J34" s="2"/>
      <c r="K34" s="2"/>
      <c r="L34" s="2">
        <f>I34</f>
        <v>112.8</v>
      </c>
    </row>
    <row r="35" spans="1:15" x14ac:dyDescent="0.25">
      <c r="A35" s="1"/>
      <c r="G35" s="4"/>
      <c r="H35" s="2"/>
      <c r="I35" s="2"/>
      <c r="J35" s="2"/>
      <c r="K35" s="2"/>
      <c r="L35" s="2"/>
    </row>
    <row r="36" spans="1:15" x14ac:dyDescent="0.25">
      <c r="A36" s="1" t="s">
        <v>19</v>
      </c>
      <c r="B36" s="1" t="s">
        <v>12</v>
      </c>
      <c r="C36" s="27" t="s">
        <v>109</v>
      </c>
      <c r="D36" s="28"/>
      <c r="E36" s="28"/>
      <c r="F36" s="28"/>
      <c r="G36" s="28"/>
    </row>
    <row r="37" spans="1:15" x14ac:dyDescent="0.25">
      <c r="A37" s="1"/>
      <c r="B37" s="1"/>
      <c r="C37" s="27"/>
      <c r="D37" s="28"/>
      <c r="E37" s="28"/>
      <c r="F37" s="28"/>
      <c r="G37" s="28"/>
    </row>
    <row r="38" spans="1:15" x14ac:dyDescent="0.25">
      <c r="A38" s="1"/>
      <c r="B38" s="1"/>
      <c r="C38" s="27"/>
      <c r="D38" s="28"/>
      <c r="E38" s="28"/>
      <c r="F38" s="28"/>
      <c r="G38" s="28"/>
    </row>
    <row r="39" spans="1:15" x14ac:dyDescent="0.25">
      <c r="A39" s="1"/>
      <c r="B39" s="1"/>
      <c r="C39" s="27"/>
      <c r="D39" s="28"/>
      <c r="E39" s="28"/>
      <c r="F39" s="28"/>
      <c r="G39" s="28"/>
    </row>
    <row r="40" spans="1:15" x14ac:dyDescent="0.25">
      <c r="A40" s="1"/>
      <c r="C40" s="28"/>
      <c r="D40" s="28"/>
      <c r="E40" s="28"/>
      <c r="F40" s="28"/>
      <c r="G40" s="28"/>
      <c r="L40" s="2"/>
      <c r="M40" s="2">
        <f>SUM(L42:L43)</f>
        <v>45.599999999999994</v>
      </c>
      <c r="N40" s="14">
        <v>25</v>
      </c>
      <c r="O40" s="17">
        <f>M40*N40</f>
        <v>1139.9999999999998</v>
      </c>
    </row>
    <row r="41" spans="1:15" x14ac:dyDescent="0.25">
      <c r="A41" s="1"/>
      <c r="N41" s="15"/>
    </row>
    <row r="42" spans="1:15" x14ac:dyDescent="0.25">
      <c r="A42" s="1"/>
      <c r="G42" s="4" t="s">
        <v>42</v>
      </c>
      <c r="H42" s="2">
        <v>1</v>
      </c>
      <c r="I42" s="2">
        <v>25</v>
      </c>
      <c r="J42" s="2">
        <v>16</v>
      </c>
      <c r="K42" s="2">
        <v>0.4</v>
      </c>
      <c r="L42" s="2">
        <f>H42*I42*J42*K42</f>
        <v>160</v>
      </c>
      <c r="N42" s="15"/>
    </row>
    <row r="43" spans="1:15" x14ac:dyDescent="0.25">
      <c r="A43" s="1"/>
      <c r="G43" s="4" t="s">
        <v>42</v>
      </c>
      <c r="H43" s="2">
        <v>1</v>
      </c>
      <c r="I43" s="2">
        <v>22</v>
      </c>
      <c r="J43" s="2">
        <v>13</v>
      </c>
      <c r="K43" s="2">
        <v>0.4</v>
      </c>
      <c r="L43" s="2">
        <f>-H43*I43*J43*K43</f>
        <v>-114.4</v>
      </c>
      <c r="N43" s="15"/>
    </row>
    <row r="44" spans="1:15" x14ac:dyDescent="0.25">
      <c r="A44" s="1"/>
      <c r="G44" s="4"/>
      <c r="H44" s="2"/>
      <c r="I44" s="2"/>
      <c r="J44" s="2"/>
      <c r="K44" s="2"/>
      <c r="L44" s="2"/>
      <c r="N44" s="15"/>
    </row>
    <row r="45" spans="1:15" x14ac:dyDescent="0.25">
      <c r="A45" s="1" t="s">
        <v>20</v>
      </c>
      <c r="B45" s="1" t="s">
        <v>2</v>
      </c>
      <c r="C45" s="27" t="s">
        <v>40</v>
      </c>
      <c r="D45" s="28"/>
      <c r="E45" s="28"/>
      <c r="F45" s="28"/>
      <c r="G45" s="28"/>
    </row>
    <row r="46" spans="1:15" x14ac:dyDescent="0.25">
      <c r="A46" s="1"/>
      <c r="B46" s="1"/>
      <c r="C46" s="27"/>
      <c r="D46" s="28"/>
      <c r="E46" s="28"/>
      <c r="F46" s="28"/>
      <c r="G46" s="28"/>
    </row>
    <row r="47" spans="1:15" x14ac:dyDescent="0.25">
      <c r="A47" s="1"/>
      <c r="C47" s="28"/>
      <c r="D47" s="28"/>
      <c r="E47" s="28"/>
      <c r="F47" s="28"/>
      <c r="G47" s="28"/>
      <c r="L47" s="2"/>
      <c r="M47" s="2">
        <f>SUM(L49:L50)</f>
        <v>286</v>
      </c>
      <c r="N47" s="14">
        <v>2.5</v>
      </c>
      <c r="O47" s="17">
        <f>M47*N47</f>
        <v>715</v>
      </c>
    </row>
    <row r="48" spans="1:15" x14ac:dyDescent="0.25">
      <c r="A48" s="1"/>
      <c r="N48" s="15"/>
    </row>
    <row r="49" spans="1:15" x14ac:dyDescent="0.25">
      <c r="A49" s="1"/>
      <c r="G49" s="4" t="s">
        <v>42</v>
      </c>
      <c r="H49" s="2">
        <v>1</v>
      </c>
      <c r="I49" s="2">
        <v>22</v>
      </c>
      <c r="J49" s="2">
        <v>13</v>
      </c>
      <c r="K49" s="2"/>
      <c r="L49" s="2">
        <f>H49*I49*J49</f>
        <v>286</v>
      </c>
      <c r="N49" s="15"/>
    </row>
    <row r="50" spans="1:15" x14ac:dyDescent="0.25">
      <c r="A50" s="1"/>
      <c r="G50" s="4"/>
      <c r="H50" s="2"/>
      <c r="I50" s="2"/>
      <c r="J50" s="2"/>
      <c r="K50" s="2"/>
      <c r="L50" s="2"/>
      <c r="N50" s="15"/>
    </row>
    <row r="51" spans="1:15" x14ac:dyDescent="0.25">
      <c r="A51" s="1" t="s">
        <v>43</v>
      </c>
      <c r="B51" s="1" t="s">
        <v>12</v>
      </c>
      <c r="C51" s="27" t="s">
        <v>41</v>
      </c>
      <c r="D51" s="28"/>
      <c r="E51" s="28"/>
      <c r="F51" s="28"/>
      <c r="G51" s="28"/>
      <c r="N51" s="15"/>
    </row>
    <row r="52" spans="1:15" x14ac:dyDescent="0.25">
      <c r="A52" s="1"/>
      <c r="B52" s="1"/>
      <c r="C52" s="27"/>
      <c r="D52" s="28"/>
      <c r="E52" s="28"/>
      <c r="F52" s="28"/>
      <c r="G52" s="28"/>
      <c r="N52" s="15"/>
    </row>
    <row r="53" spans="1:15" x14ac:dyDescent="0.25">
      <c r="A53" s="1"/>
      <c r="B53" s="1"/>
      <c r="C53" s="27"/>
      <c r="D53" s="28"/>
      <c r="E53" s="28"/>
      <c r="F53" s="28"/>
      <c r="G53" s="28"/>
      <c r="N53" s="15"/>
    </row>
    <row r="54" spans="1:15" x14ac:dyDescent="0.25">
      <c r="A54" s="1"/>
      <c r="B54" s="1"/>
      <c r="C54" s="27"/>
      <c r="D54" s="28"/>
      <c r="E54" s="28"/>
      <c r="F54" s="28"/>
      <c r="G54" s="28"/>
      <c r="N54" s="15"/>
    </row>
    <row r="55" spans="1:15" x14ac:dyDescent="0.25">
      <c r="A55" s="1"/>
      <c r="C55" s="28"/>
      <c r="D55" s="28"/>
      <c r="E55" s="28"/>
      <c r="F55" s="28"/>
      <c r="G55" s="28"/>
      <c r="L55" s="2"/>
      <c r="M55" s="2">
        <f>SUM(L57:L58)</f>
        <v>18.5</v>
      </c>
      <c r="N55" s="14">
        <v>60</v>
      </c>
      <c r="O55" s="17">
        <f>M55*N55</f>
        <v>1110</v>
      </c>
    </row>
    <row r="56" spans="1:15" x14ac:dyDescent="0.25">
      <c r="A56" s="1"/>
      <c r="N56" s="15"/>
    </row>
    <row r="57" spans="1:15" x14ac:dyDescent="0.25">
      <c r="A57" s="1"/>
      <c r="G57" s="4" t="s">
        <v>42</v>
      </c>
      <c r="H57" s="2">
        <v>1</v>
      </c>
      <c r="I57" s="2">
        <v>24</v>
      </c>
      <c r="J57" s="2">
        <v>15</v>
      </c>
      <c r="K57" s="2">
        <v>0.25</v>
      </c>
      <c r="L57" s="2">
        <f>H57*I57*J57*K57</f>
        <v>90</v>
      </c>
    </row>
    <row r="58" spans="1:15" x14ac:dyDescent="0.25">
      <c r="A58" s="1"/>
      <c r="G58" s="4" t="s">
        <v>42</v>
      </c>
      <c r="H58" s="2">
        <v>1</v>
      </c>
      <c r="I58" s="2">
        <v>22</v>
      </c>
      <c r="J58" s="2">
        <v>13</v>
      </c>
      <c r="K58" s="2">
        <v>0.25</v>
      </c>
      <c r="L58" s="2">
        <f>-H58*I58*J58*K58</f>
        <v>-71.5</v>
      </c>
    </row>
    <row r="59" spans="1:15" x14ac:dyDescent="0.25">
      <c r="A59" s="1"/>
      <c r="G59" s="4"/>
      <c r="H59" s="2"/>
      <c r="I59" s="2"/>
      <c r="J59" s="2"/>
      <c r="K59" s="2"/>
      <c r="L59" s="2"/>
    </row>
    <row r="60" spans="1:15" x14ac:dyDescent="0.25">
      <c r="A60" s="1" t="s">
        <v>46</v>
      </c>
      <c r="B60" s="1" t="s">
        <v>12</v>
      </c>
      <c r="C60" s="27" t="s">
        <v>44</v>
      </c>
      <c r="D60" s="28"/>
      <c r="E60" s="28"/>
      <c r="F60" s="28"/>
      <c r="G60" s="28"/>
      <c r="N60" s="15"/>
    </row>
    <row r="61" spans="1:15" x14ac:dyDescent="0.25">
      <c r="A61" s="1"/>
      <c r="B61" s="1"/>
      <c r="C61" s="27"/>
      <c r="D61" s="28"/>
      <c r="E61" s="28"/>
      <c r="F61" s="28"/>
      <c r="G61" s="28"/>
      <c r="N61" s="15"/>
    </row>
    <row r="62" spans="1:15" x14ac:dyDescent="0.25">
      <c r="A62" s="1"/>
      <c r="B62" s="1"/>
      <c r="C62" s="27"/>
      <c r="D62" s="28"/>
      <c r="E62" s="28"/>
      <c r="F62" s="28"/>
      <c r="G62" s="28"/>
      <c r="N62" s="15"/>
    </row>
    <row r="63" spans="1:15" x14ac:dyDescent="0.25">
      <c r="A63" s="1"/>
      <c r="C63" s="28"/>
      <c r="D63" s="28"/>
      <c r="E63" s="28"/>
      <c r="F63" s="28"/>
      <c r="G63" s="28"/>
      <c r="L63" s="2"/>
      <c r="M63" s="2">
        <f>SUM(L65:L66)</f>
        <v>11.100000000000001</v>
      </c>
      <c r="N63" s="14">
        <v>50.42</v>
      </c>
      <c r="O63" s="17">
        <f>M63*N63</f>
        <v>559.66200000000003</v>
      </c>
    </row>
    <row r="64" spans="1:15" x14ac:dyDescent="0.25">
      <c r="A64" s="1"/>
      <c r="N64" s="15"/>
    </row>
    <row r="65" spans="1:16" x14ac:dyDescent="0.25">
      <c r="A65" s="1"/>
      <c r="G65" s="4" t="s">
        <v>42</v>
      </c>
      <c r="H65" s="2">
        <v>1</v>
      </c>
      <c r="I65" s="2">
        <v>24</v>
      </c>
      <c r="J65" s="2">
        <v>15</v>
      </c>
      <c r="K65" s="2">
        <v>0.15</v>
      </c>
      <c r="L65" s="2">
        <f>H65*I65*J65*K65</f>
        <v>54</v>
      </c>
    </row>
    <row r="66" spans="1:16" x14ac:dyDescent="0.25">
      <c r="A66" s="1"/>
      <c r="G66" s="4" t="s">
        <v>42</v>
      </c>
      <c r="H66" s="2">
        <v>1</v>
      </c>
      <c r="I66" s="2">
        <v>22</v>
      </c>
      <c r="J66" s="2">
        <v>13</v>
      </c>
      <c r="K66" s="2">
        <v>0.15</v>
      </c>
      <c r="L66" s="2">
        <f>-H66*I66*J66*K66</f>
        <v>-42.9</v>
      </c>
    </row>
    <row r="67" spans="1:16" x14ac:dyDescent="0.25">
      <c r="A67" s="1"/>
      <c r="G67" s="4"/>
      <c r="H67" s="2"/>
      <c r="I67" s="2"/>
      <c r="J67" s="2"/>
      <c r="K67" s="2"/>
      <c r="L67" s="2"/>
    </row>
    <row r="68" spans="1:16" x14ac:dyDescent="0.25">
      <c r="A68" s="1"/>
      <c r="G68" s="4"/>
      <c r="H68" s="2"/>
      <c r="I68" s="2"/>
      <c r="J68" s="2"/>
      <c r="K68" s="2"/>
      <c r="L68" s="2"/>
    </row>
    <row r="69" spans="1:16" x14ac:dyDescent="0.25">
      <c r="A69" s="3" t="s">
        <v>15</v>
      </c>
      <c r="B69" s="3" t="s">
        <v>0</v>
      </c>
      <c r="C69" s="29" t="s">
        <v>1</v>
      </c>
      <c r="D69" s="29"/>
      <c r="E69" s="29"/>
      <c r="F69" s="29"/>
      <c r="G69" s="29"/>
      <c r="H69" s="3" t="s">
        <v>3</v>
      </c>
      <c r="I69" s="3" t="s">
        <v>10</v>
      </c>
      <c r="J69" s="3" t="s">
        <v>4</v>
      </c>
      <c r="K69" s="3" t="s">
        <v>13</v>
      </c>
      <c r="L69" s="3" t="s">
        <v>5</v>
      </c>
      <c r="M69" s="3" t="s">
        <v>9</v>
      </c>
      <c r="N69" s="3" t="s">
        <v>7</v>
      </c>
      <c r="O69" s="3"/>
      <c r="P69" s="3" t="s">
        <v>6</v>
      </c>
    </row>
    <row r="70" spans="1:16" x14ac:dyDescent="0.25">
      <c r="A70" s="1"/>
      <c r="G70" s="4"/>
      <c r="H70" s="2"/>
      <c r="I70" s="2"/>
      <c r="J70" s="2"/>
      <c r="K70" s="2"/>
      <c r="L70" s="2"/>
    </row>
    <row r="71" spans="1:16" x14ac:dyDescent="0.25">
      <c r="A71" s="1" t="s">
        <v>47</v>
      </c>
      <c r="B71" s="1" t="s">
        <v>2</v>
      </c>
      <c r="C71" s="27" t="s">
        <v>58</v>
      </c>
      <c r="D71" s="27"/>
      <c r="E71" s="27"/>
      <c r="F71" s="27"/>
      <c r="G71" s="27"/>
    </row>
    <row r="72" spans="1:16" x14ac:dyDescent="0.25">
      <c r="A72" s="1"/>
      <c r="B72" s="1"/>
      <c r="C72" s="27"/>
      <c r="D72" s="27"/>
      <c r="E72" s="27"/>
      <c r="F72" s="27"/>
      <c r="G72" s="27"/>
    </row>
    <row r="73" spans="1:16" x14ac:dyDescent="0.25">
      <c r="A73" s="1"/>
      <c r="B73" s="1"/>
      <c r="C73" s="27"/>
      <c r="D73" s="27"/>
      <c r="E73" s="27"/>
      <c r="F73" s="27"/>
      <c r="G73" s="27"/>
    </row>
    <row r="74" spans="1:16" x14ac:dyDescent="0.25">
      <c r="C74" s="27"/>
      <c r="D74" s="27"/>
      <c r="E74" s="27"/>
      <c r="F74" s="27"/>
      <c r="G74" s="27"/>
      <c r="L74" s="2"/>
      <c r="M74" s="2">
        <f>SUM(L76:L76)</f>
        <v>45</v>
      </c>
      <c r="N74" s="2">
        <v>12</v>
      </c>
      <c r="O74" s="17">
        <f>M74*N74</f>
        <v>540</v>
      </c>
    </row>
    <row r="76" spans="1:16" x14ac:dyDescent="0.25">
      <c r="G76" s="4" t="s">
        <v>42</v>
      </c>
      <c r="H76" s="2">
        <v>1</v>
      </c>
      <c r="I76" s="2">
        <v>90</v>
      </c>
      <c r="J76" s="2">
        <v>0.5</v>
      </c>
      <c r="K76" s="2"/>
      <c r="L76" s="2">
        <f>H76*I76*J76</f>
        <v>45</v>
      </c>
    </row>
    <row r="78" spans="1:16" x14ac:dyDescent="0.25">
      <c r="A78" s="1" t="s">
        <v>50</v>
      </c>
      <c r="B78" s="1" t="s">
        <v>12</v>
      </c>
      <c r="C78" s="27" t="s">
        <v>88</v>
      </c>
      <c r="D78" s="27"/>
      <c r="E78" s="27"/>
      <c r="F78" s="27"/>
      <c r="G78" s="27"/>
      <c r="H78" s="2"/>
      <c r="I78" s="2"/>
      <c r="J78" s="2"/>
      <c r="K78" s="2"/>
      <c r="L78" s="2"/>
    </row>
    <row r="79" spans="1:16" x14ac:dyDescent="0.25">
      <c r="A79" s="1"/>
      <c r="B79" s="1"/>
      <c r="C79" s="27"/>
      <c r="D79" s="27"/>
      <c r="E79" s="27"/>
      <c r="F79" s="27"/>
      <c r="G79" s="27"/>
      <c r="H79" s="2"/>
      <c r="I79" s="2"/>
      <c r="J79" s="2"/>
      <c r="K79" s="2"/>
      <c r="L79" s="2"/>
    </row>
    <row r="80" spans="1:16" x14ac:dyDescent="0.25">
      <c r="A80" s="1"/>
      <c r="B80" s="1"/>
      <c r="C80" s="27"/>
      <c r="D80" s="27"/>
      <c r="E80" s="27"/>
      <c r="F80" s="27"/>
      <c r="G80" s="27"/>
      <c r="H80" s="2"/>
      <c r="I80" s="2"/>
      <c r="J80" s="2"/>
      <c r="K80" s="2"/>
      <c r="L80" s="2"/>
    </row>
    <row r="81" spans="1:15" x14ac:dyDescent="0.25">
      <c r="A81" s="1"/>
      <c r="B81" s="1"/>
      <c r="C81" s="27"/>
      <c r="D81" s="27"/>
      <c r="E81" s="27"/>
      <c r="F81" s="27"/>
      <c r="G81" s="27"/>
      <c r="H81" s="2"/>
      <c r="I81" s="2"/>
      <c r="J81" s="2"/>
      <c r="K81" s="2"/>
      <c r="L81" s="2"/>
    </row>
    <row r="82" spans="1:15" x14ac:dyDescent="0.25">
      <c r="C82" s="27"/>
      <c r="D82" s="27"/>
      <c r="E82" s="27"/>
      <c r="F82" s="27"/>
      <c r="G82" s="27"/>
      <c r="L82" s="2"/>
      <c r="M82" s="2">
        <f>SUM(L84:L86)</f>
        <v>40.049999999999997</v>
      </c>
      <c r="N82" s="2">
        <v>289.98</v>
      </c>
      <c r="O82" s="17">
        <f>M82*N82</f>
        <v>11613.699000000001</v>
      </c>
    </row>
    <row r="83" spans="1:15" x14ac:dyDescent="0.25">
      <c r="G83" s="4"/>
    </row>
    <row r="84" spans="1:15" x14ac:dyDescent="0.25">
      <c r="G84" s="4" t="s">
        <v>89</v>
      </c>
      <c r="H84" s="2">
        <v>1</v>
      </c>
      <c r="I84" s="2">
        <v>90</v>
      </c>
      <c r="J84" s="2">
        <v>0.5</v>
      </c>
      <c r="K84" s="2">
        <v>0.4</v>
      </c>
      <c r="L84" s="2">
        <f>H84*I84*J84*K84</f>
        <v>18</v>
      </c>
    </row>
    <row r="85" spans="1:15" x14ac:dyDescent="0.25">
      <c r="G85" s="4" t="s">
        <v>98</v>
      </c>
      <c r="H85" s="2">
        <v>18</v>
      </c>
      <c r="I85" s="2">
        <v>1</v>
      </c>
      <c r="J85" s="2">
        <v>0.5</v>
      </c>
      <c r="K85" s="2">
        <v>0.5</v>
      </c>
      <c r="L85" s="2">
        <f>H85*I85*J85*K85</f>
        <v>4.5</v>
      </c>
    </row>
    <row r="86" spans="1:15" x14ac:dyDescent="0.25">
      <c r="G86" s="4" t="s">
        <v>39</v>
      </c>
      <c r="H86" s="2">
        <v>1</v>
      </c>
      <c r="I86" s="2">
        <v>78</v>
      </c>
      <c r="J86" s="2">
        <v>0.25</v>
      </c>
      <c r="K86" s="2">
        <v>0.9</v>
      </c>
      <c r="L86" s="2">
        <f>H86*I86*J86*K86</f>
        <v>17.55</v>
      </c>
    </row>
    <row r="87" spans="1:15" x14ac:dyDescent="0.25">
      <c r="G87" s="4"/>
      <c r="H87" s="2"/>
      <c r="I87" s="2"/>
      <c r="J87" s="2"/>
      <c r="K87" s="2"/>
      <c r="L87" s="2"/>
    </row>
    <row r="88" spans="1:15" x14ac:dyDescent="0.25">
      <c r="A88" s="1" t="s">
        <v>51</v>
      </c>
      <c r="B88" s="1" t="s">
        <v>2</v>
      </c>
      <c r="C88" s="27" t="s">
        <v>103</v>
      </c>
      <c r="D88" s="27"/>
      <c r="E88" s="27"/>
      <c r="F88" s="27"/>
      <c r="G88" s="27"/>
      <c r="H88" s="2"/>
      <c r="I88" s="2"/>
      <c r="J88" s="2"/>
      <c r="K88" s="2"/>
      <c r="L88" s="2"/>
    </row>
    <row r="89" spans="1:15" x14ac:dyDescent="0.25">
      <c r="A89" s="1"/>
      <c r="B89" s="1"/>
      <c r="C89" s="27"/>
      <c r="D89" s="27"/>
      <c r="E89" s="27"/>
      <c r="F89" s="27"/>
      <c r="G89" s="27"/>
      <c r="H89" s="2"/>
      <c r="I89" s="2"/>
      <c r="J89" s="2"/>
      <c r="K89" s="2"/>
      <c r="L89" s="2"/>
    </row>
    <row r="90" spans="1:15" x14ac:dyDescent="0.25">
      <c r="A90" s="1"/>
      <c r="B90" s="1"/>
      <c r="C90" s="27"/>
      <c r="D90" s="27"/>
      <c r="E90" s="27"/>
      <c r="F90" s="27"/>
      <c r="G90" s="27"/>
      <c r="H90" s="2"/>
      <c r="I90" s="2"/>
      <c r="J90" s="2"/>
      <c r="K90" s="2"/>
      <c r="L90" s="2"/>
    </row>
    <row r="91" spans="1:15" x14ac:dyDescent="0.25">
      <c r="A91" s="1"/>
      <c r="B91" s="1"/>
      <c r="C91" s="27"/>
      <c r="D91" s="27"/>
      <c r="E91" s="27"/>
      <c r="F91" s="27"/>
      <c r="G91" s="27"/>
      <c r="H91" s="2"/>
      <c r="I91" s="2"/>
      <c r="J91" s="2"/>
      <c r="K91" s="2"/>
      <c r="L91" s="2"/>
    </row>
    <row r="92" spans="1:15" x14ac:dyDescent="0.25">
      <c r="A92" s="1"/>
      <c r="B92" s="1"/>
      <c r="C92" s="27"/>
      <c r="D92" s="27"/>
      <c r="E92" s="27"/>
      <c r="F92" s="27"/>
      <c r="G92" s="27"/>
      <c r="H92" s="2"/>
      <c r="I92" s="2"/>
      <c r="J92" s="2"/>
      <c r="K92" s="2"/>
      <c r="L92" s="2"/>
    </row>
    <row r="93" spans="1:15" x14ac:dyDescent="0.25">
      <c r="A93" s="1"/>
      <c r="B93" s="1"/>
      <c r="C93" s="27"/>
      <c r="D93" s="27"/>
      <c r="E93" s="27"/>
      <c r="F93" s="27"/>
      <c r="G93" s="27"/>
      <c r="H93" s="2"/>
      <c r="I93" s="2"/>
      <c r="J93" s="2"/>
      <c r="K93" s="2"/>
      <c r="L93" s="2"/>
    </row>
    <row r="94" spans="1:15" x14ac:dyDescent="0.25">
      <c r="C94" s="27"/>
      <c r="D94" s="27"/>
      <c r="E94" s="27"/>
      <c r="F94" s="27"/>
      <c r="G94" s="27"/>
      <c r="L94" s="2"/>
      <c r="M94" s="2">
        <f>SUM(L96:L96)</f>
        <v>140.4</v>
      </c>
      <c r="N94" s="2">
        <v>26.21</v>
      </c>
      <c r="O94" s="17">
        <f>M94*N94</f>
        <v>3679.8840000000005</v>
      </c>
    </row>
    <row r="95" spans="1:15" x14ac:dyDescent="0.25">
      <c r="G95" s="4"/>
    </row>
    <row r="96" spans="1:15" x14ac:dyDescent="0.25">
      <c r="G96" s="4" t="s">
        <v>39</v>
      </c>
      <c r="H96" s="2">
        <v>2</v>
      </c>
      <c r="I96" s="2">
        <v>78</v>
      </c>
      <c r="J96" s="2">
        <v>0.9</v>
      </c>
      <c r="K96" s="2"/>
      <c r="L96" s="2">
        <f>H96*I96*J96</f>
        <v>140.4</v>
      </c>
    </row>
    <row r="97" spans="1:15" x14ac:dyDescent="0.25">
      <c r="G97" s="4"/>
      <c r="H97" s="2"/>
      <c r="I97" s="2"/>
      <c r="J97" s="2"/>
      <c r="K97" s="2"/>
      <c r="L97" s="2"/>
    </row>
    <row r="98" spans="1:15" x14ac:dyDescent="0.25">
      <c r="A98" s="1" t="s">
        <v>52</v>
      </c>
      <c r="B98" s="1" t="s">
        <v>2</v>
      </c>
      <c r="C98" s="27" t="s">
        <v>45</v>
      </c>
      <c r="D98" s="27"/>
      <c r="E98" s="27"/>
      <c r="F98" s="27"/>
      <c r="G98" s="27"/>
      <c r="H98" s="2"/>
      <c r="I98" s="2"/>
      <c r="J98" s="2"/>
      <c r="K98" s="2"/>
      <c r="L98" s="2"/>
    </row>
    <row r="99" spans="1:15" x14ac:dyDescent="0.25">
      <c r="A99" s="1"/>
      <c r="B99" s="1"/>
      <c r="C99" s="27"/>
      <c r="D99" s="27"/>
      <c r="E99" s="27"/>
      <c r="F99" s="27"/>
      <c r="G99" s="27"/>
      <c r="H99" s="2"/>
      <c r="I99" s="2"/>
      <c r="J99" s="2"/>
      <c r="K99" s="2"/>
      <c r="L99" s="2"/>
    </row>
    <row r="100" spans="1:15" x14ac:dyDescent="0.25">
      <c r="C100" s="27"/>
      <c r="D100" s="27"/>
      <c r="E100" s="27"/>
      <c r="F100" s="27"/>
      <c r="G100" s="27"/>
      <c r="L100" s="2"/>
      <c r="M100" s="2">
        <f>SUM(L102:L103)</f>
        <v>74</v>
      </c>
      <c r="N100" s="14">
        <v>3.5</v>
      </c>
      <c r="O100" s="17">
        <f>M100*N100</f>
        <v>259</v>
      </c>
    </row>
    <row r="101" spans="1:15" x14ac:dyDescent="0.25">
      <c r="G101" s="4"/>
      <c r="N101" s="15"/>
    </row>
    <row r="102" spans="1:15" x14ac:dyDescent="0.25">
      <c r="G102" s="4" t="s">
        <v>42</v>
      </c>
      <c r="H102" s="2">
        <v>1</v>
      </c>
      <c r="I102" s="2">
        <v>24</v>
      </c>
      <c r="J102" s="2">
        <v>15</v>
      </c>
      <c r="K102" s="2"/>
      <c r="L102" s="2">
        <f>H102*I102*J102</f>
        <v>360</v>
      </c>
    </row>
    <row r="103" spans="1:15" x14ac:dyDescent="0.25">
      <c r="G103" s="4" t="s">
        <v>42</v>
      </c>
      <c r="H103" s="2">
        <v>1</v>
      </c>
      <c r="I103" s="2">
        <v>22</v>
      </c>
      <c r="J103" s="2">
        <v>13</v>
      </c>
      <c r="K103" s="2"/>
      <c r="L103" s="2">
        <f>-H103*I103*J103</f>
        <v>-286</v>
      </c>
    </row>
    <row r="104" spans="1:15" x14ac:dyDescent="0.25">
      <c r="G104" s="4"/>
      <c r="H104" s="2"/>
      <c r="I104" s="2"/>
      <c r="J104" s="2"/>
      <c r="K104" s="2"/>
      <c r="L104" s="2"/>
    </row>
    <row r="105" spans="1:15" x14ac:dyDescent="0.25">
      <c r="A105" s="1" t="s">
        <v>53</v>
      </c>
      <c r="B105" s="1" t="s">
        <v>48</v>
      </c>
      <c r="C105" s="27" t="s">
        <v>49</v>
      </c>
      <c r="D105" s="27"/>
      <c r="E105" s="27"/>
      <c r="F105" s="27"/>
      <c r="G105" s="27"/>
      <c r="H105" s="2"/>
      <c r="I105" s="2"/>
      <c r="J105" s="2"/>
      <c r="K105" s="2"/>
      <c r="L105" s="2"/>
    </row>
    <row r="106" spans="1:15" x14ac:dyDescent="0.25">
      <c r="A106" s="1"/>
      <c r="B106" s="1"/>
      <c r="C106" s="27"/>
      <c r="D106" s="27"/>
      <c r="E106" s="27"/>
      <c r="F106" s="27"/>
      <c r="G106" s="27"/>
      <c r="H106" s="2"/>
      <c r="I106" s="2"/>
      <c r="J106" s="2"/>
      <c r="K106" s="2"/>
      <c r="L106" s="2"/>
    </row>
    <row r="107" spans="1:15" x14ac:dyDescent="0.25">
      <c r="A107" s="1"/>
      <c r="B107" s="1"/>
      <c r="C107" s="27"/>
      <c r="D107" s="27"/>
      <c r="E107" s="27"/>
      <c r="F107" s="27"/>
      <c r="G107" s="27"/>
      <c r="H107" s="2"/>
      <c r="I107" s="2"/>
      <c r="J107" s="2"/>
      <c r="K107" s="2"/>
      <c r="L107" s="2"/>
    </row>
    <row r="108" spans="1:15" x14ac:dyDescent="0.25">
      <c r="A108" s="1"/>
      <c r="B108" s="1"/>
      <c r="C108" s="27"/>
      <c r="D108" s="27"/>
      <c r="E108" s="27"/>
      <c r="F108" s="27"/>
      <c r="G108" s="27"/>
      <c r="H108" s="2"/>
      <c r="I108" s="2"/>
      <c r="J108" s="2"/>
      <c r="K108" s="2"/>
      <c r="L108" s="2"/>
    </row>
    <row r="109" spans="1:15" x14ac:dyDescent="0.25">
      <c r="A109" s="1"/>
      <c r="B109" s="1"/>
      <c r="C109" s="27"/>
      <c r="D109" s="27"/>
      <c r="E109" s="27"/>
      <c r="F109" s="27"/>
      <c r="G109" s="27"/>
      <c r="H109" s="2"/>
      <c r="I109" s="2"/>
      <c r="J109" s="2"/>
      <c r="K109" s="2"/>
      <c r="L109" s="2"/>
    </row>
    <row r="110" spans="1:15" x14ac:dyDescent="0.25">
      <c r="A110" s="1"/>
      <c r="B110" s="1"/>
      <c r="C110" s="27"/>
      <c r="D110" s="27"/>
      <c r="E110" s="27"/>
      <c r="F110" s="27"/>
      <c r="G110" s="27"/>
      <c r="H110" s="2"/>
      <c r="I110" s="2"/>
      <c r="J110" s="2"/>
      <c r="K110" s="2"/>
      <c r="L110" s="2"/>
    </row>
    <row r="111" spans="1:15" x14ac:dyDescent="0.25">
      <c r="C111" s="27"/>
      <c r="D111" s="27"/>
      <c r="E111" s="27"/>
      <c r="F111" s="27"/>
      <c r="G111" s="27"/>
      <c r="L111" s="2"/>
      <c r="M111" s="2">
        <v>1</v>
      </c>
      <c r="N111" s="14">
        <v>250</v>
      </c>
      <c r="O111" s="17">
        <f>M111*N111</f>
        <v>250</v>
      </c>
    </row>
    <row r="112" spans="1:15" x14ac:dyDescent="0.25">
      <c r="G112" s="4"/>
      <c r="N112" s="15"/>
    </row>
    <row r="113" spans="1:16" x14ac:dyDescent="0.25">
      <c r="G113" s="4" t="s">
        <v>42</v>
      </c>
      <c r="H113" s="2">
        <v>1</v>
      </c>
      <c r="I113" s="2"/>
      <c r="J113" s="2"/>
      <c r="K113" s="2"/>
      <c r="L113" s="2">
        <v>1</v>
      </c>
    </row>
    <row r="114" spans="1:16" x14ac:dyDescent="0.25">
      <c r="G114" s="4"/>
      <c r="H114" s="2"/>
      <c r="I114" s="2"/>
      <c r="J114" s="2"/>
      <c r="K114" s="2"/>
      <c r="L114" s="2"/>
    </row>
    <row r="115" spans="1:16" x14ac:dyDescent="0.25">
      <c r="A115" s="1" t="s">
        <v>56</v>
      </c>
      <c r="B115" s="1" t="s">
        <v>11</v>
      </c>
      <c r="C115" s="27" t="s">
        <v>104</v>
      </c>
      <c r="D115" s="27"/>
      <c r="E115" s="27"/>
      <c r="F115" s="27"/>
      <c r="G115" s="27"/>
      <c r="H115" s="2"/>
      <c r="I115" s="2"/>
      <c r="J115" s="2"/>
      <c r="K115" s="2"/>
      <c r="L115" s="2"/>
    </row>
    <row r="116" spans="1:16" x14ac:dyDescent="0.25">
      <c r="A116" s="1"/>
      <c r="B116" s="1"/>
      <c r="C116" s="27"/>
      <c r="D116" s="27"/>
      <c r="E116" s="27"/>
      <c r="F116" s="27"/>
      <c r="G116" s="27"/>
      <c r="H116" s="2"/>
      <c r="I116" s="2"/>
      <c r="J116" s="2"/>
      <c r="K116" s="2"/>
      <c r="L116" s="2"/>
    </row>
    <row r="117" spans="1:16" x14ac:dyDescent="0.25">
      <c r="A117" s="1"/>
      <c r="B117" s="1"/>
      <c r="C117" s="27"/>
      <c r="D117" s="27"/>
      <c r="E117" s="27"/>
      <c r="F117" s="27"/>
      <c r="G117" s="27"/>
      <c r="H117" s="2"/>
      <c r="I117" s="2"/>
      <c r="J117" s="2"/>
      <c r="K117" s="2"/>
      <c r="L117" s="2"/>
    </row>
    <row r="118" spans="1:16" x14ac:dyDescent="0.25">
      <c r="A118" s="1"/>
      <c r="B118" s="1"/>
      <c r="C118" s="27"/>
      <c r="D118" s="27"/>
      <c r="E118" s="27"/>
      <c r="F118" s="27"/>
      <c r="G118" s="27"/>
      <c r="H118" s="2"/>
      <c r="I118" s="2"/>
      <c r="J118" s="2"/>
      <c r="K118" s="2"/>
      <c r="L118" s="2"/>
    </row>
    <row r="119" spans="1:16" x14ac:dyDescent="0.25">
      <c r="A119" s="1"/>
      <c r="B119" s="1"/>
      <c r="C119" s="27"/>
      <c r="D119" s="27"/>
      <c r="E119" s="27"/>
      <c r="F119" s="27"/>
      <c r="G119" s="27"/>
      <c r="H119" s="2"/>
      <c r="I119" s="2"/>
      <c r="J119" s="2"/>
      <c r="K119" s="2"/>
      <c r="L119" s="2"/>
    </row>
    <row r="120" spans="1:16" x14ac:dyDescent="0.25">
      <c r="A120" s="1"/>
      <c r="B120" s="1"/>
      <c r="C120" s="27"/>
      <c r="D120" s="27"/>
      <c r="E120" s="27"/>
      <c r="F120" s="27"/>
      <c r="G120" s="27"/>
      <c r="H120" s="2"/>
      <c r="I120" s="2"/>
      <c r="J120" s="2"/>
      <c r="K120" s="2"/>
      <c r="L120" s="2"/>
    </row>
    <row r="121" spans="1:16" x14ac:dyDescent="0.25">
      <c r="A121" s="1"/>
      <c r="B121" s="1"/>
      <c r="C121" s="27"/>
      <c r="D121" s="27"/>
      <c r="E121" s="27"/>
      <c r="F121" s="27"/>
      <c r="G121" s="27"/>
      <c r="H121" s="2"/>
      <c r="I121" s="2"/>
      <c r="J121" s="2"/>
      <c r="K121" s="2"/>
      <c r="L121" s="2"/>
    </row>
    <row r="122" spans="1:16" x14ac:dyDescent="0.25">
      <c r="C122" s="27"/>
      <c r="D122" s="27"/>
      <c r="E122" s="27"/>
      <c r="F122" s="27"/>
      <c r="G122" s="27"/>
      <c r="L122" s="2"/>
      <c r="M122" s="2">
        <f>SUM(L124:L124)</f>
        <v>78</v>
      </c>
      <c r="N122" s="2">
        <v>98</v>
      </c>
      <c r="O122" s="17">
        <f>M122*N122</f>
        <v>7644</v>
      </c>
    </row>
    <row r="123" spans="1:16" x14ac:dyDescent="0.25">
      <c r="G123" s="4"/>
    </row>
    <row r="124" spans="1:16" x14ac:dyDescent="0.25">
      <c r="G124" s="4" t="s">
        <v>42</v>
      </c>
      <c r="H124" s="2">
        <v>1</v>
      </c>
      <c r="I124" s="2">
        <v>78</v>
      </c>
      <c r="J124" s="2"/>
      <c r="K124" s="2"/>
      <c r="L124" s="2">
        <f>H124*I124</f>
        <v>78</v>
      </c>
    </row>
    <row r="125" spans="1:16" x14ac:dyDescent="0.25">
      <c r="G125" s="4"/>
      <c r="H125" s="2"/>
      <c r="I125" s="2"/>
      <c r="J125" s="2"/>
      <c r="K125" s="2"/>
      <c r="L125" s="2"/>
    </row>
    <row r="126" spans="1:16" x14ac:dyDescent="0.25">
      <c r="G126" s="4"/>
      <c r="H126" s="2"/>
      <c r="I126" s="2"/>
      <c r="J126" s="2"/>
      <c r="K126" s="2"/>
      <c r="L126" s="2"/>
    </row>
    <row r="127" spans="1:16" x14ac:dyDescent="0.25">
      <c r="A127" s="3" t="s">
        <v>15</v>
      </c>
      <c r="B127" s="3" t="s">
        <v>0</v>
      </c>
      <c r="C127" s="29" t="s">
        <v>1</v>
      </c>
      <c r="D127" s="29"/>
      <c r="E127" s="29"/>
      <c r="F127" s="29"/>
      <c r="G127" s="29"/>
      <c r="H127" s="3" t="s">
        <v>3</v>
      </c>
      <c r="I127" s="3" t="s">
        <v>10</v>
      </c>
      <c r="J127" s="3" t="s">
        <v>4</v>
      </c>
      <c r="K127" s="3" t="s">
        <v>13</v>
      </c>
      <c r="L127" s="3" t="s">
        <v>5</v>
      </c>
      <c r="M127" s="3" t="s">
        <v>9</v>
      </c>
      <c r="N127" s="3" t="s">
        <v>7</v>
      </c>
      <c r="O127" s="3"/>
      <c r="P127" s="3" t="s">
        <v>6</v>
      </c>
    </row>
    <row r="128" spans="1:16" x14ac:dyDescent="0.25">
      <c r="G128" s="4"/>
      <c r="H128" s="2"/>
      <c r="I128" s="2"/>
      <c r="J128" s="2"/>
      <c r="K128" s="2"/>
      <c r="L128" s="2"/>
    </row>
    <row r="129" spans="1:15" x14ac:dyDescent="0.25">
      <c r="A129" s="1" t="s">
        <v>57</v>
      </c>
      <c r="B129" s="1" t="s">
        <v>48</v>
      </c>
      <c r="C129" s="27" t="s">
        <v>60</v>
      </c>
      <c r="D129" s="27"/>
      <c r="E129" s="27"/>
      <c r="F129" s="27"/>
      <c r="G129" s="27"/>
      <c r="H129" s="2"/>
      <c r="I129" s="2"/>
      <c r="J129" s="2"/>
      <c r="K129" s="2"/>
      <c r="L129" s="2"/>
    </row>
    <row r="130" spans="1:15" x14ac:dyDescent="0.25">
      <c r="A130" s="1"/>
      <c r="B130" s="1"/>
      <c r="C130" s="27"/>
      <c r="D130" s="27"/>
      <c r="E130" s="27"/>
      <c r="F130" s="27"/>
      <c r="G130" s="27"/>
      <c r="H130" s="2"/>
      <c r="I130" s="2"/>
      <c r="J130" s="2"/>
      <c r="K130" s="2"/>
      <c r="L130" s="2"/>
    </row>
    <row r="131" spans="1:15" x14ac:dyDescent="0.25">
      <c r="A131" s="1"/>
      <c r="B131" s="1"/>
      <c r="C131" s="27"/>
      <c r="D131" s="27"/>
      <c r="E131" s="27"/>
      <c r="F131" s="27"/>
      <c r="G131" s="27"/>
      <c r="H131" s="2"/>
      <c r="I131" s="2"/>
      <c r="J131" s="2"/>
      <c r="K131" s="2"/>
      <c r="L131" s="2"/>
    </row>
    <row r="132" spans="1:15" x14ac:dyDescent="0.25">
      <c r="A132" s="1"/>
      <c r="B132" s="1"/>
      <c r="C132" s="27"/>
      <c r="D132" s="27"/>
      <c r="E132" s="27"/>
      <c r="F132" s="27"/>
      <c r="G132" s="27"/>
      <c r="H132" s="2"/>
      <c r="I132" s="2"/>
      <c r="J132" s="2"/>
      <c r="K132" s="2"/>
      <c r="L132" s="2"/>
    </row>
    <row r="133" spans="1:15" x14ac:dyDescent="0.25">
      <c r="A133" s="1"/>
      <c r="B133" s="1"/>
      <c r="C133" s="27"/>
      <c r="D133" s="27"/>
      <c r="E133" s="27"/>
      <c r="F133" s="27"/>
      <c r="G133" s="27"/>
      <c r="H133" s="2"/>
      <c r="I133" s="2"/>
      <c r="J133" s="2"/>
      <c r="K133" s="2"/>
      <c r="L133" s="2"/>
    </row>
    <row r="134" spans="1:15" x14ac:dyDescent="0.25">
      <c r="A134" s="1"/>
      <c r="B134" s="1"/>
      <c r="C134" s="27"/>
      <c r="D134" s="27"/>
      <c r="E134" s="27"/>
      <c r="F134" s="27"/>
      <c r="G134" s="27"/>
      <c r="H134" s="2"/>
      <c r="I134" s="2"/>
      <c r="J134" s="2"/>
      <c r="K134" s="2"/>
      <c r="L134" s="2"/>
    </row>
    <row r="135" spans="1:15" x14ac:dyDescent="0.25">
      <c r="A135" s="1"/>
      <c r="B135" s="1"/>
      <c r="C135" s="27"/>
      <c r="D135" s="27"/>
      <c r="E135" s="27"/>
      <c r="F135" s="27"/>
      <c r="G135" s="27"/>
      <c r="H135" s="2"/>
      <c r="I135" s="2"/>
      <c r="J135" s="2"/>
      <c r="K135" s="2"/>
      <c r="L135" s="2"/>
    </row>
    <row r="136" spans="1:15" x14ac:dyDescent="0.25">
      <c r="A136" s="1"/>
      <c r="B136" s="1"/>
      <c r="C136" s="27"/>
      <c r="D136" s="27"/>
      <c r="E136" s="27"/>
      <c r="F136" s="27"/>
      <c r="G136" s="27"/>
      <c r="H136" s="2"/>
      <c r="I136" s="2"/>
      <c r="J136" s="2"/>
      <c r="K136" s="2"/>
      <c r="L136" s="2"/>
    </row>
    <row r="137" spans="1:15" x14ac:dyDescent="0.25">
      <c r="C137" s="27"/>
      <c r="D137" s="27"/>
      <c r="E137" s="27"/>
      <c r="F137" s="27"/>
      <c r="G137" s="27"/>
      <c r="L137" s="2"/>
      <c r="M137" s="2">
        <v>1</v>
      </c>
      <c r="N137" s="14">
        <v>1500</v>
      </c>
      <c r="O137" s="17">
        <f>M137*N137</f>
        <v>1500</v>
      </c>
    </row>
    <row r="138" spans="1:15" x14ac:dyDescent="0.25">
      <c r="G138" s="4"/>
      <c r="N138" s="15"/>
    </row>
    <row r="139" spans="1:15" x14ac:dyDescent="0.25">
      <c r="G139" s="4" t="s">
        <v>55</v>
      </c>
      <c r="H139" s="2">
        <v>1</v>
      </c>
      <c r="I139" s="2"/>
      <c r="J139" s="2"/>
      <c r="K139" s="2"/>
      <c r="L139" s="2">
        <v>1</v>
      </c>
    </row>
    <row r="140" spans="1:15" x14ac:dyDescent="0.25">
      <c r="G140" s="4"/>
      <c r="H140" s="2"/>
      <c r="I140" s="2"/>
      <c r="J140" s="2"/>
      <c r="K140" s="2"/>
      <c r="L140" s="2"/>
    </row>
    <row r="141" spans="1:15" x14ac:dyDescent="0.25">
      <c r="A141" s="1" t="s">
        <v>65</v>
      </c>
      <c r="B141" s="1" t="s">
        <v>54</v>
      </c>
      <c r="C141" s="27" t="s">
        <v>90</v>
      </c>
      <c r="D141" s="27"/>
      <c r="E141" s="27"/>
      <c r="F141" s="27"/>
      <c r="G141" s="27"/>
      <c r="H141" s="2"/>
      <c r="I141" s="2"/>
      <c r="J141" s="2"/>
      <c r="K141" s="2"/>
      <c r="L141" s="2"/>
    </row>
    <row r="142" spans="1:15" x14ac:dyDescent="0.25">
      <c r="A142" s="1"/>
      <c r="B142" s="1"/>
      <c r="C142" s="27"/>
      <c r="D142" s="27"/>
      <c r="E142" s="27"/>
      <c r="F142" s="27"/>
      <c r="G142" s="27"/>
      <c r="H142" s="2"/>
      <c r="I142" s="2"/>
      <c r="J142" s="2"/>
      <c r="K142" s="2"/>
      <c r="L142" s="2"/>
    </row>
    <row r="143" spans="1:15" x14ac:dyDescent="0.25">
      <c r="A143" s="1"/>
      <c r="B143" s="1"/>
      <c r="C143" s="27"/>
      <c r="D143" s="27"/>
      <c r="E143" s="27"/>
      <c r="F143" s="27"/>
      <c r="G143" s="27"/>
      <c r="H143" s="2"/>
      <c r="I143" s="2"/>
      <c r="J143" s="2"/>
      <c r="K143" s="2"/>
      <c r="L143" s="2"/>
    </row>
    <row r="144" spans="1:15" x14ac:dyDescent="0.25">
      <c r="C144" s="27"/>
      <c r="D144" s="27"/>
      <c r="E144" s="27"/>
      <c r="F144" s="27"/>
      <c r="G144" s="27"/>
      <c r="L144" s="2"/>
      <c r="M144" s="2">
        <f>SUM(L146:L146)</f>
        <v>1</v>
      </c>
      <c r="N144" s="14">
        <v>1500</v>
      </c>
      <c r="O144" s="17">
        <f>M144*N144</f>
        <v>1500</v>
      </c>
    </row>
    <row r="145" spans="1:15" x14ac:dyDescent="0.25">
      <c r="G145" s="4"/>
      <c r="N145" s="15"/>
    </row>
    <row r="146" spans="1:15" x14ac:dyDescent="0.25">
      <c r="G146" s="4" t="s">
        <v>55</v>
      </c>
      <c r="H146" s="2">
        <v>1</v>
      </c>
      <c r="I146" s="2"/>
      <c r="J146" s="2"/>
      <c r="K146" s="2"/>
      <c r="L146" s="2">
        <v>1</v>
      </c>
    </row>
    <row r="147" spans="1:15" x14ac:dyDescent="0.25">
      <c r="G147" s="4"/>
      <c r="H147" s="2"/>
      <c r="I147" s="2"/>
      <c r="J147" s="2"/>
      <c r="K147" s="2"/>
      <c r="L147" s="2"/>
    </row>
    <row r="148" spans="1:15" x14ac:dyDescent="0.25">
      <c r="A148" s="1" t="s">
        <v>66</v>
      </c>
      <c r="B148" s="1" t="s">
        <v>48</v>
      </c>
      <c r="C148" s="27" t="s">
        <v>76</v>
      </c>
      <c r="D148" s="27"/>
      <c r="E148" s="27"/>
      <c r="F148" s="27"/>
      <c r="G148" s="27"/>
      <c r="H148" s="2"/>
      <c r="I148" s="2"/>
      <c r="J148" s="2"/>
      <c r="K148" s="2"/>
      <c r="L148" s="2"/>
    </row>
    <row r="149" spans="1:15" x14ac:dyDescent="0.25">
      <c r="A149" s="1"/>
      <c r="B149" s="1"/>
      <c r="C149" s="27"/>
      <c r="D149" s="27"/>
      <c r="E149" s="27"/>
      <c r="F149" s="27"/>
      <c r="G149" s="27"/>
      <c r="H149" s="2"/>
      <c r="I149" s="2"/>
      <c r="J149" s="2"/>
      <c r="K149" s="2"/>
      <c r="L149" s="2"/>
    </row>
    <row r="150" spans="1:15" x14ac:dyDescent="0.25">
      <c r="A150" s="1"/>
      <c r="B150" s="1"/>
      <c r="C150" s="27"/>
      <c r="D150" s="27"/>
      <c r="E150" s="27"/>
      <c r="F150" s="27"/>
      <c r="G150" s="27"/>
      <c r="H150" s="2"/>
      <c r="I150" s="2"/>
      <c r="J150" s="2"/>
      <c r="K150" s="2"/>
      <c r="L150" s="2"/>
    </row>
    <row r="151" spans="1:15" x14ac:dyDescent="0.25">
      <c r="A151" s="1"/>
      <c r="B151" s="1"/>
      <c r="C151" s="27"/>
      <c r="D151" s="27"/>
      <c r="E151" s="27"/>
      <c r="F151" s="27"/>
      <c r="G151" s="27"/>
      <c r="H151" s="2"/>
      <c r="I151" s="2"/>
      <c r="J151" s="2"/>
      <c r="K151" s="2"/>
      <c r="L151" s="2"/>
    </row>
    <row r="152" spans="1:15" x14ac:dyDescent="0.25">
      <c r="A152" s="1"/>
      <c r="B152" s="1"/>
      <c r="C152" s="27"/>
      <c r="D152" s="27"/>
      <c r="E152" s="27"/>
      <c r="F152" s="27"/>
      <c r="G152" s="27"/>
      <c r="H152" s="2"/>
      <c r="I152" s="2"/>
      <c r="J152" s="2"/>
      <c r="K152" s="2"/>
      <c r="L152" s="2"/>
    </row>
    <row r="153" spans="1:15" x14ac:dyDescent="0.25">
      <c r="A153" s="1"/>
      <c r="B153" s="1"/>
      <c r="C153" s="27"/>
      <c r="D153" s="27"/>
      <c r="E153" s="27"/>
      <c r="F153" s="27"/>
      <c r="G153" s="27"/>
      <c r="H153" s="2"/>
      <c r="I153" s="2"/>
      <c r="J153" s="2"/>
      <c r="K153" s="2"/>
      <c r="L153" s="2"/>
    </row>
    <row r="154" spans="1:15" x14ac:dyDescent="0.25">
      <c r="A154" s="1"/>
      <c r="B154" s="1"/>
      <c r="C154" s="27"/>
      <c r="D154" s="27"/>
      <c r="E154" s="27"/>
      <c r="F154" s="27"/>
      <c r="G154" s="27"/>
      <c r="H154" s="2"/>
      <c r="I154" s="2"/>
      <c r="J154" s="2"/>
      <c r="K154" s="2"/>
      <c r="L154" s="2"/>
    </row>
    <row r="155" spans="1:15" x14ac:dyDescent="0.25">
      <c r="A155" s="1"/>
      <c r="B155" s="1"/>
      <c r="C155" s="27"/>
      <c r="D155" s="27"/>
      <c r="E155" s="27"/>
      <c r="F155" s="27"/>
      <c r="G155" s="27"/>
      <c r="H155" s="2"/>
      <c r="I155" s="2"/>
      <c r="J155" s="2"/>
      <c r="K155" s="2"/>
      <c r="L155" s="2"/>
    </row>
    <row r="156" spans="1:15" x14ac:dyDescent="0.25">
      <c r="A156" s="1"/>
      <c r="B156" s="1"/>
      <c r="C156" s="27"/>
      <c r="D156" s="27"/>
      <c r="E156" s="27"/>
      <c r="F156" s="27"/>
      <c r="G156" s="27"/>
      <c r="H156" s="2"/>
      <c r="I156" s="2"/>
      <c r="J156" s="2"/>
      <c r="K156" s="2"/>
      <c r="L156" s="2"/>
    </row>
    <row r="157" spans="1:15" x14ac:dyDescent="0.25">
      <c r="A157" s="1"/>
      <c r="B157" s="1"/>
      <c r="C157" s="27"/>
      <c r="D157" s="27"/>
      <c r="E157" s="27"/>
      <c r="F157" s="27"/>
      <c r="G157" s="27"/>
      <c r="H157" s="2"/>
      <c r="I157" s="2"/>
      <c r="J157" s="2"/>
      <c r="K157" s="2"/>
      <c r="L157" s="2"/>
    </row>
    <row r="158" spans="1:15" x14ac:dyDescent="0.25">
      <c r="A158" s="1"/>
      <c r="B158" s="1"/>
      <c r="C158" s="27"/>
      <c r="D158" s="27"/>
      <c r="E158" s="27"/>
      <c r="F158" s="27"/>
      <c r="G158" s="27"/>
      <c r="H158" s="2"/>
      <c r="I158" s="2"/>
      <c r="J158" s="2"/>
      <c r="K158" s="2"/>
      <c r="L158" s="2"/>
      <c r="O158" s="18"/>
    </row>
    <row r="159" spans="1:15" x14ac:dyDescent="0.25">
      <c r="C159" s="27"/>
      <c r="D159" s="27"/>
      <c r="E159" s="27"/>
      <c r="F159" s="27"/>
      <c r="G159" s="27"/>
      <c r="L159" s="2"/>
      <c r="M159" s="2">
        <v>4</v>
      </c>
      <c r="N159" s="14">
        <v>525</v>
      </c>
      <c r="O159" s="17">
        <f>M159*N159</f>
        <v>2100</v>
      </c>
    </row>
    <row r="160" spans="1:15" x14ac:dyDescent="0.25">
      <c r="G160" s="4"/>
      <c r="N160" s="15"/>
      <c r="O160" s="18"/>
    </row>
    <row r="161" spans="1:15" x14ac:dyDescent="0.25">
      <c r="G161" s="4" t="s">
        <v>74</v>
      </c>
      <c r="H161" s="2">
        <v>4</v>
      </c>
      <c r="I161" s="2"/>
      <c r="J161" s="2"/>
      <c r="K161" s="2"/>
      <c r="L161" s="2">
        <v>4</v>
      </c>
      <c r="N161" s="15"/>
      <c r="O161" s="18"/>
    </row>
    <row r="162" spans="1:15" x14ac:dyDescent="0.25">
      <c r="G162" s="4"/>
      <c r="H162" s="2"/>
      <c r="I162" s="2"/>
      <c r="J162" s="2"/>
      <c r="K162" s="2"/>
      <c r="L162" s="2"/>
      <c r="N162" s="15"/>
      <c r="O162" s="18"/>
    </row>
    <row r="163" spans="1:15" x14ac:dyDescent="0.25">
      <c r="A163" s="1" t="s">
        <v>68</v>
      </c>
      <c r="B163" s="1" t="s">
        <v>48</v>
      </c>
      <c r="C163" s="27" t="s">
        <v>75</v>
      </c>
      <c r="D163" s="27"/>
      <c r="E163" s="27"/>
      <c r="F163" s="27"/>
      <c r="G163" s="27"/>
      <c r="H163" s="2"/>
      <c r="I163" s="2"/>
      <c r="J163" s="2"/>
      <c r="K163" s="2"/>
      <c r="L163" s="2"/>
      <c r="N163" s="15"/>
      <c r="O163" s="18"/>
    </row>
    <row r="164" spans="1:15" x14ac:dyDescent="0.25">
      <c r="A164" s="1"/>
      <c r="B164" s="1"/>
      <c r="C164" s="27"/>
      <c r="D164" s="27"/>
      <c r="E164" s="27"/>
      <c r="F164" s="27"/>
      <c r="G164" s="27"/>
      <c r="H164" s="2"/>
      <c r="I164" s="2"/>
      <c r="J164" s="2"/>
      <c r="K164" s="2"/>
      <c r="L164" s="2"/>
      <c r="N164" s="15"/>
      <c r="O164" s="18"/>
    </row>
    <row r="165" spans="1:15" x14ac:dyDescent="0.25">
      <c r="A165" s="1"/>
      <c r="B165" s="1"/>
      <c r="C165" s="27"/>
      <c r="D165" s="27"/>
      <c r="E165" s="27"/>
      <c r="F165" s="27"/>
      <c r="G165" s="27"/>
      <c r="H165" s="2"/>
      <c r="I165" s="2"/>
      <c r="J165" s="2"/>
      <c r="K165" s="2"/>
      <c r="L165" s="2"/>
      <c r="N165" s="15"/>
      <c r="O165" s="18"/>
    </row>
    <row r="166" spans="1:15" x14ac:dyDescent="0.25">
      <c r="C166" s="27"/>
      <c r="D166" s="27"/>
      <c r="E166" s="27"/>
      <c r="F166" s="27"/>
      <c r="G166" s="27"/>
      <c r="L166" s="2"/>
      <c r="M166" s="2">
        <v>4</v>
      </c>
      <c r="N166" s="14">
        <v>398.84</v>
      </c>
      <c r="O166" s="17">
        <f>M166*N166</f>
        <v>1595.36</v>
      </c>
    </row>
    <row r="167" spans="1:15" x14ac:dyDescent="0.25">
      <c r="G167" s="4"/>
      <c r="N167" s="15"/>
    </row>
    <row r="168" spans="1:15" x14ac:dyDescent="0.25">
      <c r="G168" s="4" t="s">
        <v>74</v>
      </c>
      <c r="H168" s="2">
        <v>4</v>
      </c>
      <c r="I168" s="2"/>
      <c r="J168" s="2"/>
      <c r="K168" s="2"/>
      <c r="L168" s="2">
        <v>4</v>
      </c>
    </row>
    <row r="169" spans="1:15" x14ac:dyDescent="0.25">
      <c r="G169" s="4"/>
      <c r="H169" s="2"/>
      <c r="I169" s="2"/>
      <c r="J169" s="2"/>
      <c r="K169" s="2"/>
      <c r="L169" s="2"/>
    </row>
    <row r="170" spans="1:15" x14ac:dyDescent="0.25">
      <c r="A170" s="1" t="s">
        <v>91</v>
      </c>
      <c r="B170" s="1" t="s">
        <v>48</v>
      </c>
      <c r="C170" s="27" t="s">
        <v>61</v>
      </c>
      <c r="D170" s="27"/>
      <c r="E170" s="27"/>
      <c r="F170" s="27"/>
      <c r="G170" s="27"/>
      <c r="H170" s="2"/>
      <c r="I170" s="2"/>
      <c r="J170" s="2"/>
      <c r="K170" s="2"/>
      <c r="L170" s="2"/>
    </row>
    <row r="171" spans="1:15" x14ac:dyDescent="0.25">
      <c r="A171" s="1"/>
      <c r="B171" s="1"/>
      <c r="C171" s="27"/>
      <c r="D171" s="27"/>
      <c r="E171" s="27"/>
      <c r="F171" s="27"/>
      <c r="G171" s="27"/>
      <c r="H171" s="2"/>
      <c r="I171" s="2"/>
      <c r="J171" s="2"/>
      <c r="K171" s="2"/>
      <c r="L171" s="2"/>
    </row>
    <row r="172" spans="1:15" x14ac:dyDescent="0.25">
      <c r="A172" s="1"/>
      <c r="B172" s="1"/>
      <c r="C172" s="27"/>
      <c r="D172" s="27"/>
      <c r="E172" s="27"/>
      <c r="F172" s="27"/>
      <c r="G172" s="27"/>
      <c r="H172" s="2"/>
      <c r="I172" s="2"/>
      <c r="J172" s="2"/>
      <c r="K172" s="2"/>
      <c r="L172" s="2"/>
    </row>
    <row r="173" spans="1:15" x14ac:dyDescent="0.25">
      <c r="A173" s="1"/>
      <c r="B173" s="1"/>
      <c r="C173" s="27"/>
      <c r="D173" s="27"/>
      <c r="E173" s="27"/>
      <c r="F173" s="27"/>
      <c r="G173" s="27"/>
      <c r="H173" s="2"/>
      <c r="I173" s="2"/>
      <c r="J173" s="2"/>
      <c r="K173" s="2"/>
      <c r="L173" s="2"/>
    </row>
    <row r="174" spans="1:15" x14ac:dyDescent="0.25">
      <c r="C174" s="27"/>
      <c r="D174" s="27"/>
      <c r="E174" s="27"/>
      <c r="F174" s="27"/>
      <c r="G174" s="27"/>
      <c r="L174" s="2"/>
      <c r="M174" s="2">
        <f>SUM(L176:L176)</f>
        <v>1</v>
      </c>
      <c r="N174" s="14">
        <v>288.64999999999998</v>
      </c>
      <c r="O174" s="17">
        <f>M174*N174</f>
        <v>288.64999999999998</v>
      </c>
    </row>
    <row r="175" spans="1:15" x14ac:dyDescent="0.25">
      <c r="G175" s="4"/>
      <c r="N175" s="15"/>
      <c r="O175" s="18"/>
    </row>
    <row r="176" spans="1:15" x14ac:dyDescent="0.25">
      <c r="G176" s="4" t="s">
        <v>63</v>
      </c>
      <c r="H176" s="2">
        <v>1</v>
      </c>
      <c r="I176" s="2"/>
      <c r="J176" s="2"/>
      <c r="K176" s="2"/>
      <c r="L176" s="2">
        <v>1</v>
      </c>
      <c r="O176" s="18"/>
    </row>
    <row r="177" spans="1:16" x14ac:dyDescent="0.25">
      <c r="G177" s="4"/>
      <c r="H177" s="2"/>
      <c r="I177" s="2"/>
      <c r="J177" s="2"/>
      <c r="K177" s="2"/>
      <c r="L177" s="2"/>
      <c r="O177" s="18"/>
    </row>
    <row r="178" spans="1:16" x14ac:dyDescent="0.25">
      <c r="A178" s="1" t="s">
        <v>70</v>
      </c>
      <c r="B178" s="1" t="s">
        <v>48</v>
      </c>
      <c r="C178" s="27" t="s">
        <v>62</v>
      </c>
      <c r="D178" s="27"/>
      <c r="E178" s="27"/>
      <c r="F178" s="27"/>
      <c r="G178" s="27"/>
      <c r="H178" s="2"/>
      <c r="I178" s="2"/>
      <c r="J178" s="2"/>
      <c r="K178" s="2"/>
      <c r="L178" s="2"/>
      <c r="O178" s="18"/>
    </row>
    <row r="179" spans="1:16" x14ac:dyDescent="0.25">
      <c r="A179" s="1"/>
      <c r="B179" s="1"/>
      <c r="C179" s="27"/>
      <c r="D179" s="27"/>
      <c r="E179" s="27"/>
      <c r="F179" s="27"/>
      <c r="G179" s="27"/>
      <c r="H179" s="2"/>
      <c r="I179" s="2"/>
      <c r="J179" s="2"/>
      <c r="K179" s="2"/>
      <c r="L179" s="2"/>
      <c r="O179" s="18"/>
    </row>
    <row r="180" spans="1:16" x14ac:dyDescent="0.25">
      <c r="A180" s="1"/>
      <c r="B180" s="1"/>
      <c r="C180" s="27"/>
      <c r="D180" s="27"/>
      <c r="E180" s="27"/>
      <c r="F180" s="27"/>
      <c r="G180" s="27"/>
      <c r="H180" s="2"/>
      <c r="I180" s="2"/>
      <c r="J180" s="2"/>
      <c r="K180" s="2"/>
      <c r="L180" s="2"/>
      <c r="O180" s="18"/>
    </row>
    <row r="181" spans="1:16" x14ac:dyDescent="0.25">
      <c r="A181" s="1"/>
      <c r="B181" s="1"/>
      <c r="C181" s="27"/>
      <c r="D181" s="27"/>
      <c r="E181" s="27"/>
      <c r="F181" s="27"/>
      <c r="G181" s="27"/>
      <c r="H181" s="2"/>
      <c r="I181" s="2"/>
      <c r="J181" s="2"/>
      <c r="K181" s="2"/>
      <c r="L181" s="2"/>
      <c r="O181" s="18"/>
    </row>
    <row r="182" spans="1:16" x14ac:dyDescent="0.25">
      <c r="C182" s="27"/>
      <c r="D182" s="27"/>
      <c r="E182" s="27"/>
      <c r="F182" s="27"/>
      <c r="G182" s="27"/>
      <c r="L182" s="2"/>
      <c r="M182" s="2">
        <f>SUM(L184:L184)</f>
        <v>1</v>
      </c>
      <c r="N182" s="14">
        <v>136.91</v>
      </c>
      <c r="O182" s="17">
        <f>M182*N182</f>
        <v>136.91</v>
      </c>
    </row>
    <row r="183" spans="1:16" x14ac:dyDescent="0.25">
      <c r="G183" s="4"/>
      <c r="N183" s="15"/>
      <c r="O183" s="18"/>
    </row>
    <row r="184" spans="1:16" x14ac:dyDescent="0.25">
      <c r="G184" s="4" t="s">
        <v>63</v>
      </c>
      <c r="H184" s="2">
        <v>1</v>
      </c>
      <c r="I184" s="2"/>
      <c r="J184" s="2"/>
      <c r="K184" s="2"/>
      <c r="L184" s="2">
        <v>1</v>
      </c>
    </row>
    <row r="185" spans="1:16" x14ac:dyDescent="0.25">
      <c r="G185" s="4"/>
      <c r="H185" s="2"/>
      <c r="I185" s="2"/>
      <c r="J185" s="2"/>
      <c r="K185" s="2"/>
      <c r="L185" s="2"/>
    </row>
    <row r="186" spans="1:16" x14ac:dyDescent="0.25">
      <c r="G186" s="4"/>
      <c r="H186" s="2"/>
      <c r="I186" s="2"/>
      <c r="J186" s="2"/>
      <c r="K186" s="2"/>
      <c r="L186" s="2"/>
    </row>
    <row r="187" spans="1:16" x14ac:dyDescent="0.25">
      <c r="A187" s="3" t="s">
        <v>15</v>
      </c>
      <c r="B187" s="3" t="s">
        <v>0</v>
      </c>
      <c r="C187" s="29" t="s">
        <v>1</v>
      </c>
      <c r="D187" s="29"/>
      <c r="E187" s="29"/>
      <c r="F187" s="29"/>
      <c r="G187" s="29"/>
      <c r="H187" s="3" t="s">
        <v>3</v>
      </c>
      <c r="I187" s="3" t="s">
        <v>10</v>
      </c>
      <c r="J187" s="3" t="s">
        <v>4</v>
      </c>
      <c r="K187" s="3" t="s">
        <v>13</v>
      </c>
      <c r="L187" s="3" t="s">
        <v>5</v>
      </c>
      <c r="M187" s="3" t="s">
        <v>9</v>
      </c>
      <c r="N187" s="3" t="s">
        <v>7</v>
      </c>
      <c r="O187" s="3"/>
      <c r="P187" s="3" t="s">
        <v>6</v>
      </c>
    </row>
    <row r="188" spans="1:16" x14ac:dyDescent="0.25">
      <c r="G188" s="4"/>
      <c r="H188" s="2"/>
      <c r="I188" s="2"/>
      <c r="J188" s="2"/>
      <c r="K188" s="2"/>
      <c r="L188" s="2"/>
    </row>
    <row r="189" spans="1:16" x14ac:dyDescent="0.25">
      <c r="A189" s="1" t="s">
        <v>79</v>
      </c>
      <c r="B189" s="1" t="s">
        <v>48</v>
      </c>
      <c r="C189" s="27" t="s">
        <v>64</v>
      </c>
      <c r="D189" s="27"/>
      <c r="E189" s="27"/>
      <c r="F189" s="27"/>
      <c r="G189" s="27"/>
      <c r="H189" s="2"/>
      <c r="I189" s="2"/>
      <c r="J189" s="2"/>
      <c r="K189" s="2"/>
      <c r="L189" s="2"/>
    </row>
    <row r="190" spans="1:16" x14ac:dyDescent="0.25">
      <c r="A190" s="1"/>
      <c r="B190" s="1"/>
      <c r="C190" s="27"/>
      <c r="D190" s="27"/>
      <c r="E190" s="27"/>
      <c r="F190" s="27"/>
      <c r="G190" s="27"/>
      <c r="H190" s="2"/>
      <c r="I190" s="2"/>
      <c r="J190" s="2"/>
      <c r="K190" s="2"/>
      <c r="L190" s="2"/>
    </row>
    <row r="191" spans="1:16" x14ac:dyDescent="0.25">
      <c r="A191" s="1"/>
      <c r="B191" s="1"/>
      <c r="C191" s="27"/>
      <c r="D191" s="27"/>
      <c r="E191" s="27"/>
      <c r="F191" s="27"/>
      <c r="G191" s="27"/>
      <c r="H191" s="2"/>
      <c r="I191" s="2"/>
      <c r="J191" s="2"/>
      <c r="K191" s="2"/>
      <c r="L191" s="2"/>
    </row>
    <row r="192" spans="1:16" x14ac:dyDescent="0.25">
      <c r="C192" s="27"/>
      <c r="D192" s="27"/>
      <c r="E192" s="27"/>
      <c r="F192" s="27"/>
      <c r="G192" s="27"/>
      <c r="L192" s="2"/>
      <c r="M192" s="2">
        <f>SUM(L194:L194)</f>
        <v>2</v>
      </c>
      <c r="N192" s="14">
        <v>104.4</v>
      </c>
      <c r="O192" s="17">
        <f>M192*N192</f>
        <v>208.8</v>
      </c>
    </row>
    <row r="193" spans="1:15" x14ac:dyDescent="0.25">
      <c r="G193" s="4"/>
      <c r="N193" s="15"/>
    </row>
    <row r="194" spans="1:15" x14ac:dyDescent="0.25">
      <c r="G194" s="4" t="s">
        <v>63</v>
      </c>
      <c r="H194" s="2">
        <v>2</v>
      </c>
      <c r="I194" s="2"/>
      <c r="J194" s="2"/>
      <c r="K194" s="2"/>
      <c r="L194" s="2">
        <v>2</v>
      </c>
    </row>
    <row r="195" spans="1:15" x14ac:dyDescent="0.25">
      <c r="G195" s="4"/>
      <c r="H195" s="2"/>
      <c r="I195" s="2"/>
      <c r="J195" s="2"/>
      <c r="K195" s="2"/>
      <c r="L195" s="2"/>
    </row>
    <row r="196" spans="1:15" x14ac:dyDescent="0.25">
      <c r="A196" s="1" t="s">
        <v>80</v>
      </c>
      <c r="B196" s="1" t="s">
        <v>48</v>
      </c>
      <c r="C196" s="27" t="s">
        <v>67</v>
      </c>
      <c r="D196" s="27"/>
      <c r="E196" s="27"/>
      <c r="F196" s="27"/>
      <c r="G196" s="27"/>
      <c r="H196" s="2"/>
      <c r="I196" s="2"/>
      <c r="J196" s="2"/>
      <c r="K196" s="2"/>
      <c r="L196" s="2"/>
    </row>
    <row r="197" spans="1:15" x14ac:dyDescent="0.25">
      <c r="A197" s="1"/>
      <c r="B197" s="1"/>
      <c r="C197" s="27"/>
      <c r="D197" s="27"/>
      <c r="E197" s="27"/>
      <c r="F197" s="27"/>
      <c r="G197" s="27"/>
      <c r="H197" s="2"/>
      <c r="I197" s="2"/>
      <c r="J197" s="2"/>
      <c r="K197" s="2"/>
      <c r="L197" s="2"/>
    </row>
    <row r="198" spans="1:15" x14ac:dyDescent="0.25">
      <c r="A198" s="1"/>
      <c r="B198" s="1"/>
      <c r="C198" s="27"/>
      <c r="D198" s="27"/>
      <c r="E198" s="27"/>
      <c r="F198" s="27"/>
      <c r="G198" s="27"/>
      <c r="H198" s="2"/>
      <c r="I198" s="2"/>
      <c r="J198" s="2"/>
      <c r="K198" s="2"/>
      <c r="L198" s="2"/>
    </row>
    <row r="199" spans="1:15" x14ac:dyDescent="0.25">
      <c r="A199" s="1"/>
      <c r="B199" s="1"/>
      <c r="C199" s="27"/>
      <c r="D199" s="27"/>
      <c r="E199" s="27"/>
      <c r="F199" s="27"/>
      <c r="G199" s="27"/>
      <c r="H199" s="2"/>
      <c r="I199" s="2"/>
      <c r="J199" s="2"/>
      <c r="K199" s="2"/>
      <c r="L199" s="2"/>
    </row>
    <row r="200" spans="1:15" x14ac:dyDescent="0.25">
      <c r="C200" s="27"/>
      <c r="D200" s="27"/>
      <c r="E200" s="27"/>
      <c r="F200" s="27"/>
      <c r="G200" s="27"/>
      <c r="L200" s="2"/>
      <c r="M200" s="2">
        <f>SUM(L202:L202)</f>
        <v>1</v>
      </c>
      <c r="N200" s="14">
        <v>178.66</v>
      </c>
      <c r="O200" s="17">
        <f>M200*N200</f>
        <v>178.66</v>
      </c>
    </row>
    <row r="201" spans="1:15" x14ac:dyDescent="0.25">
      <c r="G201" s="4"/>
      <c r="N201" s="15"/>
    </row>
    <row r="202" spans="1:15" x14ac:dyDescent="0.25">
      <c r="G202" s="4" t="s">
        <v>63</v>
      </c>
      <c r="H202" s="2">
        <v>1</v>
      </c>
      <c r="I202" s="2"/>
      <c r="J202" s="2"/>
      <c r="K202" s="2"/>
      <c r="L202" s="2">
        <v>1</v>
      </c>
    </row>
    <row r="203" spans="1:15" x14ac:dyDescent="0.25">
      <c r="G203" s="4"/>
      <c r="H203" s="2"/>
      <c r="I203" s="2"/>
      <c r="J203" s="2"/>
      <c r="K203" s="2"/>
      <c r="L203" s="2"/>
    </row>
    <row r="204" spans="1:15" x14ac:dyDescent="0.25">
      <c r="A204" s="1" t="s">
        <v>82</v>
      </c>
      <c r="B204" s="1" t="s">
        <v>48</v>
      </c>
      <c r="C204" s="27" t="s">
        <v>69</v>
      </c>
      <c r="D204" s="27"/>
      <c r="E204" s="27"/>
      <c r="F204" s="27"/>
      <c r="G204" s="27"/>
      <c r="H204" s="2"/>
      <c r="I204" s="2"/>
      <c r="J204" s="2"/>
      <c r="K204" s="2"/>
      <c r="L204" s="2"/>
    </row>
    <row r="205" spans="1:15" x14ac:dyDescent="0.25">
      <c r="A205" s="1"/>
      <c r="B205" s="1"/>
      <c r="C205" s="27"/>
      <c r="D205" s="27"/>
      <c r="E205" s="27"/>
      <c r="F205" s="27"/>
      <c r="G205" s="27"/>
      <c r="H205" s="2"/>
      <c r="I205" s="2"/>
      <c r="J205" s="2"/>
      <c r="K205" s="2"/>
      <c r="L205" s="2"/>
    </row>
    <row r="206" spans="1:15" x14ac:dyDescent="0.25">
      <c r="A206" s="1"/>
      <c r="B206" s="1"/>
      <c r="C206" s="27"/>
      <c r="D206" s="27"/>
      <c r="E206" s="27"/>
      <c r="F206" s="27"/>
      <c r="G206" s="27"/>
      <c r="H206" s="2"/>
      <c r="I206" s="2"/>
      <c r="J206" s="2"/>
      <c r="K206" s="2"/>
      <c r="L206" s="2"/>
    </row>
    <row r="207" spans="1:15" x14ac:dyDescent="0.25">
      <c r="C207" s="27"/>
      <c r="D207" s="27"/>
      <c r="E207" s="27"/>
      <c r="F207" s="27"/>
      <c r="G207" s="27"/>
      <c r="L207" s="2"/>
      <c r="M207" s="2">
        <f>SUM(L209:L209)</f>
        <v>1</v>
      </c>
      <c r="N207" s="14">
        <v>28.14</v>
      </c>
      <c r="O207" s="17">
        <f>M207*N207</f>
        <v>28.14</v>
      </c>
    </row>
    <row r="208" spans="1:15" x14ac:dyDescent="0.25">
      <c r="G208" s="4"/>
      <c r="N208" s="15"/>
    </row>
    <row r="209" spans="1:15" x14ac:dyDescent="0.25">
      <c r="G209" s="4" t="s">
        <v>63</v>
      </c>
      <c r="H209" s="2">
        <v>1</v>
      </c>
      <c r="I209" s="2"/>
      <c r="J209" s="2"/>
      <c r="K209" s="2"/>
      <c r="L209" s="2">
        <v>1</v>
      </c>
    </row>
    <row r="210" spans="1:15" x14ac:dyDescent="0.25">
      <c r="G210" s="4"/>
      <c r="H210" s="2"/>
      <c r="I210" s="2"/>
      <c r="J210" s="2"/>
      <c r="K210" s="2"/>
      <c r="L210" s="2"/>
    </row>
    <row r="211" spans="1:15" x14ac:dyDescent="0.25">
      <c r="A211" s="1" t="s">
        <v>84</v>
      </c>
      <c r="B211" s="1" t="s">
        <v>48</v>
      </c>
      <c r="C211" s="27" t="s">
        <v>77</v>
      </c>
      <c r="D211" s="27"/>
      <c r="E211" s="27"/>
      <c r="F211" s="27"/>
      <c r="G211" s="27"/>
      <c r="H211" s="2"/>
      <c r="I211" s="2"/>
      <c r="J211" s="2"/>
      <c r="K211" s="2"/>
      <c r="L211" s="2"/>
    </row>
    <row r="212" spans="1:15" x14ac:dyDescent="0.25">
      <c r="A212" s="1"/>
      <c r="B212" s="1"/>
      <c r="C212" s="27"/>
      <c r="D212" s="27"/>
      <c r="E212" s="27"/>
      <c r="F212" s="27"/>
      <c r="G212" s="27"/>
      <c r="H212" s="2"/>
      <c r="I212" s="2"/>
      <c r="J212" s="2"/>
      <c r="K212" s="2"/>
      <c r="L212" s="2"/>
    </row>
    <row r="213" spans="1:15" x14ac:dyDescent="0.25">
      <c r="A213" s="1"/>
      <c r="B213" s="1"/>
      <c r="C213" s="27"/>
      <c r="D213" s="27"/>
      <c r="E213" s="27"/>
      <c r="F213" s="27"/>
      <c r="G213" s="27"/>
      <c r="H213" s="2"/>
      <c r="I213" s="2"/>
      <c r="J213" s="2"/>
      <c r="K213" s="2"/>
      <c r="L213" s="2"/>
    </row>
    <row r="214" spans="1:15" x14ac:dyDescent="0.25">
      <c r="C214" s="27"/>
      <c r="D214" s="27"/>
      <c r="E214" s="27"/>
      <c r="F214" s="27"/>
      <c r="G214" s="27"/>
      <c r="L214" s="2"/>
      <c r="M214" s="2">
        <f>SUM(L216:L216)</f>
        <v>4</v>
      </c>
      <c r="N214" s="14">
        <v>21.66</v>
      </c>
      <c r="O214" s="17">
        <f>M214*N214</f>
        <v>86.64</v>
      </c>
    </row>
    <row r="215" spans="1:15" x14ac:dyDescent="0.25">
      <c r="G215" s="4"/>
      <c r="N215" s="15"/>
    </row>
    <row r="216" spans="1:15" x14ac:dyDescent="0.25">
      <c r="G216" s="4" t="s">
        <v>71</v>
      </c>
      <c r="H216" s="2">
        <v>4</v>
      </c>
      <c r="I216" s="2"/>
      <c r="J216" s="2"/>
      <c r="K216" s="2"/>
      <c r="L216" s="2">
        <v>4</v>
      </c>
    </row>
    <row r="217" spans="1:15" x14ac:dyDescent="0.25">
      <c r="G217" s="4"/>
      <c r="H217" s="2"/>
      <c r="I217" s="2"/>
      <c r="J217" s="2"/>
      <c r="K217" s="2"/>
      <c r="L217" s="2"/>
    </row>
    <row r="218" spans="1:15" x14ac:dyDescent="0.25">
      <c r="A218" s="1" t="s">
        <v>86</v>
      </c>
      <c r="B218" s="1" t="s">
        <v>48</v>
      </c>
      <c r="C218" s="27" t="s">
        <v>78</v>
      </c>
      <c r="D218" s="27"/>
      <c r="E218" s="27"/>
      <c r="F218" s="27"/>
      <c r="G218" s="27"/>
      <c r="H218" s="2"/>
      <c r="I218" s="2"/>
      <c r="J218" s="2"/>
      <c r="K218" s="2"/>
      <c r="L218" s="2"/>
    </row>
    <row r="219" spans="1:15" x14ac:dyDescent="0.25">
      <c r="A219" s="1"/>
      <c r="B219" s="1"/>
      <c r="C219" s="27"/>
      <c r="D219" s="27"/>
      <c r="E219" s="27"/>
      <c r="F219" s="27"/>
      <c r="G219" s="27"/>
      <c r="H219" s="2"/>
      <c r="I219" s="2"/>
      <c r="J219" s="2"/>
      <c r="K219" s="2"/>
      <c r="L219" s="2"/>
    </row>
    <row r="220" spans="1:15" x14ac:dyDescent="0.25">
      <c r="A220" s="1"/>
      <c r="B220" s="1"/>
      <c r="C220" s="27"/>
      <c r="D220" s="27"/>
      <c r="E220" s="27"/>
      <c r="F220" s="27"/>
      <c r="G220" s="27"/>
      <c r="H220" s="2"/>
      <c r="I220" s="2"/>
      <c r="J220" s="2"/>
      <c r="K220" s="2"/>
      <c r="L220" s="2"/>
    </row>
    <row r="221" spans="1:15" x14ac:dyDescent="0.25">
      <c r="C221" s="27"/>
      <c r="D221" s="27"/>
      <c r="E221" s="27"/>
      <c r="F221" s="27"/>
      <c r="G221" s="27"/>
      <c r="L221" s="2"/>
      <c r="M221" s="2">
        <f>SUM(L223:L223)</f>
        <v>1</v>
      </c>
      <c r="N221" s="14">
        <v>40.86</v>
      </c>
      <c r="O221" s="17">
        <f>M221*N221</f>
        <v>40.86</v>
      </c>
    </row>
    <row r="222" spans="1:15" x14ac:dyDescent="0.25">
      <c r="G222" s="4"/>
      <c r="N222" s="15"/>
    </row>
    <row r="223" spans="1:15" x14ac:dyDescent="0.25">
      <c r="G223" s="4" t="s">
        <v>71</v>
      </c>
      <c r="H223" s="2">
        <v>1</v>
      </c>
      <c r="I223" s="2"/>
      <c r="J223" s="2"/>
      <c r="K223" s="2"/>
      <c r="L223" s="2">
        <v>1</v>
      </c>
    </row>
    <row r="224" spans="1:15" x14ac:dyDescent="0.25">
      <c r="G224" s="4"/>
      <c r="H224" s="2"/>
      <c r="I224" s="2"/>
      <c r="J224" s="2"/>
      <c r="K224" s="2"/>
      <c r="L224" s="2"/>
    </row>
    <row r="225" spans="1:15" x14ac:dyDescent="0.25">
      <c r="A225" s="1" t="s">
        <v>92</v>
      </c>
      <c r="B225" s="1" t="s">
        <v>11</v>
      </c>
      <c r="C225" s="27" t="s">
        <v>81</v>
      </c>
      <c r="D225" s="27"/>
      <c r="E225" s="27"/>
      <c r="F225" s="27"/>
      <c r="G225" s="27"/>
      <c r="H225" s="2"/>
      <c r="I225" s="2"/>
      <c r="J225" s="2"/>
      <c r="K225" s="2"/>
      <c r="L225" s="2"/>
    </row>
    <row r="226" spans="1:15" x14ac:dyDescent="0.25">
      <c r="A226" s="1"/>
      <c r="B226" s="1"/>
      <c r="C226" s="27"/>
      <c r="D226" s="27"/>
      <c r="E226" s="27"/>
      <c r="F226" s="27"/>
      <c r="G226" s="27"/>
      <c r="H226" s="2"/>
      <c r="I226" s="2"/>
      <c r="J226" s="2"/>
      <c r="K226" s="2"/>
      <c r="L226" s="2"/>
    </row>
    <row r="227" spans="1:15" x14ac:dyDescent="0.25">
      <c r="C227" s="27"/>
      <c r="D227" s="27"/>
      <c r="E227" s="27"/>
      <c r="F227" s="27"/>
      <c r="G227" s="27"/>
      <c r="L227" s="2"/>
      <c r="M227" s="2">
        <f>SUM(L229:L229)</f>
        <v>124.8</v>
      </c>
      <c r="N227" s="14">
        <v>7.12</v>
      </c>
      <c r="O227" s="17">
        <f>M227*N227</f>
        <v>888.57600000000002</v>
      </c>
    </row>
    <row r="228" spans="1:15" x14ac:dyDescent="0.25">
      <c r="G228" s="4"/>
      <c r="N228" s="15"/>
    </row>
    <row r="229" spans="1:15" x14ac:dyDescent="0.25">
      <c r="G229" s="4" t="s">
        <v>71</v>
      </c>
      <c r="H229" s="2">
        <v>1</v>
      </c>
      <c r="I229" s="2"/>
      <c r="J229" s="2"/>
      <c r="K229" s="2"/>
      <c r="L229" s="2">
        <v>124.8</v>
      </c>
    </row>
    <row r="230" spans="1:15" x14ac:dyDescent="0.25">
      <c r="G230" s="4"/>
      <c r="H230" s="2"/>
      <c r="I230" s="2"/>
      <c r="J230" s="2"/>
      <c r="K230" s="2"/>
      <c r="L230" s="2"/>
    </row>
    <row r="231" spans="1:15" x14ac:dyDescent="0.25">
      <c r="A231" s="1" t="s">
        <v>93</v>
      </c>
      <c r="B231" s="1" t="s">
        <v>11</v>
      </c>
      <c r="C231" s="27" t="s">
        <v>83</v>
      </c>
      <c r="D231" s="27"/>
      <c r="E231" s="27"/>
      <c r="F231" s="27"/>
      <c r="G231" s="27"/>
      <c r="H231" s="2"/>
      <c r="I231" s="2"/>
      <c r="J231" s="2"/>
      <c r="K231" s="2"/>
      <c r="L231" s="2"/>
    </row>
    <row r="232" spans="1:15" x14ac:dyDescent="0.25">
      <c r="A232" s="1"/>
      <c r="B232" s="1"/>
      <c r="C232" s="27"/>
      <c r="D232" s="27"/>
      <c r="E232" s="27"/>
      <c r="F232" s="27"/>
      <c r="G232" s="27"/>
      <c r="H232" s="2"/>
      <c r="I232" s="2"/>
      <c r="J232" s="2"/>
      <c r="K232" s="2"/>
      <c r="L232" s="2"/>
    </row>
    <row r="233" spans="1:15" x14ac:dyDescent="0.25">
      <c r="A233" s="1"/>
      <c r="B233" s="1"/>
      <c r="C233" s="27"/>
      <c r="D233" s="27"/>
      <c r="E233" s="27"/>
      <c r="F233" s="27"/>
      <c r="G233" s="27"/>
      <c r="H233" s="2"/>
      <c r="I233" s="2"/>
      <c r="J233" s="2"/>
      <c r="K233" s="2"/>
      <c r="L233" s="2"/>
    </row>
    <row r="234" spans="1:15" x14ac:dyDescent="0.25">
      <c r="C234" s="27"/>
      <c r="D234" s="27"/>
      <c r="E234" s="27"/>
      <c r="F234" s="27"/>
      <c r="G234" s="27"/>
      <c r="L234" s="2"/>
      <c r="M234" s="2">
        <f>SUM(L236:L236)</f>
        <v>112.8</v>
      </c>
      <c r="N234" s="14">
        <v>7.61</v>
      </c>
      <c r="O234" s="17">
        <f>M234*N234</f>
        <v>858.40800000000002</v>
      </c>
    </row>
    <row r="235" spans="1:15" x14ac:dyDescent="0.25">
      <c r="G235" s="4"/>
      <c r="N235" s="15"/>
    </row>
    <row r="236" spans="1:15" x14ac:dyDescent="0.25">
      <c r="G236" s="4" t="s">
        <v>71</v>
      </c>
      <c r="H236" s="2">
        <v>1</v>
      </c>
      <c r="I236" s="2"/>
      <c r="J236" s="2"/>
      <c r="K236" s="2"/>
      <c r="L236" s="2">
        <v>112.8</v>
      </c>
    </row>
    <row r="237" spans="1:15" x14ac:dyDescent="0.25">
      <c r="G237" s="4"/>
      <c r="H237" s="2"/>
      <c r="I237" s="2"/>
      <c r="J237" s="2"/>
      <c r="K237" s="2"/>
      <c r="L237" s="2"/>
    </row>
    <row r="238" spans="1:15" x14ac:dyDescent="0.25">
      <c r="A238" s="1" t="s">
        <v>94</v>
      </c>
      <c r="B238" s="1" t="s">
        <v>11</v>
      </c>
      <c r="C238" s="27" t="s">
        <v>85</v>
      </c>
      <c r="D238" s="27"/>
      <c r="E238" s="27"/>
      <c r="F238" s="27"/>
      <c r="G238" s="27"/>
      <c r="H238" s="2"/>
      <c r="I238" s="2"/>
      <c r="J238" s="2"/>
      <c r="K238" s="2"/>
      <c r="L238" s="2"/>
    </row>
    <row r="239" spans="1:15" x14ac:dyDescent="0.25">
      <c r="A239" s="1"/>
      <c r="B239" s="1"/>
      <c r="C239" s="27"/>
      <c r="D239" s="27"/>
      <c r="E239" s="27"/>
      <c r="F239" s="27"/>
      <c r="G239" s="27"/>
      <c r="H239" s="2"/>
      <c r="I239" s="2"/>
      <c r="J239" s="2"/>
      <c r="K239" s="2"/>
      <c r="L239" s="2"/>
    </row>
    <row r="240" spans="1:15" x14ac:dyDescent="0.25">
      <c r="A240" s="1"/>
      <c r="B240" s="1"/>
      <c r="C240" s="27"/>
      <c r="D240" s="27"/>
      <c r="E240" s="27"/>
      <c r="F240" s="27"/>
      <c r="G240" s="27"/>
      <c r="H240" s="2"/>
      <c r="I240" s="2"/>
      <c r="J240" s="2"/>
      <c r="K240" s="2"/>
      <c r="L240" s="2"/>
    </row>
    <row r="241" spans="1:16" x14ac:dyDescent="0.25">
      <c r="C241" s="27"/>
      <c r="D241" s="27"/>
      <c r="E241" s="27"/>
      <c r="F241" s="27"/>
      <c r="G241" s="27"/>
      <c r="L241" s="2"/>
      <c r="M241" s="2">
        <f>SUM(L243:L243)</f>
        <v>52.8</v>
      </c>
      <c r="N241" s="14">
        <v>8.1</v>
      </c>
      <c r="O241" s="17">
        <f>M241*N241</f>
        <v>427.67999999999995</v>
      </c>
    </row>
    <row r="242" spans="1:16" x14ac:dyDescent="0.25">
      <c r="G242" s="4"/>
      <c r="N242" s="15"/>
    </row>
    <row r="243" spans="1:16" x14ac:dyDescent="0.25">
      <c r="G243" s="4" t="s">
        <v>71</v>
      </c>
      <c r="H243" s="2">
        <v>1</v>
      </c>
      <c r="I243" s="2"/>
      <c r="J243" s="2"/>
      <c r="K243" s="2"/>
      <c r="L243" s="2">
        <v>52.8</v>
      </c>
    </row>
    <row r="244" spans="1:16" x14ac:dyDescent="0.25">
      <c r="G244" s="4"/>
      <c r="H244" s="2"/>
      <c r="I244" s="2"/>
      <c r="J244" s="2"/>
      <c r="K244" s="2"/>
      <c r="L244" s="2"/>
    </row>
    <row r="245" spans="1:16" x14ac:dyDescent="0.25">
      <c r="G245" s="4"/>
      <c r="H245" s="2"/>
      <c r="I245" s="2"/>
      <c r="J245" s="2"/>
      <c r="K245" s="2"/>
      <c r="L245" s="2"/>
    </row>
    <row r="246" spans="1:16" x14ac:dyDescent="0.25">
      <c r="G246" s="4"/>
      <c r="H246" s="2"/>
      <c r="I246" s="2"/>
      <c r="J246" s="2"/>
      <c r="K246" s="2"/>
      <c r="L246" s="2"/>
    </row>
    <row r="247" spans="1:16" x14ac:dyDescent="0.25">
      <c r="G247" s="4"/>
      <c r="H247" s="2"/>
      <c r="I247" s="2"/>
      <c r="J247" s="2"/>
      <c r="K247" s="2"/>
      <c r="L247" s="2"/>
    </row>
    <row r="248" spans="1:16" x14ac:dyDescent="0.25">
      <c r="A248" s="3" t="s">
        <v>15</v>
      </c>
      <c r="B248" s="3" t="s">
        <v>0</v>
      </c>
      <c r="C248" s="29" t="s">
        <v>1</v>
      </c>
      <c r="D248" s="29"/>
      <c r="E248" s="29"/>
      <c r="F248" s="29"/>
      <c r="G248" s="29"/>
      <c r="H248" s="3" t="s">
        <v>3</v>
      </c>
      <c r="I248" s="3" t="s">
        <v>10</v>
      </c>
      <c r="J248" s="3" t="s">
        <v>4</v>
      </c>
      <c r="K248" s="3" t="s">
        <v>13</v>
      </c>
      <c r="L248" s="3" t="s">
        <v>5</v>
      </c>
      <c r="M248" s="3" t="s">
        <v>9</v>
      </c>
      <c r="N248" s="3" t="s">
        <v>7</v>
      </c>
      <c r="O248" s="3"/>
      <c r="P248" s="3" t="s">
        <v>6</v>
      </c>
    </row>
    <row r="249" spans="1:16" x14ac:dyDescent="0.25">
      <c r="G249" s="4"/>
      <c r="H249" s="2"/>
      <c r="I249" s="2"/>
      <c r="J249" s="2"/>
      <c r="K249" s="2"/>
      <c r="L249" s="2"/>
    </row>
    <row r="250" spans="1:16" x14ac:dyDescent="0.25">
      <c r="A250" s="1" t="s">
        <v>95</v>
      </c>
      <c r="B250" s="1" t="s">
        <v>11</v>
      </c>
      <c r="C250" s="27" t="s">
        <v>87</v>
      </c>
      <c r="D250" s="27"/>
      <c r="E250" s="27"/>
      <c r="F250" s="27"/>
      <c r="G250" s="27"/>
      <c r="H250" s="2"/>
      <c r="I250" s="2"/>
      <c r="J250" s="2"/>
      <c r="K250" s="2"/>
      <c r="L250" s="2"/>
    </row>
    <row r="251" spans="1:16" x14ac:dyDescent="0.25">
      <c r="A251" s="1"/>
      <c r="B251" s="1"/>
      <c r="C251" s="27"/>
      <c r="D251" s="27"/>
      <c r="E251" s="27"/>
      <c r="F251" s="27"/>
      <c r="G251" s="27"/>
      <c r="H251" s="2"/>
      <c r="I251" s="2"/>
      <c r="J251" s="2"/>
      <c r="K251" s="2"/>
      <c r="L251" s="2"/>
    </row>
    <row r="252" spans="1:16" x14ac:dyDescent="0.25">
      <c r="C252" s="27"/>
      <c r="D252" s="27"/>
      <c r="E252" s="27"/>
      <c r="F252" s="27"/>
      <c r="G252" s="27"/>
      <c r="L252" s="2"/>
      <c r="M252" s="2">
        <f>SUM(L254:L254)</f>
        <v>12</v>
      </c>
      <c r="N252" s="14">
        <v>5.86</v>
      </c>
      <c r="O252" s="17">
        <f>M252*N252</f>
        <v>70.320000000000007</v>
      </c>
    </row>
    <row r="253" spans="1:16" x14ac:dyDescent="0.25">
      <c r="G253" s="4"/>
      <c r="N253" s="15"/>
    </row>
    <row r="254" spans="1:16" x14ac:dyDescent="0.25">
      <c r="G254" s="4" t="s">
        <v>71</v>
      </c>
      <c r="H254" s="2">
        <v>1</v>
      </c>
      <c r="I254" s="2"/>
      <c r="J254" s="2"/>
      <c r="K254" s="2"/>
      <c r="L254" s="2">
        <v>12</v>
      </c>
    </row>
    <row r="255" spans="1:16" x14ac:dyDescent="0.25">
      <c r="G255" s="4"/>
      <c r="H255" s="2"/>
      <c r="I255" s="2"/>
      <c r="J255" s="2"/>
      <c r="K255" s="2"/>
      <c r="L255" s="2"/>
    </row>
    <row r="256" spans="1:16" x14ac:dyDescent="0.25">
      <c r="A256" s="1" t="s">
        <v>96</v>
      </c>
      <c r="B256" s="1" t="s">
        <v>48</v>
      </c>
      <c r="C256" s="27" t="s">
        <v>59</v>
      </c>
      <c r="D256" s="27"/>
      <c r="E256" s="27"/>
      <c r="F256" s="27"/>
      <c r="G256" s="27"/>
      <c r="H256" s="2"/>
      <c r="I256" s="2"/>
      <c r="J256" s="2"/>
      <c r="K256" s="2"/>
      <c r="L256" s="2"/>
    </row>
    <row r="257" spans="1:15" x14ac:dyDescent="0.25">
      <c r="A257" s="1"/>
      <c r="B257" s="1"/>
      <c r="C257" s="27"/>
      <c r="D257" s="27"/>
      <c r="E257" s="27"/>
      <c r="F257" s="27"/>
      <c r="G257" s="27"/>
      <c r="H257" s="2"/>
      <c r="I257" s="2"/>
      <c r="J257" s="2"/>
      <c r="K257" s="2"/>
      <c r="L257" s="2"/>
    </row>
    <row r="258" spans="1:15" x14ac:dyDescent="0.25">
      <c r="A258" s="1"/>
      <c r="B258" s="1"/>
      <c r="C258" s="27"/>
      <c r="D258" s="27"/>
      <c r="E258" s="27"/>
      <c r="F258" s="27"/>
      <c r="G258" s="27"/>
      <c r="H258" s="2"/>
      <c r="I258" s="2"/>
      <c r="J258" s="2"/>
      <c r="K258" s="2"/>
      <c r="L258" s="2"/>
    </row>
    <row r="259" spans="1:15" x14ac:dyDescent="0.25">
      <c r="A259" s="1"/>
      <c r="B259" s="1"/>
      <c r="C259" s="27"/>
      <c r="D259" s="27"/>
      <c r="E259" s="27"/>
      <c r="F259" s="27"/>
      <c r="G259" s="27"/>
      <c r="H259" s="2"/>
      <c r="I259" s="2"/>
      <c r="J259" s="2"/>
      <c r="K259" s="2"/>
      <c r="L259" s="2"/>
    </row>
    <row r="260" spans="1:15" x14ac:dyDescent="0.25">
      <c r="A260" s="1"/>
      <c r="B260" s="1"/>
      <c r="C260" s="27"/>
      <c r="D260" s="27"/>
      <c r="E260" s="27"/>
      <c r="F260" s="27"/>
      <c r="G260" s="27"/>
      <c r="H260" s="2"/>
      <c r="I260" s="2"/>
      <c r="J260" s="2"/>
      <c r="K260" s="2"/>
      <c r="L260" s="2"/>
    </row>
    <row r="261" spans="1:15" x14ac:dyDescent="0.25">
      <c r="C261" s="27"/>
      <c r="D261" s="27"/>
      <c r="E261" s="27"/>
      <c r="F261" s="27"/>
      <c r="G261" s="27"/>
      <c r="L261" s="2"/>
      <c r="M261" s="2">
        <v>3</v>
      </c>
      <c r="N261" s="14">
        <v>537</v>
      </c>
      <c r="O261" s="17">
        <f>M261*N261</f>
        <v>1611</v>
      </c>
    </row>
    <row r="262" spans="1:15" x14ac:dyDescent="0.25">
      <c r="G262" s="4"/>
      <c r="N262" s="15"/>
    </row>
    <row r="263" spans="1:15" x14ac:dyDescent="0.25">
      <c r="G263" s="4" t="s">
        <v>55</v>
      </c>
      <c r="H263" s="2">
        <v>3</v>
      </c>
      <c r="I263" s="2"/>
      <c r="J263" s="2"/>
      <c r="K263" s="2"/>
      <c r="L263" s="2">
        <v>3</v>
      </c>
    </row>
    <row r="264" spans="1:15" x14ac:dyDescent="0.25">
      <c r="G264" s="4"/>
      <c r="H264" s="2"/>
      <c r="I264" s="2"/>
      <c r="J264" s="2"/>
      <c r="K264" s="2"/>
      <c r="L264" s="2"/>
    </row>
    <row r="265" spans="1:15" x14ac:dyDescent="0.25">
      <c r="A265" s="1" t="s">
        <v>101</v>
      </c>
      <c r="B265" s="1" t="s">
        <v>34</v>
      </c>
      <c r="C265" s="27" t="s">
        <v>105</v>
      </c>
      <c r="D265" s="27"/>
      <c r="E265" s="27"/>
      <c r="F265" s="27"/>
      <c r="G265" s="27"/>
      <c r="H265" s="2"/>
      <c r="I265" s="2"/>
      <c r="J265" s="2"/>
      <c r="K265" s="2"/>
      <c r="L265" s="2"/>
    </row>
    <row r="266" spans="1:15" x14ac:dyDescent="0.25">
      <c r="A266" s="1"/>
      <c r="B266" s="1"/>
      <c r="C266" s="27"/>
      <c r="D266" s="27"/>
      <c r="E266" s="27"/>
      <c r="F266" s="27"/>
      <c r="G266" s="27"/>
      <c r="H266" s="2"/>
      <c r="I266" s="2"/>
      <c r="J266" s="2"/>
      <c r="K266" s="2"/>
      <c r="L266" s="2"/>
    </row>
    <row r="267" spans="1:15" x14ac:dyDescent="0.25">
      <c r="C267" s="27"/>
      <c r="D267" s="27"/>
      <c r="E267" s="27"/>
      <c r="F267" s="27"/>
      <c r="G267" s="27"/>
      <c r="L267" s="2"/>
      <c r="M267" s="2">
        <f>SUM(L289:L289)</f>
        <v>1</v>
      </c>
      <c r="N267" s="2">
        <v>360</v>
      </c>
      <c r="O267" s="17">
        <f>M267*N267</f>
        <v>360</v>
      </c>
    </row>
    <row r="268" spans="1:15" x14ac:dyDescent="0.25">
      <c r="C268" s="13"/>
      <c r="D268" s="13"/>
      <c r="E268" s="13"/>
      <c r="F268" s="13"/>
      <c r="G268" s="13"/>
      <c r="L268" s="2"/>
      <c r="M268" s="2"/>
      <c r="N268" s="2"/>
      <c r="O268" s="17"/>
    </row>
    <row r="269" spans="1:15" x14ac:dyDescent="0.25">
      <c r="C269" s="13"/>
      <c r="D269" s="13"/>
      <c r="E269" s="13"/>
      <c r="F269" s="13"/>
      <c r="G269" s="4" t="s">
        <v>108</v>
      </c>
      <c r="H269" s="2">
        <v>1</v>
      </c>
      <c r="L269" s="2"/>
      <c r="M269" s="2"/>
      <c r="N269" s="2"/>
      <c r="O269" s="17"/>
    </row>
    <row r="270" spans="1:15" x14ac:dyDescent="0.25">
      <c r="C270" s="13"/>
      <c r="D270" s="13"/>
      <c r="E270" s="13"/>
      <c r="F270" s="13"/>
      <c r="G270" s="13"/>
      <c r="H270" s="2"/>
      <c r="L270" s="2"/>
      <c r="M270" s="2"/>
      <c r="N270" s="2"/>
      <c r="O270" s="17"/>
    </row>
    <row r="271" spans="1:15" x14ac:dyDescent="0.25">
      <c r="A271" s="1" t="s">
        <v>102</v>
      </c>
      <c r="B271" s="1" t="s">
        <v>34</v>
      </c>
      <c r="C271" s="27" t="s">
        <v>106</v>
      </c>
      <c r="D271" s="27"/>
      <c r="E271" s="27"/>
      <c r="F271" s="27"/>
      <c r="G271" s="27"/>
      <c r="H271" s="2"/>
      <c r="I271" s="2"/>
      <c r="J271" s="2"/>
      <c r="K271" s="2"/>
      <c r="L271" s="2"/>
    </row>
    <row r="272" spans="1:15" x14ac:dyDescent="0.25">
      <c r="A272" s="1"/>
      <c r="B272" s="1"/>
      <c r="C272" s="27"/>
      <c r="D272" s="27"/>
      <c r="E272" s="27"/>
      <c r="F272" s="27"/>
      <c r="G272" s="27"/>
      <c r="H272" s="2"/>
      <c r="I272" s="2"/>
      <c r="J272" s="2"/>
      <c r="K272" s="2"/>
      <c r="L272" s="2"/>
    </row>
    <row r="273" spans="1:15" x14ac:dyDescent="0.25">
      <c r="C273" s="27"/>
      <c r="D273" s="27"/>
      <c r="E273" s="27"/>
      <c r="F273" s="27"/>
      <c r="G273" s="27"/>
      <c r="H273" s="2"/>
      <c r="L273" s="2"/>
      <c r="M273" s="2">
        <v>1</v>
      </c>
      <c r="N273" s="2">
        <v>300</v>
      </c>
      <c r="O273" s="17">
        <f>M273*N273</f>
        <v>300</v>
      </c>
    </row>
    <row r="274" spans="1:15" x14ac:dyDescent="0.25">
      <c r="C274" s="13"/>
      <c r="D274" s="13"/>
      <c r="E274" s="13"/>
      <c r="F274" s="13"/>
      <c r="G274" s="13"/>
      <c r="H274" s="2"/>
      <c r="L274" s="2"/>
      <c r="M274" s="2"/>
      <c r="N274" s="2"/>
      <c r="O274" s="17"/>
    </row>
    <row r="275" spans="1:15" x14ac:dyDescent="0.25">
      <c r="C275" s="13"/>
      <c r="D275" s="13"/>
      <c r="E275" s="13"/>
      <c r="F275" s="13"/>
      <c r="G275" s="22" t="s">
        <v>42</v>
      </c>
      <c r="H275" s="2">
        <v>1</v>
      </c>
      <c r="L275" s="2">
        <v>1</v>
      </c>
      <c r="M275" s="2"/>
      <c r="N275" s="2"/>
      <c r="O275" s="17"/>
    </row>
    <row r="276" spans="1:15" x14ac:dyDescent="0.25">
      <c r="C276" s="13"/>
      <c r="D276" s="13"/>
      <c r="E276" s="13"/>
      <c r="F276" s="13"/>
      <c r="G276" s="13"/>
      <c r="H276" s="2"/>
      <c r="L276" s="2"/>
      <c r="M276" s="2"/>
      <c r="N276" s="2"/>
      <c r="O276" s="17"/>
    </row>
    <row r="277" spans="1:15" x14ac:dyDescent="0.25">
      <c r="A277" s="1" t="s">
        <v>110</v>
      </c>
      <c r="B277" s="1" t="s">
        <v>34</v>
      </c>
      <c r="C277" s="27" t="s">
        <v>107</v>
      </c>
      <c r="D277" s="27"/>
      <c r="E277" s="27"/>
      <c r="F277" s="27"/>
      <c r="G277" s="27"/>
      <c r="H277" s="2"/>
      <c r="I277" s="2"/>
      <c r="J277" s="2"/>
      <c r="K277" s="2"/>
      <c r="L277" s="2"/>
    </row>
    <row r="278" spans="1:15" x14ac:dyDescent="0.25">
      <c r="A278" s="1"/>
      <c r="B278" s="1"/>
      <c r="C278" s="27"/>
      <c r="D278" s="27"/>
      <c r="E278" s="27"/>
      <c r="F278" s="27"/>
      <c r="G278" s="27"/>
      <c r="H278" s="2"/>
      <c r="I278" s="2"/>
      <c r="J278" s="2"/>
      <c r="K278" s="2"/>
      <c r="L278" s="2"/>
    </row>
    <row r="279" spans="1:15" x14ac:dyDescent="0.25">
      <c r="C279" s="27"/>
      <c r="D279" s="27"/>
      <c r="E279" s="27"/>
      <c r="F279" s="27"/>
      <c r="G279" s="27"/>
      <c r="H279" s="2"/>
      <c r="L279" s="2"/>
      <c r="M279" s="2">
        <v>1</v>
      </c>
      <c r="N279" s="2">
        <v>340</v>
      </c>
      <c r="O279" s="17">
        <f>M279*N279</f>
        <v>340</v>
      </c>
    </row>
    <row r="280" spans="1:15" x14ac:dyDescent="0.25">
      <c r="C280" s="13"/>
      <c r="D280" s="13"/>
      <c r="E280" s="13"/>
      <c r="F280" s="13"/>
      <c r="G280" s="13"/>
      <c r="H280" s="2"/>
      <c r="L280" s="2"/>
      <c r="M280" s="2"/>
      <c r="N280" s="2"/>
      <c r="O280" s="17"/>
    </row>
    <row r="281" spans="1:15" x14ac:dyDescent="0.25">
      <c r="C281" s="13"/>
      <c r="D281" s="13"/>
      <c r="E281" s="13"/>
      <c r="F281" s="13"/>
      <c r="G281" s="22" t="s">
        <v>55</v>
      </c>
      <c r="H281" s="2">
        <v>1</v>
      </c>
      <c r="L281" s="2">
        <v>1</v>
      </c>
      <c r="M281" s="2"/>
      <c r="N281" s="2"/>
      <c r="O281" s="17"/>
    </row>
    <row r="282" spans="1:15" x14ac:dyDescent="0.25">
      <c r="C282" s="13"/>
      <c r="D282" s="13"/>
      <c r="E282" s="13"/>
      <c r="F282" s="13"/>
      <c r="G282" s="13"/>
      <c r="H282" s="2"/>
      <c r="L282" s="2"/>
      <c r="M282" s="2"/>
      <c r="N282" s="2"/>
      <c r="O282" s="17"/>
    </row>
    <row r="283" spans="1:15" x14ac:dyDescent="0.25">
      <c r="A283" s="1" t="s">
        <v>111</v>
      </c>
      <c r="B283" s="1" t="s">
        <v>34</v>
      </c>
      <c r="C283" s="27" t="s">
        <v>97</v>
      </c>
      <c r="D283" s="27"/>
      <c r="E283" s="27"/>
      <c r="F283" s="27"/>
      <c r="G283" s="27"/>
      <c r="H283" s="2"/>
      <c r="I283" s="2"/>
      <c r="J283" s="2"/>
      <c r="K283" s="2"/>
      <c r="L283" s="2"/>
    </row>
    <row r="284" spans="1:15" x14ac:dyDescent="0.25">
      <c r="C284" s="27"/>
      <c r="D284" s="27"/>
      <c r="E284" s="27"/>
      <c r="F284" s="27"/>
      <c r="G284" s="27"/>
      <c r="H284" s="2"/>
      <c r="L284" s="2"/>
      <c r="M284" s="2">
        <v>1</v>
      </c>
      <c r="N284" s="2">
        <v>700</v>
      </c>
      <c r="O284" s="17">
        <f>M284*N284</f>
        <v>700</v>
      </c>
    </row>
    <row r="285" spans="1:15" x14ac:dyDescent="0.25">
      <c r="C285" s="13"/>
      <c r="D285" s="13"/>
      <c r="E285" s="13"/>
      <c r="F285" s="13"/>
      <c r="G285" s="22" t="s">
        <v>55</v>
      </c>
      <c r="H285" s="2">
        <v>1</v>
      </c>
      <c r="L285" s="2">
        <v>1</v>
      </c>
      <c r="M285" s="2"/>
      <c r="N285" s="2"/>
      <c r="O285" s="17"/>
    </row>
    <row r="286" spans="1:15" x14ac:dyDescent="0.25">
      <c r="C286" s="13"/>
      <c r="D286" s="13"/>
      <c r="E286" s="13"/>
      <c r="F286" s="13"/>
      <c r="G286" s="13"/>
      <c r="L286" s="2"/>
      <c r="M286" s="2"/>
      <c r="N286" s="2"/>
      <c r="O286" s="17"/>
    </row>
    <row r="287" spans="1:15" x14ac:dyDescent="0.25">
      <c r="C287" s="13"/>
      <c r="D287" s="13"/>
      <c r="E287" s="13"/>
      <c r="F287" s="13"/>
      <c r="G287" s="13"/>
      <c r="L287" s="2"/>
      <c r="M287" s="2"/>
      <c r="N287" s="2"/>
      <c r="O287" s="17"/>
    </row>
    <row r="288" spans="1:15" x14ac:dyDescent="0.25">
      <c r="G288" s="4"/>
    </row>
    <row r="289" spans="1:15" hidden="1" x14ac:dyDescent="0.25">
      <c r="G289" s="4" t="s">
        <v>55</v>
      </c>
      <c r="H289" s="2">
        <v>1</v>
      </c>
      <c r="I289" s="2">
        <v>1</v>
      </c>
      <c r="J289" s="2"/>
      <c r="K289" s="2"/>
      <c r="L289" s="2">
        <f>H289*I289</f>
        <v>1</v>
      </c>
    </row>
    <row r="290" spans="1:15" hidden="1" x14ac:dyDescent="0.25"/>
    <row r="291" spans="1:15" hidden="1" x14ac:dyDescent="0.25"/>
    <row r="292" spans="1:15" hidden="1" x14ac:dyDescent="0.25">
      <c r="A292" s="1" t="s">
        <v>21</v>
      </c>
      <c r="B292" s="1" t="s">
        <v>23</v>
      </c>
      <c r="C292" s="27" t="s">
        <v>25</v>
      </c>
      <c r="D292" s="27"/>
      <c r="E292" s="27"/>
      <c r="F292" s="27"/>
      <c r="G292" s="27"/>
    </row>
    <row r="293" spans="1:15" hidden="1" x14ac:dyDescent="0.25">
      <c r="C293" s="27"/>
      <c r="D293" s="27"/>
      <c r="E293" s="27"/>
      <c r="F293" s="27"/>
      <c r="G293" s="27"/>
      <c r="L293" s="2"/>
      <c r="M293" s="2">
        <f>SUM(L295:L296)</f>
        <v>1.5</v>
      </c>
      <c r="N293" s="2">
        <v>0.65</v>
      </c>
      <c r="O293" s="2">
        <f>M293*N293</f>
        <v>0.97500000000000009</v>
      </c>
    </row>
    <row r="294" spans="1:15" hidden="1" x14ac:dyDescent="0.25"/>
    <row r="295" spans="1:15" hidden="1" x14ac:dyDescent="0.25">
      <c r="G295" s="4"/>
      <c r="H295" s="2">
        <v>1</v>
      </c>
      <c r="I295" s="2">
        <v>1.5</v>
      </c>
      <c r="J295" s="2"/>
      <c r="K295" s="2"/>
      <c r="L295" s="2">
        <f>H295*I295</f>
        <v>1.5</v>
      </c>
    </row>
    <row r="296" spans="1:15" hidden="1" x14ac:dyDescent="0.25"/>
    <row r="297" spans="1:15" hidden="1" x14ac:dyDescent="0.25"/>
    <row r="298" spans="1:15" hidden="1" x14ac:dyDescent="0.25">
      <c r="A298" s="7" t="s">
        <v>26</v>
      </c>
      <c r="B298" s="7"/>
      <c r="C298" s="7"/>
      <c r="D298" s="7"/>
      <c r="E298" s="7"/>
      <c r="F298" s="7"/>
      <c r="G298" s="7"/>
      <c r="H298" s="7"/>
      <c r="I298" s="7"/>
      <c r="J298" s="7"/>
      <c r="K298" s="7"/>
      <c r="L298" s="7"/>
      <c r="M298" s="7"/>
    </row>
    <row r="299" spans="1:15" hidden="1" x14ac:dyDescent="0.25"/>
    <row r="300" spans="1:15" hidden="1" x14ac:dyDescent="0.25"/>
    <row r="301" spans="1:15" hidden="1" x14ac:dyDescent="0.25">
      <c r="A301" s="1" t="s">
        <v>22</v>
      </c>
      <c r="B301" s="1" t="s">
        <v>23</v>
      </c>
      <c r="C301" s="27" t="s">
        <v>24</v>
      </c>
      <c r="D301" s="27"/>
      <c r="E301" s="27"/>
      <c r="F301" s="27"/>
      <c r="G301" s="27"/>
    </row>
    <row r="302" spans="1:15" hidden="1" x14ac:dyDescent="0.25">
      <c r="A302" s="1"/>
      <c r="B302" s="1"/>
      <c r="C302" s="27"/>
      <c r="D302" s="27"/>
      <c r="E302" s="27"/>
      <c r="F302" s="27"/>
      <c r="G302" s="27"/>
    </row>
    <row r="303" spans="1:15" hidden="1" x14ac:dyDescent="0.25">
      <c r="A303" s="1"/>
      <c r="B303" s="1"/>
      <c r="C303" s="27"/>
      <c r="D303" s="27"/>
      <c r="E303" s="27"/>
      <c r="F303" s="27"/>
      <c r="G303" s="27"/>
    </row>
    <row r="304" spans="1:15" hidden="1" x14ac:dyDescent="0.25">
      <c r="C304" s="27"/>
      <c r="D304" s="27"/>
      <c r="E304" s="27"/>
      <c r="F304" s="27"/>
      <c r="G304" s="27"/>
      <c r="L304" s="2"/>
      <c r="M304" s="2">
        <f>SUM(L307:L308)</f>
        <v>2.5</v>
      </c>
      <c r="N304" s="2">
        <v>0.65</v>
      </c>
      <c r="O304" s="2">
        <f>M304*N304</f>
        <v>1.625</v>
      </c>
    </row>
    <row r="305" spans="7:15" hidden="1" x14ac:dyDescent="0.25"/>
    <row r="307" spans="7:15" hidden="1" x14ac:dyDescent="0.25">
      <c r="G307" s="4"/>
      <c r="H307" s="2">
        <v>1</v>
      </c>
      <c r="I307" s="2">
        <v>2.5</v>
      </c>
      <c r="J307" s="2"/>
      <c r="K307" s="2"/>
      <c r="L307" s="2">
        <f>H307*I307</f>
        <v>2.5</v>
      </c>
    </row>
    <row r="309" spans="7:15" x14ac:dyDescent="0.25">
      <c r="O309" s="2">
        <f>SUM(O11:O308)</f>
        <v>44129.737000000016</v>
      </c>
    </row>
  </sheetData>
  <mergeCells count="41">
    <mergeCell ref="C292:G293"/>
    <mergeCell ref="C301:G304"/>
    <mergeCell ref="C78:G82"/>
    <mergeCell ref="C71:G74"/>
    <mergeCell ref="C98:G100"/>
    <mergeCell ref="C105:G111"/>
    <mergeCell ref="C129:G137"/>
    <mergeCell ref="C256:G261"/>
    <mergeCell ref="C115:G122"/>
    <mergeCell ref="C187:G187"/>
    <mergeCell ref="C265:G267"/>
    <mergeCell ref="C170:G174"/>
    <mergeCell ref="C178:G182"/>
    <mergeCell ref="C127:G127"/>
    <mergeCell ref="C271:G273"/>
    <mergeCell ref="C148:G159"/>
    <mergeCell ref="C225:G227"/>
    <mergeCell ref="A2:B2"/>
    <mergeCell ref="C6:G6"/>
    <mergeCell ref="C15:G17"/>
    <mergeCell ref="C36:G40"/>
    <mergeCell ref="C45:G47"/>
    <mergeCell ref="C26:G32"/>
    <mergeCell ref="C8:G11"/>
    <mergeCell ref="C231:G234"/>
    <mergeCell ref="C277:G279"/>
    <mergeCell ref="C283:G284"/>
    <mergeCell ref="C248:G248"/>
    <mergeCell ref="C238:G241"/>
    <mergeCell ref="C250:G252"/>
    <mergeCell ref="C51:G55"/>
    <mergeCell ref="C141:G144"/>
    <mergeCell ref="C218:G221"/>
    <mergeCell ref="C189:G192"/>
    <mergeCell ref="C196:G200"/>
    <mergeCell ref="C204:G207"/>
    <mergeCell ref="C211:G214"/>
    <mergeCell ref="C163:G166"/>
    <mergeCell ref="C60:G63"/>
    <mergeCell ref="C88:G94"/>
    <mergeCell ref="C69:G69"/>
  </mergeCells>
  <printOptions horizontalCentered="1"/>
  <pageMargins left="0.19685039370078741" right="0.19685039370078741" top="0.39370078740157483" bottom="0.39370078740157483" header="0.39370078740157483" footer="0.31496062992125984"/>
  <pageSetup paperSize="9" scale="80" orientation="portrait" r:id="rId1"/>
  <rowBreaks count="4" manualBreakCount="4">
    <brk id="67" max="12" man="1"/>
    <brk id="125" max="12" man="1"/>
    <brk id="185" max="12" man="1"/>
    <brk id="246"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D6C48-399B-4AF6-911A-2FFF3E51202E}">
  <dimension ref="A2:P309"/>
  <sheetViews>
    <sheetView view="pageBreakPreview" topLeftCell="A259" zoomScale="85" zoomScaleNormal="85" zoomScaleSheetLayoutView="85" workbookViewId="0">
      <selection activeCell="N147" sqref="N147"/>
    </sheetView>
  </sheetViews>
  <sheetFormatPr defaultColWidth="9.140625" defaultRowHeight="15" x14ac:dyDescent="0.25"/>
  <cols>
    <col min="1" max="1" width="5.42578125" bestFit="1" customWidth="1"/>
    <col min="2" max="2" width="7" bestFit="1" customWidth="1"/>
    <col min="7" max="7" width="23.5703125" customWidth="1"/>
    <col min="8" max="8" width="6.7109375" hidden="1" customWidth="1"/>
    <col min="9" max="12" width="9.140625" hidden="1" customWidth="1"/>
    <col min="14" max="14" width="9.140625" customWidth="1"/>
    <col min="15" max="15" width="9.42578125" bestFit="1" customWidth="1"/>
    <col min="16" max="16" width="12" customWidth="1"/>
  </cols>
  <sheetData>
    <row r="2" spans="1:16" x14ac:dyDescent="0.25">
      <c r="A2" s="23" t="s">
        <v>14</v>
      </c>
      <c r="B2" s="24"/>
      <c r="C2" s="5" t="s">
        <v>37</v>
      </c>
      <c r="D2" s="5"/>
      <c r="E2" s="5"/>
      <c r="F2" s="5"/>
      <c r="G2" s="5"/>
      <c r="H2" s="5"/>
      <c r="I2" s="5"/>
      <c r="J2" s="5"/>
      <c r="K2" s="5"/>
      <c r="L2" s="5"/>
      <c r="M2" s="5"/>
      <c r="N2" s="5"/>
      <c r="O2" s="6"/>
      <c r="P2" s="6"/>
    </row>
    <row r="4" spans="1:16" ht="18.75" x14ac:dyDescent="0.3">
      <c r="A4" s="10" t="s">
        <v>33</v>
      </c>
      <c r="B4" s="7"/>
      <c r="C4" s="7"/>
      <c r="D4" s="7"/>
      <c r="E4" s="7"/>
      <c r="F4" s="7"/>
      <c r="G4" s="7"/>
      <c r="H4" s="7"/>
      <c r="I4" s="7"/>
      <c r="J4" s="7"/>
      <c r="K4" s="7"/>
      <c r="L4" s="7"/>
      <c r="M4" s="7"/>
      <c r="N4" s="7"/>
      <c r="O4" s="7"/>
    </row>
    <row r="6" spans="1:16" x14ac:dyDescent="0.25">
      <c r="A6" s="3" t="s">
        <v>15</v>
      </c>
      <c r="B6" s="3" t="s">
        <v>0</v>
      </c>
      <c r="C6" s="29" t="s">
        <v>1</v>
      </c>
      <c r="D6" s="29"/>
      <c r="E6" s="29"/>
      <c r="F6" s="29"/>
      <c r="G6" s="29"/>
      <c r="H6" s="3" t="s">
        <v>3</v>
      </c>
      <c r="I6" s="3" t="s">
        <v>10</v>
      </c>
      <c r="J6" s="3" t="s">
        <v>4</v>
      </c>
      <c r="K6" s="3" t="s">
        <v>13</v>
      </c>
      <c r="L6" s="3" t="s">
        <v>5</v>
      </c>
      <c r="M6" s="3" t="s">
        <v>9</v>
      </c>
      <c r="N6" s="3" t="s">
        <v>7</v>
      </c>
      <c r="O6" s="3" t="s">
        <v>8</v>
      </c>
      <c r="P6" s="3" t="s">
        <v>6</v>
      </c>
    </row>
    <row r="7" spans="1:16" x14ac:dyDescent="0.25">
      <c r="A7" s="20"/>
      <c r="B7" s="20"/>
      <c r="C7" s="21"/>
      <c r="D7" s="21"/>
      <c r="E7" s="21"/>
      <c r="F7" s="21"/>
      <c r="G7" s="21"/>
      <c r="H7" s="20"/>
      <c r="I7" s="20"/>
      <c r="J7" s="20"/>
      <c r="K7" s="20"/>
      <c r="L7" s="20"/>
      <c r="M7" s="20"/>
      <c r="N7" s="20"/>
      <c r="O7" s="20"/>
      <c r="P7" s="3"/>
    </row>
    <row r="8" spans="1:16" x14ac:dyDescent="0.25">
      <c r="A8" s="1" t="s">
        <v>16</v>
      </c>
      <c r="B8" s="1" t="s">
        <v>12</v>
      </c>
      <c r="C8" s="27" t="s">
        <v>99</v>
      </c>
      <c r="D8" s="28"/>
      <c r="E8" s="28"/>
      <c r="F8" s="28"/>
      <c r="G8" s="28"/>
    </row>
    <row r="9" spans="1:16" x14ac:dyDescent="0.25">
      <c r="A9" s="1"/>
      <c r="B9" s="1"/>
      <c r="C9" s="27"/>
      <c r="D9" s="28"/>
      <c r="E9" s="28"/>
      <c r="F9" s="28"/>
      <c r="G9" s="28"/>
      <c r="O9" s="15"/>
    </row>
    <row r="10" spans="1:16" x14ac:dyDescent="0.25">
      <c r="A10" s="1"/>
      <c r="B10" s="1"/>
      <c r="C10" s="27"/>
      <c r="D10" s="28"/>
      <c r="E10" s="28"/>
      <c r="F10" s="28"/>
      <c r="G10" s="28"/>
      <c r="O10" s="15"/>
    </row>
    <row r="11" spans="1:16" x14ac:dyDescent="0.25">
      <c r="A11" s="1"/>
      <c r="C11" s="28"/>
      <c r="D11" s="28"/>
      <c r="E11" s="28"/>
      <c r="F11" s="28"/>
      <c r="G11" s="28"/>
      <c r="L11" s="2"/>
      <c r="M11" s="2">
        <f>SUM(L13:L13)</f>
        <v>3.8000000000000003</v>
      </c>
      <c r="N11" s="14">
        <v>79</v>
      </c>
      <c r="O11" s="14">
        <f>M11*N11</f>
        <v>300.20000000000005</v>
      </c>
    </row>
    <row r="12" spans="1:16" hidden="1" x14ac:dyDescent="0.25">
      <c r="A12" s="1"/>
      <c r="N12" s="15"/>
      <c r="O12" s="15"/>
    </row>
    <row r="13" spans="1:16" hidden="1" x14ac:dyDescent="0.25">
      <c r="A13" s="1"/>
      <c r="G13" s="4" t="s">
        <v>100</v>
      </c>
      <c r="H13" s="2">
        <v>1</v>
      </c>
      <c r="I13" s="2">
        <v>19</v>
      </c>
      <c r="J13" s="2">
        <v>0.2</v>
      </c>
      <c r="K13" s="2">
        <v>1</v>
      </c>
      <c r="L13" s="2">
        <f>H13*I13*J13*K13</f>
        <v>3.8000000000000003</v>
      </c>
      <c r="N13" s="15"/>
      <c r="O13" s="15"/>
    </row>
    <row r="14" spans="1:16" x14ac:dyDescent="0.25">
      <c r="O14" s="15"/>
    </row>
    <row r="15" spans="1:16" x14ac:dyDescent="0.25">
      <c r="A15" s="1" t="s">
        <v>17</v>
      </c>
      <c r="B15" s="1" t="s">
        <v>12</v>
      </c>
      <c r="C15" s="27" t="s">
        <v>38</v>
      </c>
      <c r="D15" s="28"/>
      <c r="E15" s="28"/>
      <c r="F15" s="28"/>
      <c r="G15" s="28"/>
      <c r="O15" s="15"/>
    </row>
    <row r="16" spans="1:16" x14ac:dyDescent="0.25">
      <c r="A16" s="1"/>
      <c r="B16" s="1"/>
      <c r="C16" s="27"/>
      <c r="D16" s="28"/>
      <c r="E16" s="28"/>
      <c r="F16" s="28"/>
      <c r="G16" s="28"/>
      <c r="O16" s="15"/>
    </row>
    <row r="17" spans="1:15" x14ac:dyDescent="0.25">
      <c r="A17" s="1"/>
      <c r="C17" s="28"/>
      <c r="D17" s="28"/>
      <c r="E17" s="28"/>
      <c r="F17" s="28"/>
      <c r="G17" s="28"/>
      <c r="L17" s="2"/>
      <c r="M17" s="2">
        <f>SUM(L19:L24)</f>
        <v>72.12</v>
      </c>
      <c r="N17" s="2">
        <v>25</v>
      </c>
      <c r="O17" s="14">
        <f>M17*N17</f>
        <v>1803</v>
      </c>
    </row>
    <row r="18" spans="1:15" hidden="1" x14ac:dyDescent="0.25">
      <c r="A18" s="1"/>
      <c r="O18" s="15"/>
    </row>
    <row r="19" spans="1:15" hidden="1" x14ac:dyDescent="0.25">
      <c r="A19" s="1"/>
      <c r="G19" s="4" t="s">
        <v>39</v>
      </c>
      <c r="H19" s="2">
        <v>1</v>
      </c>
      <c r="I19" s="2">
        <v>24</v>
      </c>
      <c r="J19" s="2">
        <v>0.5</v>
      </c>
      <c r="K19" s="2">
        <v>0.5</v>
      </c>
      <c r="L19" s="2">
        <f t="shared" ref="L19:L24" si="0">H19*I19*J19*K19</f>
        <v>6</v>
      </c>
      <c r="O19" s="15"/>
    </row>
    <row r="20" spans="1:15" hidden="1" x14ac:dyDescent="0.25">
      <c r="A20" s="1"/>
      <c r="G20" s="4" t="s">
        <v>39</v>
      </c>
      <c r="H20" s="2">
        <v>1</v>
      </c>
      <c r="I20" s="2">
        <v>15</v>
      </c>
      <c r="J20" s="2">
        <v>0.5</v>
      </c>
      <c r="K20" s="2">
        <v>0.5</v>
      </c>
      <c r="L20" s="2">
        <f t="shared" si="0"/>
        <v>3.75</v>
      </c>
      <c r="O20" s="15"/>
    </row>
    <row r="21" spans="1:15" hidden="1" x14ac:dyDescent="0.25">
      <c r="A21" s="1"/>
      <c r="G21" s="4" t="s">
        <v>39</v>
      </c>
      <c r="H21" s="2">
        <v>1</v>
      </c>
      <c r="I21" s="2">
        <v>32</v>
      </c>
      <c r="J21" s="2">
        <v>0.5</v>
      </c>
      <c r="K21" s="2">
        <v>0.5</v>
      </c>
      <c r="L21" s="2">
        <f t="shared" si="0"/>
        <v>8</v>
      </c>
      <c r="O21" s="15"/>
    </row>
    <row r="22" spans="1:15" hidden="1" x14ac:dyDescent="0.25">
      <c r="A22" s="1"/>
      <c r="G22" s="4" t="s">
        <v>39</v>
      </c>
      <c r="H22" s="2">
        <v>1</v>
      </c>
      <c r="I22" s="2">
        <v>19</v>
      </c>
      <c r="J22" s="2">
        <v>0.5</v>
      </c>
      <c r="K22" s="2">
        <v>0.5</v>
      </c>
      <c r="L22" s="2">
        <f t="shared" si="0"/>
        <v>4.75</v>
      </c>
      <c r="O22" s="15"/>
    </row>
    <row r="23" spans="1:15" hidden="1" x14ac:dyDescent="0.25">
      <c r="A23" s="1"/>
      <c r="G23" s="4" t="s">
        <v>98</v>
      </c>
      <c r="H23" s="2">
        <v>18</v>
      </c>
      <c r="I23" s="2">
        <v>1</v>
      </c>
      <c r="J23" s="2">
        <v>0.5</v>
      </c>
      <c r="K23" s="2">
        <v>0.5</v>
      </c>
      <c r="L23" s="2">
        <f t="shared" si="0"/>
        <v>4.5</v>
      </c>
      <c r="O23" s="15"/>
    </row>
    <row r="24" spans="1:15" hidden="1" x14ac:dyDescent="0.25">
      <c r="A24" s="1"/>
      <c r="G24" s="4" t="s">
        <v>72</v>
      </c>
      <c r="H24" s="2">
        <v>1</v>
      </c>
      <c r="I24" s="2">
        <v>112.8</v>
      </c>
      <c r="J24" s="2">
        <v>0.4</v>
      </c>
      <c r="K24" s="2">
        <v>1</v>
      </c>
      <c r="L24" s="2">
        <f t="shared" si="0"/>
        <v>45.120000000000005</v>
      </c>
      <c r="O24" s="15"/>
    </row>
    <row r="25" spans="1:15" x14ac:dyDescent="0.25">
      <c r="A25" s="1"/>
      <c r="G25" s="4"/>
      <c r="H25" s="2"/>
      <c r="I25" s="2"/>
      <c r="J25" s="2"/>
      <c r="K25" s="2"/>
      <c r="L25" s="2"/>
      <c r="O25" s="15"/>
    </row>
    <row r="26" spans="1:15" x14ac:dyDescent="0.25">
      <c r="A26" s="1" t="s">
        <v>18</v>
      </c>
      <c r="B26" s="1" t="s">
        <v>11</v>
      </c>
      <c r="C26" s="27" t="s">
        <v>73</v>
      </c>
      <c r="D26" s="28"/>
      <c r="E26" s="28"/>
      <c r="F26" s="28"/>
      <c r="G26" s="28"/>
      <c r="O26" s="15"/>
    </row>
    <row r="27" spans="1:15" x14ac:dyDescent="0.25">
      <c r="A27" s="1"/>
      <c r="B27" s="1"/>
      <c r="C27" s="27"/>
      <c r="D27" s="28"/>
      <c r="E27" s="28"/>
      <c r="F27" s="28"/>
      <c r="G27" s="28"/>
      <c r="O27" s="15"/>
    </row>
    <row r="28" spans="1:15" x14ac:dyDescent="0.25">
      <c r="A28" s="1"/>
      <c r="B28" s="1"/>
      <c r="C28" s="27"/>
      <c r="D28" s="28"/>
      <c r="E28" s="28"/>
      <c r="F28" s="28"/>
      <c r="G28" s="28"/>
      <c r="O28" s="15"/>
    </row>
    <row r="29" spans="1:15" x14ac:dyDescent="0.25">
      <c r="A29" s="1"/>
      <c r="B29" s="1"/>
      <c r="C29" s="27"/>
      <c r="D29" s="28"/>
      <c r="E29" s="28"/>
      <c r="F29" s="28"/>
      <c r="G29" s="28"/>
      <c r="O29" s="15"/>
    </row>
    <row r="30" spans="1:15" x14ac:dyDescent="0.25">
      <c r="A30" s="1"/>
      <c r="B30" s="1"/>
      <c r="C30" s="27"/>
      <c r="D30" s="28"/>
      <c r="E30" s="28"/>
      <c r="F30" s="28"/>
      <c r="G30" s="28"/>
      <c r="O30" s="15"/>
    </row>
    <row r="31" spans="1:15" x14ac:dyDescent="0.25">
      <c r="A31" s="1"/>
      <c r="B31" s="1"/>
      <c r="C31" s="27"/>
      <c r="D31" s="28"/>
      <c r="E31" s="28"/>
      <c r="F31" s="28"/>
      <c r="G31" s="28"/>
      <c r="O31" s="15"/>
    </row>
    <row r="32" spans="1:15" x14ac:dyDescent="0.25">
      <c r="A32" s="1"/>
      <c r="C32" s="28"/>
      <c r="D32" s="28"/>
      <c r="E32" s="28"/>
      <c r="F32" s="28"/>
      <c r="G32" s="28"/>
      <c r="L32" s="2"/>
      <c r="M32" s="2">
        <f>SUM(L34:L34)</f>
        <v>112.8</v>
      </c>
      <c r="N32" s="2">
        <v>11.46</v>
      </c>
      <c r="O32" s="14">
        <f>M32*N32</f>
        <v>1292.6880000000001</v>
      </c>
    </row>
    <row r="33" spans="1:15" hidden="1" x14ac:dyDescent="0.25">
      <c r="A33" s="1"/>
      <c r="O33" s="15"/>
    </row>
    <row r="34" spans="1:15" hidden="1" x14ac:dyDescent="0.25">
      <c r="A34" s="1"/>
      <c r="G34" s="4" t="s">
        <v>72</v>
      </c>
      <c r="H34" s="2">
        <v>1</v>
      </c>
      <c r="I34" s="2">
        <v>112.8</v>
      </c>
      <c r="J34" s="2"/>
      <c r="K34" s="2"/>
      <c r="L34" s="2">
        <f>I34</f>
        <v>112.8</v>
      </c>
      <c r="O34" s="15"/>
    </row>
    <row r="35" spans="1:15" x14ac:dyDescent="0.25">
      <c r="A35" s="1"/>
      <c r="G35" s="4"/>
      <c r="H35" s="2"/>
      <c r="I35" s="2"/>
      <c r="J35" s="2"/>
      <c r="K35" s="2"/>
      <c r="L35" s="2"/>
      <c r="O35" s="15"/>
    </row>
    <row r="36" spans="1:15" x14ac:dyDescent="0.25">
      <c r="A36" s="1" t="s">
        <v>19</v>
      </c>
      <c r="B36" s="1" t="s">
        <v>12</v>
      </c>
      <c r="C36" s="27" t="s">
        <v>109</v>
      </c>
      <c r="D36" s="28"/>
      <c r="E36" s="28"/>
      <c r="F36" s="28"/>
      <c r="G36" s="28"/>
      <c r="O36" s="15"/>
    </row>
    <row r="37" spans="1:15" x14ac:dyDescent="0.25">
      <c r="A37" s="1"/>
      <c r="B37" s="1"/>
      <c r="C37" s="27"/>
      <c r="D37" s="28"/>
      <c r="E37" s="28"/>
      <c r="F37" s="28"/>
      <c r="G37" s="28"/>
      <c r="O37" s="15"/>
    </row>
    <row r="38" spans="1:15" x14ac:dyDescent="0.25">
      <c r="A38" s="1"/>
      <c r="B38" s="1"/>
      <c r="C38" s="27"/>
      <c r="D38" s="28"/>
      <c r="E38" s="28"/>
      <c r="F38" s="28"/>
      <c r="G38" s="28"/>
      <c r="O38" s="15"/>
    </row>
    <row r="39" spans="1:15" x14ac:dyDescent="0.25">
      <c r="A39" s="1"/>
      <c r="B39" s="1"/>
      <c r="C39" s="27"/>
      <c r="D39" s="28"/>
      <c r="E39" s="28"/>
      <c r="F39" s="28"/>
      <c r="G39" s="28"/>
      <c r="O39" s="15"/>
    </row>
    <row r="40" spans="1:15" x14ac:dyDescent="0.25">
      <c r="A40" s="1"/>
      <c r="C40" s="28"/>
      <c r="D40" s="28"/>
      <c r="E40" s="28"/>
      <c r="F40" s="28"/>
      <c r="G40" s="28"/>
      <c r="L40" s="2"/>
      <c r="M40" s="2">
        <f>SUM(L42:L43)</f>
        <v>45.599999999999994</v>
      </c>
      <c r="N40" s="14">
        <v>25</v>
      </c>
      <c r="O40" s="14">
        <f>M40*N40</f>
        <v>1139.9999999999998</v>
      </c>
    </row>
    <row r="41" spans="1:15" hidden="1" x14ac:dyDescent="0.25">
      <c r="A41" s="1"/>
      <c r="N41" s="15"/>
      <c r="O41" s="15"/>
    </row>
    <row r="42" spans="1:15" hidden="1" x14ac:dyDescent="0.25">
      <c r="A42" s="1"/>
      <c r="G42" s="4" t="s">
        <v>42</v>
      </c>
      <c r="H42" s="2">
        <v>1</v>
      </c>
      <c r="I42" s="2">
        <v>25</v>
      </c>
      <c r="J42" s="2">
        <v>16</v>
      </c>
      <c r="K42" s="2">
        <v>0.4</v>
      </c>
      <c r="L42" s="2">
        <f>H42*I42*J42*K42</f>
        <v>160</v>
      </c>
      <c r="N42" s="15"/>
      <c r="O42" s="15"/>
    </row>
    <row r="43" spans="1:15" hidden="1" x14ac:dyDescent="0.25">
      <c r="A43" s="1"/>
      <c r="G43" s="4" t="s">
        <v>42</v>
      </c>
      <c r="H43" s="2">
        <v>1</v>
      </c>
      <c r="I43" s="2">
        <v>22</v>
      </c>
      <c r="J43" s="2">
        <v>13</v>
      </c>
      <c r="K43" s="2">
        <v>0.4</v>
      </c>
      <c r="L43" s="2">
        <f>-H43*I43*J43*K43</f>
        <v>-114.4</v>
      </c>
      <c r="N43" s="15"/>
      <c r="O43" s="15"/>
    </row>
    <row r="44" spans="1:15" x14ac:dyDescent="0.25">
      <c r="A44" s="1"/>
      <c r="G44" s="4"/>
      <c r="H44" s="2"/>
      <c r="I44" s="2"/>
      <c r="J44" s="2"/>
      <c r="K44" s="2"/>
      <c r="L44" s="2"/>
      <c r="N44" s="15"/>
      <c r="O44" s="15"/>
    </row>
    <row r="45" spans="1:15" x14ac:dyDescent="0.25">
      <c r="A45" s="1" t="s">
        <v>20</v>
      </c>
      <c r="B45" s="1" t="s">
        <v>2</v>
      </c>
      <c r="C45" s="27" t="s">
        <v>40</v>
      </c>
      <c r="D45" s="28"/>
      <c r="E45" s="28"/>
      <c r="F45" s="28"/>
      <c r="G45" s="28"/>
      <c r="O45" s="15"/>
    </row>
    <row r="46" spans="1:15" x14ac:dyDescent="0.25">
      <c r="A46" s="1"/>
      <c r="B46" s="1"/>
      <c r="C46" s="27"/>
      <c r="D46" s="28"/>
      <c r="E46" s="28"/>
      <c r="F46" s="28"/>
      <c r="G46" s="28"/>
      <c r="O46" s="15"/>
    </row>
    <row r="47" spans="1:15" x14ac:dyDescent="0.25">
      <c r="A47" s="1"/>
      <c r="C47" s="28"/>
      <c r="D47" s="28"/>
      <c r="E47" s="28"/>
      <c r="F47" s="28"/>
      <c r="G47" s="28"/>
      <c r="L47" s="2"/>
      <c r="M47" s="2">
        <f>SUM(L49:L50)</f>
        <v>286</v>
      </c>
      <c r="N47" s="14">
        <v>2.5</v>
      </c>
      <c r="O47" s="14">
        <f>M47*N47</f>
        <v>715</v>
      </c>
    </row>
    <row r="48" spans="1:15" hidden="1" x14ac:dyDescent="0.25">
      <c r="A48" s="1"/>
      <c r="N48" s="15"/>
      <c r="O48" s="15"/>
    </row>
    <row r="49" spans="1:15" hidden="1" x14ac:dyDescent="0.25">
      <c r="A49" s="1"/>
      <c r="G49" s="4" t="s">
        <v>42</v>
      </c>
      <c r="H49" s="2">
        <v>1</v>
      </c>
      <c r="I49" s="2">
        <v>22</v>
      </c>
      <c r="J49" s="2">
        <v>13</v>
      </c>
      <c r="K49" s="2"/>
      <c r="L49" s="2">
        <f>H49*I49*J49</f>
        <v>286</v>
      </c>
      <c r="N49" s="15"/>
      <c r="O49" s="15"/>
    </row>
    <row r="50" spans="1:15" x14ac:dyDescent="0.25">
      <c r="A50" s="1"/>
      <c r="G50" s="4"/>
      <c r="H50" s="2"/>
      <c r="I50" s="2"/>
      <c r="J50" s="2"/>
      <c r="K50" s="2"/>
      <c r="L50" s="2"/>
      <c r="N50" s="15"/>
      <c r="O50" s="15"/>
    </row>
    <row r="51" spans="1:15" x14ac:dyDescent="0.25">
      <c r="A51" s="1" t="s">
        <v>43</v>
      </c>
      <c r="B51" s="1" t="s">
        <v>12</v>
      </c>
      <c r="C51" s="27" t="s">
        <v>41</v>
      </c>
      <c r="D51" s="28"/>
      <c r="E51" s="28"/>
      <c r="F51" s="28"/>
      <c r="G51" s="28"/>
      <c r="N51" s="15"/>
      <c r="O51" s="15"/>
    </row>
    <row r="52" spans="1:15" x14ac:dyDescent="0.25">
      <c r="A52" s="1"/>
      <c r="B52" s="1"/>
      <c r="C52" s="27"/>
      <c r="D52" s="28"/>
      <c r="E52" s="28"/>
      <c r="F52" s="28"/>
      <c r="G52" s="28"/>
      <c r="N52" s="15"/>
      <c r="O52" s="15"/>
    </row>
    <row r="53" spans="1:15" x14ac:dyDescent="0.25">
      <c r="A53" s="1"/>
      <c r="B53" s="1"/>
      <c r="C53" s="27"/>
      <c r="D53" s="28"/>
      <c r="E53" s="28"/>
      <c r="F53" s="28"/>
      <c r="G53" s="28"/>
      <c r="N53" s="15"/>
      <c r="O53" s="15"/>
    </row>
    <row r="54" spans="1:15" x14ac:dyDescent="0.25">
      <c r="A54" s="1"/>
      <c r="B54" s="1"/>
      <c r="C54" s="27"/>
      <c r="D54" s="28"/>
      <c r="E54" s="28"/>
      <c r="F54" s="28"/>
      <c r="G54" s="28"/>
      <c r="N54" s="15"/>
      <c r="O54" s="15"/>
    </row>
    <row r="55" spans="1:15" x14ac:dyDescent="0.25">
      <c r="A55" s="1"/>
      <c r="C55" s="28"/>
      <c r="D55" s="28"/>
      <c r="E55" s="28"/>
      <c r="F55" s="28"/>
      <c r="G55" s="28"/>
      <c r="L55" s="2"/>
      <c r="M55" s="2">
        <f>SUM(L57:L58)</f>
        <v>18.5</v>
      </c>
      <c r="N55" s="14">
        <v>60</v>
      </c>
      <c r="O55" s="14">
        <f>M55*N55</f>
        <v>1110</v>
      </c>
    </row>
    <row r="56" spans="1:15" hidden="1" x14ac:dyDescent="0.25">
      <c r="A56" s="1"/>
      <c r="N56" s="15"/>
      <c r="O56" s="15"/>
    </row>
    <row r="57" spans="1:15" hidden="1" x14ac:dyDescent="0.25">
      <c r="A57" s="1"/>
      <c r="G57" s="4" t="s">
        <v>42</v>
      </c>
      <c r="H57" s="2">
        <v>1</v>
      </c>
      <c r="I57" s="2">
        <v>24</v>
      </c>
      <c r="J57" s="2">
        <v>15</v>
      </c>
      <c r="K57" s="2">
        <v>0.25</v>
      </c>
      <c r="L57" s="2">
        <f>H57*I57*J57*K57</f>
        <v>90</v>
      </c>
      <c r="O57" s="15"/>
    </row>
    <row r="58" spans="1:15" hidden="1" x14ac:dyDescent="0.25">
      <c r="A58" s="1"/>
      <c r="G58" s="4" t="s">
        <v>42</v>
      </c>
      <c r="H58" s="2">
        <v>1</v>
      </c>
      <c r="I58" s="2">
        <v>22</v>
      </c>
      <c r="J58" s="2">
        <v>13</v>
      </c>
      <c r="K58" s="2">
        <v>0.25</v>
      </c>
      <c r="L58" s="2">
        <f>-H58*I58*J58*K58</f>
        <v>-71.5</v>
      </c>
      <c r="O58" s="15"/>
    </row>
    <row r="59" spans="1:15" x14ac:dyDescent="0.25">
      <c r="A59" s="1"/>
      <c r="G59" s="4"/>
      <c r="H59" s="2"/>
      <c r="I59" s="2"/>
      <c r="J59" s="2"/>
      <c r="K59" s="2"/>
      <c r="L59" s="2"/>
      <c r="O59" s="15"/>
    </row>
    <row r="60" spans="1:15" x14ac:dyDescent="0.25">
      <c r="A60" s="1" t="s">
        <v>46</v>
      </c>
      <c r="B60" s="1" t="s">
        <v>12</v>
      </c>
      <c r="C60" s="27" t="s">
        <v>44</v>
      </c>
      <c r="D60" s="28"/>
      <c r="E60" s="28"/>
      <c r="F60" s="28"/>
      <c r="G60" s="28"/>
      <c r="N60" s="15"/>
      <c r="O60" s="15"/>
    </row>
    <row r="61" spans="1:15" x14ac:dyDescent="0.25">
      <c r="A61" s="1"/>
      <c r="B61" s="1"/>
      <c r="C61" s="27"/>
      <c r="D61" s="28"/>
      <c r="E61" s="28"/>
      <c r="F61" s="28"/>
      <c r="G61" s="28"/>
      <c r="N61" s="15"/>
      <c r="O61" s="15"/>
    </row>
    <row r="62" spans="1:15" x14ac:dyDescent="0.25">
      <c r="A62" s="1"/>
      <c r="B62" s="1"/>
      <c r="C62" s="27"/>
      <c r="D62" s="28"/>
      <c r="E62" s="28"/>
      <c r="F62" s="28"/>
      <c r="G62" s="28"/>
      <c r="N62" s="15"/>
      <c r="O62" s="15"/>
    </row>
    <row r="63" spans="1:15" x14ac:dyDescent="0.25">
      <c r="A63" s="1"/>
      <c r="C63" s="28"/>
      <c r="D63" s="28"/>
      <c r="E63" s="28"/>
      <c r="F63" s="28"/>
      <c r="G63" s="28"/>
      <c r="L63" s="2"/>
      <c r="M63" s="2">
        <f>SUM(L65:L66)</f>
        <v>11.100000000000001</v>
      </c>
      <c r="N63" s="14">
        <v>50.42</v>
      </c>
      <c r="O63" s="14">
        <f>M63*N63</f>
        <v>559.66200000000003</v>
      </c>
    </row>
    <row r="64" spans="1:15" hidden="1" x14ac:dyDescent="0.25">
      <c r="A64" s="1"/>
      <c r="N64" s="15"/>
      <c r="O64" s="15"/>
    </row>
    <row r="65" spans="1:16" hidden="1" x14ac:dyDescent="0.25">
      <c r="A65" s="1"/>
      <c r="G65" s="4" t="s">
        <v>42</v>
      </c>
      <c r="H65" s="2">
        <v>1</v>
      </c>
      <c r="I65" s="2">
        <v>24</v>
      </c>
      <c r="J65" s="2">
        <v>15</v>
      </c>
      <c r="K65" s="2">
        <v>0.15</v>
      </c>
      <c r="L65" s="2">
        <f>H65*I65*J65*K65</f>
        <v>54</v>
      </c>
      <c r="O65" s="15"/>
    </row>
    <row r="66" spans="1:16" hidden="1" x14ac:dyDescent="0.25">
      <c r="A66" s="1"/>
      <c r="G66" s="4" t="s">
        <v>42</v>
      </c>
      <c r="H66" s="2">
        <v>1</v>
      </c>
      <c r="I66" s="2">
        <v>22</v>
      </c>
      <c r="J66" s="2">
        <v>13</v>
      </c>
      <c r="K66" s="2">
        <v>0.15</v>
      </c>
      <c r="L66" s="2">
        <f>-H66*I66*J66*K66</f>
        <v>-42.9</v>
      </c>
      <c r="O66" s="15"/>
    </row>
    <row r="67" spans="1:16" x14ac:dyDescent="0.25">
      <c r="A67" s="1"/>
      <c r="G67" s="4"/>
      <c r="H67" s="2"/>
      <c r="I67" s="2"/>
      <c r="J67" s="2"/>
      <c r="K67" s="2"/>
      <c r="L67" s="2"/>
      <c r="O67" s="15"/>
    </row>
    <row r="68" spans="1:16" x14ac:dyDescent="0.25">
      <c r="A68" s="1"/>
      <c r="G68" s="4"/>
      <c r="H68" s="2"/>
      <c r="I68" s="2"/>
      <c r="J68" s="2"/>
      <c r="K68" s="2"/>
      <c r="L68" s="2"/>
      <c r="O68" s="15"/>
    </row>
    <row r="69" spans="1:16" x14ac:dyDescent="0.25">
      <c r="A69" s="3" t="s">
        <v>15</v>
      </c>
      <c r="B69" s="3" t="s">
        <v>0</v>
      </c>
      <c r="C69" s="29" t="s">
        <v>1</v>
      </c>
      <c r="D69" s="29"/>
      <c r="E69" s="29"/>
      <c r="F69" s="29"/>
      <c r="G69" s="29"/>
      <c r="H69" s="3" t="s">
        <v>3</v>
      </c>
      <c r="I69" s="3" t="s">
        <v>10</v>
      </c>
      <c r="J69" s="3" t="s">
        <v>4</v>
      </c>
      <c r="K69" s="3" t="s">
        <v>13</v>
      </c>
      <c r="L69" s="3" t="s">
        <v>5</v>
      </c>
      <c r="M69" s="3" t="s">
        <v>9</v>
      </c>
      <c r="N69" s="3" t="s">
        <v>7</v>
      </c>
      <c r="O69" s="19"/>
      <c r="P69" s="3" t="s">
        <v>6</v>
      </c>
    </row>
    <row r="70" spans="1:16" x14ac:dyDescent="0.25">
      <c r="A70" s="1"/>
      <c r="G70" s="4"/>
      <c r="H70" s="2"/>
      <c r="I70" s="2"/>
      <c r="J70" s="2"/>
      <c r="K70" s="2"/>
      <c r="L70" s="2"/>
      <c r="O70" s="15"/>
    </row>
    <row r="71" spans="1:16" x14ac:dyDescent="0.25">
      <c r="A71" s="1" t="s">
        <v>47</v>
      </c>
      <c r="B71" s="1" t="s">
        <v>2</v>
      </c>
      <c r="C71" s="27" t="s">
        <v>58</v>
      </c>
      <c r="D71" s="27"/>
      <c r="E71" s="27"/>
      <c r="F71" s="27"/>
      <c r="G71" s="27"/>
      <c r="O71" s="15"/>
    </row>
    <row r="72" spans="1:16" x14ac:dyDescent="0.25">
      <c r="A72" s="1"/>
      <c r="B72" s="1"/>
      <c r="C72" s="27"/>
      <c r="D72" s="27"/>
      <c r="E72" s="27"/>
      <c r="F72" s="27"/>
      <c r="G72" s="27"/>
      <c r="O72" s="15"/>
    </row>
    <row r="73" spans="1:16" x14ac:dyDescent="0.25">
      <c r="A73" s="1"/>
      <c r="B73" s="1"/>
      <c r="C73" s="27"/>
      <c r="D73" s="27"/>
      <c r="E73" s="27"/>
      <c r="F73" s="27"/>
      <c r="G73" s="27"/>
      <c r="O73" s="15"/>
    </row>
    <row r="74" spans="1:16" x14ac:dyDescent="0.25">
      <c r="C74" s="27"/>
      <c r="D74" s="27"/>
      <c r="E74" s="27"/>
      <c r="F74" s="27"/>
      <c r="G74" s="27"/>
      <c r="L74" s="2"/>
      <c r="M74" s="2">
        <f>SUM(L76:L76)</f>
        <v>45</v>
      </c>
      <c r="N74" s="2">
        <v>12</v>
      </c>
      <c r="O74" s="14">
        <f>M74*N74</f>
        <v>540</v>
      </c>
    </row>
    <row r="75" spans="1:16" hidden="1" x14ac:dyDescent="0.25">
      <c r="O75" s="15"/>
    </row>
    <row r="76" spans="1:16" hidden="1" x14ac:dyDescent="0.25">
      <c r="G76" s="4" t="s">
        <v>42</v>
      </c>
      <c r="H76" s="2">
        <v>1</v>
      </c>
      <c r="I76" s="2">
        <v>90</v>
      </c>
      <c r="J76" s="2">
        <v>0.5</v>
      </c>
      <c r="K76" s="2"/>
      <c r="L76" s="2">
        <f>H76*I76*J76</f>
        <v>45</v>
      </c>
      <c r="O76" s="15"/>
    </row>
    <row r="77" spans="1:16" x14ac:dyDescent="0.25">
      <c r="O77" s="15"/>
    </row>
    <row r="78" spans="1:16" x14ac:dyDescent="0.25">
      <c r="A78" s="1" t="s">
        <v>50</v>
      </c>
      <c r="B78" s="1" t="s">
        <v>12</v>
      </c>
      <c r="C78" s="27" t="s">
        <v>88</v>
      </c>
      <c r="D78" s="27"/>
      <c r="E78" s="27"/>
      <c r="F78" s="27"/>
      <c r="G78" s="27"/>
      <c r="H78" s="2"/>
      <c r="I78" s="2"/>
      <c r="J78" s="2"/>
      <c r="K78" s="2"/>
      <c r="L78" s="2"/>
      <c r="O78" s="15"/>
    </row>
    <row r="79" spans="1:16" x14ac:dyDescent="0.25">
      <c r="A79" s="1"/>
      <c r="B79" s="1"/>
      <c r="C79" s="27"/>
      <c r="D79" s="27"/>
      <c r="E79" s="27"/>
      <c r="F79" s="27"/>
      <c r="G79" s="27"/>
      <c r="H79" s="2"/>
      <c r="I79" s="2"/>
      <c r="J79" s="2"/>
      <c r="K79" s="2"/>
      <c r="L79" s="2"/>
      <c r="O79" s="15"/>
    </row>
    <row r="80" spans="1:16" x14ac:dyDescent="0.25">
      <c r="A80" s="1"/>
      <c r="B80" s="1"/>
      <c r="C80" s="27"/>
      <c r="D80" s="27"/>
      <c r="E80" s="27"/>
      <c r="F80" s="27"/>
      <c r="G80" s="27"/>
      <c r="H80" s="2"/>
      <c r="I80" s="2"/>
      <c r="J80" s="2"/>
      <c r="K80" s="2"/>
      <c r="L80" s="2"/>
      <c r="O80" s="15"/>
    </row>
    <row r="81" spans="1:15" x14ac:dyDescent="0.25">
      <c r="A81" s="1"/>
      <c r="B81" s="1"/>
      <c r="C81" s="27"/>
      <c r="D81" s="27"/>
      <c r="E81" s="27"/>
      <c r="F81" s="27"/>
      <c r="G81" s="27"/>
      <c r="H81" s="2"/>
      <c r="I81" s="2"/>
      <c r="J81" s="2"/>
      <c r="K81" s="2"/>
      <c r="L81" s="2"/>
      <c r="O81" s="15"/>
    </row>
    <row r="82" spans="1:15" x14ac:dyDescent="0.25">
      <c r="C82" s="27"/>
      <c r="D82" s="27"/>
      <c r="E82" s="27"/>
      <c r="F82" s="27"/>
      <c r="G82" s="27"/>
      <c r="L82" s="2"/>
      <c r="M82" s="2">
        <f>SUM(L84:L86)</f>
        <v>40.049999999999997</v>
      </c>
      <c r="N82" s="2">
        <v>289.98</v>
      </c>
      <c r="O82" s="14">
        <f>M82*N82</f>
        <v>11613.699000000001</v>
      </c>
    </row>
    <row r="83" spans="1:15" hidden="1" x14ac:dyDescent="0.25">
      <c r="G83" s="4"/>
      <c r="O83" s="15"/>
    </row>
    <row r="84" spans="1:15" hidden="1" x14ac:dyDescent="0.25">
      <c r="G84" s="4" t="s">
        <v>89</v>
      </c>
      <c r="H84" s="2">
        <v>1</v>
      </c>
      <c r="I84" s="2">
        <v>90</v>
      </c>
      <c r="J84" s="2">
        <v>0.5</v>
      </c>
      <c r="K84" s="2">
        <v>0.4</v>
      </c>
      <c r="L84" s="2">
        <f>H84*I84*J84*K84</f>
        <v>18</v>
      </c>
      <c r="O84" s="15"/>
    </row>
    <row r="85" spans="1:15" hidden="1" x14ac:dyDescent="0.25">
      <c r="G85" s="4" t="s">
        <v>98</v>
      </c>
      <c r="H85" s="2">
        <v>18</v>
      </c>
      <c r="I85" s="2">
        <v>1</v>
      </c>
      <c r="J85" s="2">
        <v>0.5</v>
      </c>
      <c r="K85" s="2">
        <v>0.5</v>
      </c>
      <c r="L85" s="2">
        <f>H85*I85*J85*K85</f>
        <v>4.5</v>
      </c>
      <c r="O85" s="15"/>
    </row>
    <row r="86" spans="1:15" hidden="1" x14ac:dyDescent="0.25">
      <c r="G86" s="4" t="s">
        <v>39</v>
      </c>
      <c r="H86" s="2">
        <v>1</v>
      </c>
      <c r="I86" s="2">
        <v>78</v>
      </c>
      <c r="J86" s="2">
        <v>0.25</v>
      </c>
      <c r="K86" s="2">
        <v>0.9</v>
      </c>
      <c r="L86" s="2">
        <f>H86*I86*J86*K86</f>
        <v>17.55</v>
      </c>
      <c r="O86" s="15"/>
    </row>
    <row r="87" spans="1:15" x14ac:dyDescent="0.25">
      <c r="G87" s="4"/>
      <c r="H87" s="2"/>
      <c r="I87" s="2"/>
      <c r="J87" s="2"/>
      <c r="K87" s="2"/>
      <c r="L87" s="2"/>
      <c r="O87" s="15"/>
    </row>
    <row r="88" spans="1:15" x14ac:dyDescent="0.25">
      <c r="A88" s="1" t="s">
        <v>51</v>
      </c>
      <c r="B88" s="1" t="s">
        <v>2</v>
      </c>
      <c r="C88" s="27" t="s">
        <v>103</v>
      </c>
      <c r="D88" s="27"/>
      <c r="E88" s="27"/>
      <c r="F88" s="27"/>
      <c r="G88" s="27"/>
      <c r="H88" s="2"/>
      <c r="I88" s="2"/>
      <c r="J88" s="2"/>
      <c r="K88" s="2"/>
      <c r="L88" s="2"/>
      <c r="O88" s="15"/>
    </row>
    <row r="89" spans="1:15" x14ac:dyDescent="0.25">
      <c r="A89" s="1"/>
      <c r="B89" s="1"/>
      <c r="C89" s="27"/>
      <c r="D89" s="27"/>
      <c r="E89" s="27"/>
      <c r="F89" s="27"/>
      <c r="G89" s="27"/>
      <c r="H89" s="2"/>
      <c r="I89" s="2"/>
      <c r="J89" s="2"/>
      <c r="K89" s="2"/>
      <c r="L89" s="2"/>
      <c r="O89" s="15"/>
    </row>
    <row r="90" spans="1:15" x14ac:dyDescent="0.25">
      <c r="A90" s="1"/>
      <c r="B90" s="1"/>
      <c r="C90" s="27"/>
      <c r="D90" s="27"/>
      <c r="E90" s="27"/>
      <c r="F90" s="27"/>
      <c r="G90" s="27"/>
      <c r="H90" s="2"/>
      <c r="I90" s="2"/>
      <c r="J90" s="2"/>
      <c r="K90" s="2"/>
      <c r="L90" s="2"/>
      <c r="O90" s="15"/>
    </row>
    <row r="91" spans="1:15" x14ac:dyDescent="0.25">
      <c r="A91" s="1"/>
      <c r="B91" s="1"/>
      <c r="C91" s="27"/>
      <c r="D91" s="27"/>
      <c r="E91" s="27"/>
      <c r="F91" s="27"/>
      <c r="G91" s="27"/>
      <c r="H91" s="2"/>
      <c r="I91" s="2"/>
      <c r="J91" s="2"/>
      <c r="K91" s="2"/>
      <c r="L91" s="2"/>
      <c r="O91" s="15"/>
    </row>
    <row r="92" spans="1:15" x14ac:dyDescent="0.25">
      <c r="A92" s="1"/>
      <c r="B92" s="1"/>
      <c r="C92" s="27"/>
      <c r="D92" s="27"/>
      <c r="E92" s="27"/>
      <c r="F92" s="27"/>
      <c r="G92" s="27"/>
      <c r="H92" s="2"/>
      <c r="I92" s="2"/>
      <c r="J92" s="2"/>
      <c r="K92" s="2"/>
      <c r="L92" s="2"/>
      <c r="O92" s="15"/>
    </row>
    <row r="93" spans="1:15" x14ac:dyDescent="0.25">
      <c r="A93" s="1"/>
      <c r="B93" s="1"/>
      <c r="C93" s="27"/>
      <c r="D93" s="27"/>
      <c r="E93" s="27"/>
      <c r="F93" s="27"/>
      <c r="G93" s="27"/>
      <c r="H93" s="2"/>
      <c r="I93" s="2"/>
      <c r="J93" s="2"/>
      <c r="K93" s="2"/>
      <c r="L93" s="2"/>
      <c r="O93" s="15"/>
    </row>
    <row r="94" spans="1:15" x14ac:dyDescent="0.25">
      <c r="C94" s="27"/>
      <c r="D94" s="27"/>
      <c r="E94" s="27"/>
      <c r="F94" s="27"/>
      <c r="G94" s="27"/>
      <c r="L94" s="2"/>
      <c r="M94" s="2">
        <f>SUM(L96:L96)</f>
        <v>140.4</v>
      </c>
      <c r="N94" s="2">
        <v>26.21</v>
      </c>
      <c r="O94" s="14">
        <f>M94*N94</f>
        <v>3679.8840000000005</v>
      </c>
    </row>
    <row r="95" spans="1:15" hidden="1" x14ac:dyDescent="0.25">
      <c r="G95" s="4"/>
      <c r="O95" s="15"/>
    </row>
    <row r="96" spans="1:15" hidden="1" x14ac:dyDescent="0.25">
      <c r="G96" s="4" t="s">
        <v>39</v>
      </c>
      <c r="H96" s="2">
        <v>2</v>
      </c>
      <c r="I96" s="2">
        <v>78</v>
      </c>
      <c r="J96" s="2">
        <v>0.9</v>
      </c>
      <c r="K96" s="2"/>
      <c r="L96" s="2">
        <f>H96*I96*J96</f>
        <v>140.4</v>
      </c>
      <c r="O96" s="15"/>
    </row>
    <row r="97" spans="1:15" x14ac:dyDescent="0.25">
      <c r="G97" s="4"/>
      <c r="H97" s="2"/>
      <c r="I97" s="2"/>
      <c r="J97" s="2"/>
      <c r="K97" s="2"/>
      <c r="L97" s="2"/>
      <c r="O97" s="15"/>
    </row>
    <row r="98" spans="1:15" x14ac:dyDescent="0.25">
      <c r="A98" s="1" t="s">
        <v>52</v>
      </c>
      <c r="B98" s="1" t="s">
        <v>2</v>
      </c>
      <c r="C98" s="27" t="s">
        <v>45</v>
      </c>
      <c r="D98" s="27"/>
      <c r="E98" s="27"/>
      <c r="F98" s="27"/>
      <c r="G98" s="27"/>
      <c r="H98" s="2"/>
      <c r="I98" s="2"/>
      <c r="J98" s="2"/>
      <c r="K98" s="2"/>
      <c r="L98" s="2"/>
      <c r="O98" s="15"/>
    </row>
    <row r="99" spans="1:15" x14ac:dyDescent="0.25">
      <c r="A99" s="1"/>
      <c r="B99" s="1"/>
      <c r="C99" s="27"/>
      <c r="D99" s="27"/>
      <c r="E99" s="27"/>
      <c r="F99" s="27"/>
      <c r="G99" s="27"/>
      <c r="H99" s="2"/>
      <c r="I99" s="2"/>
      <c r="J99" s="2"/>
      <c r="K99" s="2"/>
      <c r="L99" s="2"/>
      <c r="O99" s="15"/>
    </row>
    <row r="100" spans="1:15" x14ac:dyDescent="0.25">
      <c r="C100" s="27"/>
      <c r="D100" s="27"/>
      <c r="E100" s="27"/>
      <c r="F100" s="27"/>
      <c r="G100" s="27"/>
      <c r="L100" s="2"/>
      <c r="M100" s="2">
        <f>SUM(L102:L103)</f>
        <v>74</v>
      </c>
      <c r="N100" s="14">
        <v>3.5</v>
      </c>
      <c r="O100" s="14">
        <f>M100*N100</f>
        <v>259</v>
      </c>
    </row>
    <row r="101" spans="1:15" hidden="1" x14ac:dyDescent="0.25">
      <c r="G101" s="4"/>
      <c r="N101" s="15"/>
      <c r="O101" s="15"/>
    </row>
    <row r="102" spans="1:15" hidden="1" x14ac:dyDescent="0.25">
      <c r="G102" s="4" t="s">
        <v>42</v>
      </c>
      <c r="H102" s="2">
        <v>1</v>
      </c>
      <c r="I102" s="2">
        <v>24</v>
      </c>
      <c r="J102" s="2">
        <v>15</v>
      </c>
      <c r="K102" s="2"/>
      <c r="L102" s="2">
        <f>H102*I102*J102</f>
        <v>360</v>
      </c>
      <c r="O102" s="15"/>
    </row>
    <row r="103" spans="1:15" hidden="1" x14ac:dyDescent="0.25">
      <c r="G103" s="4" t="s">
        <v>42</v>
      </c>
      <c r="H103" s="2">
        <v>1</v>
      </c>
      <c r="I103" s="2">
        <v>22</v>
      </c>
      <c r="J103" s="2">
        <v>13</v>
      </c>
      <c r="K103" s="2"/>
      <c r="L103" s="2">
        <f>-H103*I103*J103</f>
        <v>-286</v>
      </c>
      <c r="O103" s="15"/>
    </row>
    <row r="104" spans="1:15" x14ac:dyDescent="0.25">
      <c r="G104" s="4"/>
      <c r="H104" s="2"/>
      <c r="I104" s="2"/>
      <c r="J104" s="2"/>
      <c r="K104" s="2"/>
      <c r="L104" s="2"/>
      <c r="O104" s="15"/>
    </row>
    <row r="105" spans="1:15" x14ac:dyDescent="0.25">
      <c r="A105" s="1" t="s">
        <v>53</v>
      </c>
      <c r="B105" s="1" t="s">
        <v>48</v>
      </c>
      <c r="C105" s="27" t="s">
        <v>49</v>
      </c>
      <c r="D105" s="27"/>
      <c r="E105" s="27"/>
      <c r="F105" s="27"/>
      <c r="G105" s="27"/>
      <c r="H105" s="2"/>
      <c r="I105" s="2"/>
      <c r="J105" s="2"/>
      <c r="K105" s="2"/>
      <c r="L105" s="2"/>
      <c r="O105" s="15"/>
    </row>
    <row r="106" spans="1:15" x14ac:dyDescent="0.25">
      <c r="A106" s="1"/>
      <c r="B106" s="1"/>
      <c r="C106" s="27"/>
      <c r="D106" s="27"/>
      <c r="E106" s="27"/>
      <c r="F106" s="27"/>
      <c r="G106" s="27"/>
      <c r="H106" s="2"/>
      <c r="I106" s="2"/>
      <c r="J106" s="2"/>
      <c r="K106" s="2"/>
      <c r="L106" s="2"/>
      <c r="O106" s="15"/>
    </row>
    <row r="107" spans="1:15" x14ac:dyDescent="0.25">
      <c r="A107" s="1"/>
      <c r="B107" s="1"/>
      <c r="C107" s="27"/>
      <c r="D107" s="27"/>
      <c r="E107" s="27"/>
      <c r="F107" s="27"/>
      <c r="G107" s="27"/>
      <c r="H107" s="2"/>
      <c r="I107" s="2"/>
      <c r="J107" s="2"/>
      <c r="K107" s="2"/>
      <c r="L107" s="2"/>
      <c r="O107" s="15"/>
    </row>
    <row r="108" spans="1:15" x14ac:dyDescent="0.25">
      <c r="A108" s="1"/>
      <c r="B108" s="1"/>
      <c r="C108" s="27"/>
      <c r="D108" s="27"/>
      <c r="E108" s="27"/>
      <c r="F108" s="27"/>
      <c r="G108" s="27"/>
      <c r="H108" s="2"/>
      <c r="I108" s="2"/>
      <c r="J108" s="2"/>
      <c r="K108" s="2"/>
      <c r="L108" s="2"/>
      <c r="O108" s="15"/>
    </row>
    <row r="109" spans="1:15" x14ac:dyDescent="0.25">
      <c r="A109" s="1"/>
      <c r="B109" s="1"/>
      <c r="C109" s="27"/>
      <c r="D109" s="27"/>
      <c r="E109" s="27"/>
      <c r="F109" s="27"/>
      <c r="G109" s="27"/>
      <c r="H109" s="2"/>
      <c r="I109" s="2"/>
      <c r="J109" s="2"/>
      <c r="K109" s="2"/>
      <c r="L109" s="2"/>
      <c r="O109" s="15"/>
    </row>
    <row r="110" spans="1:15" x14ac:dyDescent="0.25">
      <c r="A110" s="1"/>
      <c r="B110" s="1"/>
      <c r="C110" s="27"/>
      <c r="D110" s="27"/>
      <c r="E110" s="27"/>
      <c r="F110" s="27"/>
      <c r="G110" s="27"/>
      <c r="H110" s="2"/>
      <c r="I110" s="2"/>
      <c r="J110" s="2"/>
      <c r="K110" s="2"/>
      <c r="L110" s="2"/>
      <c r="O110" s="15"/>
    </row>
    <row r="111" spans="1:15" x14ac:dyDescent="0.25">
      <c r="C111" s="27"/>
      <c r="D111" s="27"/>
      <c r="E111" s="27"/>
      <c r="F111" s="27"/>
      <c r="G111" s="27"/>
      <c r="L111" s="2"/>
      <c r="M111" s="2">
        <v>1</v>
      </c>
      <c r="N111" s="14">
        <v>250</v>
      </c>
      <c r="O111" s="14">
        <f>M111*N111</f>
        <v>250</v>
      </c>
    </row>
    <row r="112" spans="1:15" hidden="1" x14ac:dyDescent="0.25">
      <c r="G112" s="4"/>
      <c r="N112" s="15"/>
      <c r="O112" s="15"/>
    </row>
    <row r="113" spans="1:16" hidden="1" x14ac:dyDescent="0.25">
      <c r="G113" s="4" t="s">
        <v>42</v>
      </c>
      <c r="H113" s="2">
        <v>1</v>
      </c>
      <c r="I113" s="2"/>
      <c r="J113" s="2"/>
      <c r="K113" s="2"/>
      <c r="L113" s="2">
        <v>1</v>
      </c>
      <c r="O113" s="15"/>
    </row>
    <row r="114" spans="1:16" x14ac:dyDescent="0.25">
      <c r="G114" s="4"/>
      <c r="H114" s="2"/>
      <c r="I114" s="2"/>
      <c r="J114" s="2"/>
      <c r="K114" s="2"/>
      <c r="L114" s="2"/>
      <c r="O114" s="15"/>
    </row>
    <row r="115" spans="1:16" x14ac:dyDescent="0.25">
      <c r="A115" s="1" t="s">
        <v>56</v>
      </c>
      <c r="B115" s="1" t="s">
        <v>11</v>
      </c>
      <c r="C115" s="27" t="s">
        <v>104</v>
      </c>
      <c r="D115" s="27"/>
      <c r="E115" s="27"/>
      <c r="F115" s="27"/>
      <c r="G115" s="27"/>
      <c r="H115" s="2"/>
      <c r="I115" s="2"/>
      <c r="J115" s="2"/>
      <c r="K115" s="2"/>
      <c r="L115" s="2"/>
      <c r="O115" s="15"/>
    </row>
    <row r="116" spans="1:16" x14ac:dyDescent="0.25">
      <c r="A116" s="1"/>
      <c r="B116" s="1"/>
      <c r="C116" s="27"/>
      <c r="D116" s="27"/>
      <c r="E116" s="27"/>
      <c r="F116" s="27"/>
      <c r="G116" s="27"/>
      <c r="H116" s="2"/>
      <c r="I116" s="2"/>
      <c r="J116" s="2"/>
      <c r="K116" s="2"/>
      <c r="L116" s="2"/>
      <c r="O116" s="15"/>
    </row>
    <row r="117" spans="1:16" x14ac:dyDescent="0.25">
      <c r="A117" s="1"/>
      <c r="B117" s="1"/>
      <c r="C117" s="27"/>
      <c r="D117" s="27"/>
      <c r="E117" s="27"/>
      <c r="F117" s="27"/>
      <c r="G117" s="27"/>
      <c r="H117" s="2"/>
      <c r="I117" s="2"/>
      <c r="J117" s="2"/>
      <c r="K117" s="2"/>
      <c r="L117" s="2"/>
      <c r="O117" s="15"/>
    </row>
    <row r="118" spans="1:16" x14ac:dyDescent="0.25">
      <c r="A118" s="1"/>
      <c r="B118" s="1"/>
      <c r="C118" s="27"/>
      <c r="D118" s="27"/>
      <c r="E118" s="27"/>
      <c r="F118" s="27"/>
      <c r="G118" s="27"/>
      <c r="H118" s="2"/>
      <c r="I118" s="2"/>
      <c r="J118" s="2"/>
      <c r="K118" s="2"/>
      <c r="L118" s="2"/>
      <c r="O118" s="15"/>
    </row>
    <row r="119" spans="1:16" x14ac:dyDescent="0.25">
      <c r="A119" s="1"/>
      <c r="B119" s="1"/>
      <c r="C119" s="27"/>
      <c r="D119" s="27"/>
      <c r="E119" s="27"/>
      <c r="F119" s="27"/>
      <c r="G119" s="27"/>
      <c r="H119" s="2"/>
      <c r="I119" s="2"/>
      <c r="J119" s="2"/>
      <c r="K119" s="2"/>
      <c r="L119" s="2"/>
      <c r="O119" s="15"/>
    </row>
    <row r="120" spans="1:16" x14ac:dyDescent="0.25">
      <c r="A120" s="1"/>
      <c r="B120" s="1"/>
      <c r="C120" s="27"/>
      <c r="D120" s="27"/>
      <c r="E120" s="27"/>
      <c r="F120" s="27"/>
      <c r="G120" s="27"/>
      <c r="H120" s="2"/>
      <c r="I120" s="2"/>
      <c r="J120" s="2"/>
      <c r="K120" s="2"/>
      <c r="L120" s="2"/>
      <c r="O120" s="15"/>
    </row>
    <row r="121" spans="1:16" x14ac:dyDescent="0.25">
      <c r="A121" s="1"/>
      <c r="B121" s="1"/>
      <c r="C121" s="27"/>
      <c r="D121" s="27"/>
      <c r="E121" s="27"/>
      <c r="F121" s="27"/>
      <c r="G121" s="27"/>
      <c r="H121" s="2"/>
      <c r="I121" s="2"/>
      <c r="J121" s="2"/>
      <c r="K121" s="2"/>
      <c r="L121" s="2"/>
      <c r="O121" s="15"/>
    </row>
    <row r="122" spans="1:16" x14ac:dyDescent="0.25">
      <c r="C122" s="27"/>
      <c r="D122" s="27"/>
      <c r="E122" s="27"/>
      <c r="F122" s="27"/>
      <c r="G122" s="27"/>
      <c r="L122" s="2"/>
      <c r="M122" s="2">
        <f>SUM(L124:L124)</f>
        <v>78</v>
      </c>
      <c r="N122" s="2">
        <v>98</v>
      </c>
      <c r="O122" s="14">
        <f>M122*N122</f>
        <v>7644</v>
      </c>
    </row>
    <row r="123" spans="1:16" hidden="1" x14ac:dyDescent="0.25">
      <c r="G123" s="4"/>
      <c r="O123" s="15"/>
    </row>
    <row r="124" spans="1:16" hidden="1" x14ac:dyDescent="0.25">
      <c r="G124" s="4" t="s">
        <v>42</v>
      </c>
      <c r="H124" s="2">
        <v>1</v>
      </c>
      <c r="I124" s="2">
        <v>78</v>
      </c>
      <c r="J124" s="2"/>
      <c r="K124" s="2"/>
      <c r="L124" s="2">
        <f>H124*I124</f>
        <v>78</v>
      </c>
      <c r="O124" s="15"/>
    </row>
    <row r="125" spans="1:16" x14ac:dyDescent="0.25">
      <c r="G125" s="4"/>
      <c r="H125" s="2"/>
      <c r="I125" s="2"/>
      <c r="J125" s="2"/>
      <c r="K125" s="2"/>
      <c r="L125" s="2"/>
      <c r="O125" s="15"/>
    </row>
    <row r="126" spans="1:16" x14ac:dyDescent="0.25">
      <c r="G126" s="4"/>
      <c r="H126" s="2"/>
      <c r="I126" s="2"/>
      <c r="J126" s="2"/>
      <c r="K126" s="2"/>
      <c r="L126" s="2"/>
      <c r="O126" s="15"/>
    </row>
    <row r="127" spans="1:16" x14ac:dyDescent="0.25">
      <c r="A127" s="3" t="s">
        <v>15</v>
      </c>
      <c r="B127" s="3" t="s">
        <v>0</v>
      </c>
      <c r="C127" s="29" t="s">
        <v>1</v>
      </c>
      <c r="D127" s="29"/>
      <c r="E127" s="29"/>
      <c r="F127" s="29"/>
      <c r="G127" s="29"/>
      <c r="H127" s="3" t="s">
        <v>3</v>
      </c>
      <c r="I127" s="3" t="s">
        <v>10</v>
      </c>
      <c r="J127" s="3" t="s">
        <v>4</v>
      </c>
      <c r="K127" s="3" t="s">
        <v>13</v>
      </c>
      <c r="L127" s="3" t="s">
        <v>5</v>
      </c>
      <c r="M127" s="3" t="s">
        <v>9</v>
      </c>
      <c r="N127" s="3" t="s">
        <v>7</v>
      </c>
      <c r="O127" s="19"/>
      <c r="P127" s="3" t="s">
        <v>6</v>
      </c>
    </row>
    <row r="128" spans="1:16" x14ac:dyDescent="0.25">
      <c r="G128" s="4"/>
      <c r="H128" s="2"/>
      <c r="I128" s="2"/>
      <c r="J128" s="2"/>
      <c r="K128" s="2"/>
      <c r="L128" s="2"/>
      <c r="O128" s="15"/>
    </row>
    <row r="129" spans="1:15" x14ac:dyDescent="0.25">
      <c r="A129" s="1" t="s">
        <v>57</v>
      </c>
      <c r="B129" s="1" t="s">
        <v>48</v>
      </c>
      <c r="C129" s="27" t="s">
        <v>60</v>
      </c>
      <c r="D129" s="27"/>
      <c r="E129" s="27"/>
      <c r="F129" s="27"/>
      <c r="G129" s="27"/>
      <c r="H129" s="2"/>
      <c r="I129" s="2"/>
      <c r="J129" s="2"/>
      <c r="K129" s="2"/>
      <c r="L129" s="2"/>
      <c r="O129" s="15"/>
    </row>
    <row r="130" spans="1:15" x14ac:dyDescent="0.25">
      <c r="A130" s="1"/>
      <c r="B130" s="1"/>
      <c r="C130" s="27"/>
      <c r="D130" s="27"/>
      <c r="E130" s="27"/>
      <c r="F130" s="27"/>
      <c r="G130" s="27"/>
      <c r="H130" s="2"/>
      <c r="I130" s="2"/>
      <c r="J130" s="2"/>
      <c r="K130" s="2"/>
      <c r="L130" s="2"/>
      <c r="O130" s="15"/>
    </row>
    <row r="131" spans="1:15" x14ac:dyDescent="0.25">
      <c r="A131" s="1"/>
      <c r="B131" s="1"/>
      <c r="C131" s="27"/>
      <c r="D131" s="27"/>
      <c r="E131" s="27"/>
      <c r="F131" s="27"/>
      <c r="G131" s="27"/>
      <c r="H131" s="2"/>
      <c r="I131" s="2"/>
      <c r="J131" s="2"/>
      <c r="K131" s="2"/>
      <c r="L131" s="2"/>
      <c r="O131" s="15"/>
    </row>
    <row r="132" spans="1:15" x14ac:dyDescent="0.25">
      <c r="A132" s="1"/>
      <c r="B132" s="1"/>
      <c r="C132" s="27"/>
      <c r="D132" s="27"/>
      <c r="E132" s="27"/>
      <c r="F132" s="27"/>
      <c r="G132" s="27"/>
      <c r="H132" s="2"/>
      <c r="I132" s="2"/>
      <c r="J132" s="2"/>
      <c r="K132" s="2"/>
      <c r="L132" s="2"/>
      <c r="O132" s="15"/>
    </row>
    <row r="133" spans="1:15" x14ac:dyDescent="0.25">
      <c r="A133" s="1"/>
      <c r="B133" s="1"/>
      <c r="C133" s="27"/>
      <c r="D133" s="27"/>
      <c r="E133" s="27"/>
      <c r="F133" s="27"/>
      <c r="G133" s="27"/>
      <c r="H133" s="2"/>
      <c r="I133" s="2"/>
      <c r="J133" s="2"/>
      <c r="K133" s="2"/>
      <c r="L133" s="2"/>
      <c r="O133" s="15"/>
    </row>
    <row r="134" spans="1:15" x14ac:dyDescent="0.25">
      <c r="A134" s="1"/>
      <c r="B134" s="1"/>
      <c r="C134" s="27"/>
      <c r="D134" s="27"/>
      <c r="E134" s="27"/>
      <c r="F134" s="27"/>
      <c r="G134" s="27"/>
      <c r="H134" s="2"/>
      <c r="I134" s="2"/>
      <c r="J134" s="2"/>
      <c r="K134" s="2"/>
      <c r="L134" s="2"/>
      <c r="O134" s="15"/>
    </row>
    <row r="135" spans="1:15" x14ac:dyDescent="0.25">
      <c r="A135" s="1"/>
      <c r="B135" s="1"/>
      <c r="C135" s="27"/>
      <c r="D135" s="27"/>
      <c r="E135" s="27"/>
      <c r="F135" s="27"/>
      <c r="G135" s="27"/>
      <c r="H135" s="2"/>
      <c r="I135" s="2"/>
      <c r="J135" s="2"/>
      <c r="K135" s="2"/>
      <c r="L135" s="2"/>
      <c r="O135" s="15"/>
    </row>
    <row r="136" spans="1:15" x14ac:dyDescent="0.25">
      <c r="A136" s="1"/>
      <c r="B136" s="1"/>
      <c r="C136" s="27"/>
      <c r="D136" s="27"/>
      <c r="E136" s="27"/>
      <c r="F136" s="27"/>
      <c r="G136" s="27"/>
      <c r="H136" s="2"/>
      <c r="I136" s="2"/>
      <c r="J136" s="2"/>
      <c r="K136" s="2"/>
      <c r="L136" s="2"/>
      <c r="O136" s="15"/>
    </row>
    <row r="137" spans="1:15" x14ac:dyDescent="0.25">
      <c r="C137" s="27"/>
      <c r="D137" s="27"/>
      <c r="E137" s="27"/>
      <c r="F137" s="27"/>
      <c r="G137" s="27"/>
      <c r="L137" s="2"/>
      <c r="M137" s="2">
        <v>1</v>
      </c>
      <c r="N137" s="14">
        <v>1500</v>
      </c>
      <c r="O137" s="14">
        <f>M137*N137</f>
        <v>1500</v>
      </c>
    </row>
    <row r="138" spans="1:15" hidden="1" x14ac:dyDescent="0.25">
      <c r="G138" s="4"/>
      <c r="N138" s="15"/>
      <c r="O138" s="15"/>
    </row>
    <row r="139" spans="1:15" hidden="1" x14ac:dyDescent="0.25">
      <c r="G139" s="4" t="s">
        <v>55</v>
      </c>
      <c r="H139" s="2">
        <v>1</v>
      </c>
      <c r="I139" s="2"/>
      <c r="J139" s="2"/>
      <c r="K139" s="2"/>
      <c r="L139" s="2">
        <v>1</v>
      </c>
      <c r="O139" s="15"/>
    </row>
    <row r="140" spans="1:15" x14ac:dyDescent="0.25">
      <c r="G140" s="4"/>
      <c r="H140" s="2"/>
      <c r="I140" s="2"/>
      <c r="J140" s="2"/>
      <c r="K140" s="2"/>
      <c r="L140" s="2"/>
      <c r="O140" s="15"/>
    </row>
    <row r="141" spans="1:15" x14ac:dyDescent="0.25">
      <c r="A141" s="1" t="s">
        <v>65</v>
      </c>
      <c r="B141" s="1" t="s">
        <v>54</v>
      </c>
      <c r="C141" s="27" t="s">
        <v>90</v>
      </c>
      <c r="D141" s="27"/>
      <c r="E141" s="27"/>
      <c r="F141" s="27"/>
      <c r="G141" s="27"/>
      <c r="H141" s="2"/>
      <c r="I141" s="2"/>
      <c r="J141" s="2"/>
      <c r="K141" s="2"/>
      <c r="L141" s="2"/>
      <c r="O141" s="15"/>
    </row>
    <row r="142" spans="1:15" x14ac:dyDescent="0.25">
      <c r="A142" s="1"/>
      <c r="B142" s="1"/>
      <c r="C142" s="27"/>
      <c r="D142" s="27"/>
      <c r="E142" s="27"/>
      <c r="F142" s="27"/>
      <c r="G142" s="27"/>
      <c r="H142" s="2"/>
      <c r="I142" s="2"/>
      <c r="J142" s="2"/>
      <c r="K142" s="2"/>
      <c r="L142" s="2"/>
      <c r="O142" s="15"/>
    </row>
    <row r="143" spans="1:15" x14ac:dyDescent="0.25">
      <c r="A143" s="1"/>
      <c r="B143" s="1"/>
      <c r="C143" s="27"/>
      <c r="D143" s="27"/>
      <c r="E143" s="27"/>
      <c r="F143" s="27"/>
      <c r="G143" s="27"/>
      <c r="H143" s="2"/>
      <c r="I143" s="2"/>
      <c r="J143" s="2"/>
      <c r="K143" s="2"/>
      <c r="L143" s="2"/>
      <c r="O143" s="15"/>
    </row>
    <row r="144" spans="1:15" x14ac:dyDescent="0.25">
      <c r="C144" s="27"/>
      <c r="D144" s="27"/>
      <c r="E144" s="27"/>
      <c r="F144" s="27"/>
      <c r="G144" s="27"/>
      <c r="L144" s="2"/>
      <c r="M144" s="2">
        <f>SUM(L146:L146)</f>
        <v>1</v>
      </c>
      <c r="N144" s="14">
        <v>1500</v>
      </c>
      <c r="O144" s="14">
        <f>M144*N144</f>
        <v>1500</v>
      </c>
    </row>
    <row r="145" spans="1:15" hidden="1" x14ac:dyDescent="0.25">
      <c r="G145" s="4"/>
      <c r="N145" s="15"/>
      <c r="O145" s="15"/>
    </row>
    <row r="146" spans="1:15" hidden="1" x14ac:dyDescent="0.25">
      <c r="G146" s="4" t="s">
        <v>55</v>
      </c>
      <c r="H146" s="2">
        <v>1</v>
      </c>
      <c r="I146" s="2"/>
      <c r="J146" s="2"/>
      <c r="K146" s="2"/>
      <c r="L146" s="2">
        <v>1</v>
      </c>
      <c r="O146" s="15"/>
    </row>
    <row r="147" spans="1:15" x14ac:dyDescent="0.25">
      <c r="G147" s="4"/>
      <c r="H147" s="2"/>
      <c r="I147" s="2"/>
      <c r="J147" s="2"/>
      <c r="K147" s="2"/>
      <c r="L147" s="2"/>
      <c r="O147" s="15"/>
    </row>
    <row r="148" spans="1:15" x14ac:dyDescent="0.25">
      <c r="A148" s="1" t="s">
        <v>66</v>
      </c>
      <c r="B148" s="1" t="s">
        <v>48</v>
      </c>
      <c r="C148" s="27" t="s">
        <v>76</v>
      </c>
      <c r="D148" s="27"/>
      <c r="E148" s="27"/>
      <c r="F148" s="27"/>
      <c r="G148" s="27"/>
      <c r="H148" s="2"/>
      <c r="I148" s="2"/>
      <c r="J148" s="2"/>
      <c r="K148" s="2"/>
      <c r="L148" s="2"/>
      <c r="O148" s="15"/>
    </row>
    <row r="149" spans="1:15" x14ac:dyDescent="0.25">
      <c r="A149" s="1"/>
      <c r="B149" s="1"/>
      <c r="C149" s="27"/>
      <c r="D149" s="27"/>
      <c r="E149" s="27"/>
      <c r="F149" s="27"/>
      <c r="G149" s="27"/>
      <c r="H149" s="2"/>
      <c r="I149" s="2"/>
      <c r="J149" s="2"/>
      <c r="K149" s="2"/>
      <c r="L149" s="2"/>
      <c r="O149" s="15"/>
    </row>
    <row r="150" spans="1:15" x14ac:dyDescent="0.25">
      <c r="A150" s="1"/>
      <c r="B150" s="1"/>
      <c r="C150" s="27"/>
      <c r="D150" s="27"/>
      <c r="E150" s="27"/>
      <c r="F150" s="27"/>
      <c r="G150" s="27"/>
      <c r="H150" s="2"/>
      <c r="I150" s="2"/>
      <c r="J150" s="2"/>
      <c r="K150" s="2"/>
      <c r="L150" s="2"/>
      <c r="O150" s="15"/>
    </row>
    <row r="151" spans="1:15" x14ac:dyDescent="0.25">
      <c r="A151" s="1"/>
      <c r="B151" s="1"/>
      <c r="C151" s="27"/>
      <c r="D151" s="27"/>
      <c r="E151" s="27"/>
      <c r="F151" s="27"/>
      <c r="G151" s="27"/>
      <c r="H151" s="2"/>
      <c r="I151" s="2"/>
      <c r="J151" s="2"/>
      <c r="K151" s="2"/>
      <c r="L151" s="2"/>
      <c r="O151" s="15"/>
    </row>
    <row r="152" spans="1:15" x14ac:dyDescent="0.25">
      <c r="A152" s="1"/>
      <c r="B152" s="1"/>
      <c r="C152" s="27"/>
      <c r="D152" s="27"/>
      <c r="E152" s="27"/>
      <c r="F152" s="27"/>
      <c r="G152" s="27"/>
      <c r="H152" s="2"/>
      <c r="I152" s="2"/>
      <c r="J152" s="2"/>
      <c r="K152" s="2"/>
      <c r="L152" s="2"/>
      <c r="O152" s="15"/>
    </row>
    <row r="153" spans="1:15" x14ac:dyDescent="0.25">
      <c r="A153" s="1"/>
      <c r="B153" s="1"/>
      <c r="C153" s="27"/>
      <c r="D153" s="27"/>
      <c r="E153" s="27"/>
      <c r="F153" s="27"/>
      <c r="G153" s="27"/>
      <c r="H153" s="2"/>
      <c r="I153" s="2"/>
      <c r="J153" s="2"/>
      <c r="K153" s="2"/>
      <c r="L153" s="2"/>
      <c r="O153" s="15"/>
    </row>
    <row r="154" spans="1:15" x14ac:dyDescent="0.25">
      <c r="A154" s="1"/>
      <c r="B154" s="1"/>
      <c r="C154" s="27"/>
      <c r="D154" s="27"/>
      <c r="E154" s="27"/>
      <c r="F154" s="27"/>
      <c r="G154" s="27"/>
      <c r="H154" s="2"/>
      <c r="I154" s="2"/>
      <c r="J154" s="2"/>
      <c r="K154" s="2"/>
      <c r="L154" s="2"/>
      <c r="O154" s="15"/>
    </row>
    <row r="155" spans="1:15" x14ac:dyDescent="0.25">
      <c r="A155" s="1"/>
      <c r="B155" s="1"/>
      <c r="C155" s="27"/>
      <c r="D155" s="27"/>
      <c r="E155" s="27"/>
      <c r="F155" s="27"/>
      <c r="G155" s="27"/>
      <c r="H155" s="2"/>
      <c r="I155" s="2"/>
      <c r="J155" s="2"/>
      <c r="K155" s="2"/>
      <c r="L155" s="2"/>
      <c r="O155" s="15"/>
    </row>
    <row r="156" spans="1:15" x14ac:dyDescent="0.25">
      <c r="A156" s="1"/>
      <c r="B156" s="1"/>
      <c r="C156" s="27"/>
      <c r="D156" s="27"/>
      <c r="E156" s="27"/>
      <c r="F156" s="27"/>
      <c r="G156" s="27"/>
      <c r="H156" s="2"/>
      <c r="I156" s="2"/>
      <c r="J156" s="2"/>
      <c r="K156" s="2"/>
      <c r="L156" s="2"/>
      <c r="O156" s="15"/>
    </row>
    <row r="157" spans="1:15" x14ac:dyDescent="0.25">
      <c r="A157" s="1"/>
      <c r="B157" s="1"/>
      <c r="C157" s="27"/>
      <c r="D157" s="27"/>
      <c r="E157" s="27"/>
      <c r="F157" s="27"/>
      <c r="G157" s="27"/>
      <c r="H157" s="2"/>
      <c r="I157" s="2"/>
      <c r="J157" s="2"/>
      <c r="K157" s="2"/>
      <c r="L157" s="2"/>
      <c r="O157" s="15"/>
    </row>
    <row r="158" spans="1:15" x14ac:dyDescent="0.25">
      <c r="A158" s="1"/>
      <c r="B158" s="1"/>
      <c r="C158" s="27"/>
      <c r="D158" s="27"/>
      <c r="E158" s="27"/>
      <c r="F158" s="27"/>
      <c r="G158" s="27"/>
      <c r="H158" s="2"/>
      <c r="I158" s="2"/>
      <c r="J158" s="2"/>
      <c r="K158" s="2"/>
      <c r="L158" s="2"/>
      <c r="O158" s="15"/>
    </row>
    <row r="159" spans="1:15" x14ac:dyDescent="0.25">
      <c r="C159" s="27"/>
      <c r="D159" s="27"/>
      <c r="E159" s="27"/>
      <c r="F159" s="27"/>
      <c r="G159" s="27"/>
      <c r="L159" s="2"/>
      <c r="M159" s="2">
        <v>4</v>
      </c>
      <c r="N159" s="14">
        <v>525</v>
      </c>
      <c r="O159" s="14">
        <f>M159*N159</f>
        <v>2100</v>
      </c>
    </row>
    <row r="160" spans="1:15" hidden="1" x14ac:dyDescent="0.25">
      <c r="G160" s="4"/>
      <c r="N160" s="15"/>
      <c r="O160" s="15"/>
    </row>
    <row r="161" spans="1:15" hidden="1" x14ac:dyDescent="0.25">
      <c r="G161" s="4" t="s">
        <v>74</v>
      </c>
      <c r="H161" s="2">
        <v>4</v>
      </c>
      <c r="I161" s="2"/>
      <c r="J161" s="2"/>
      <c r="K161" s="2"/>
      <c r="L161" s="2">
        <v>4</v>
      </c>
      <c r="N161" s="15"/>
      <c r="O161" s="15"/>
    </row>
    <row r="162" spans="1:15" x14ac:dyDescent="0.25">
      <c r="G162" s="4"/>
      <c r="H162" s="2"/>
      <c r="I162" s="2"/>
      <c r="J162" s="2"/>
      <c r="K162" s="2"/>
      <c r="L162" s="2"/>
      <c r="N162" s="15"/>
      <c r="O162" s="15"/>
    </row>
    <row r="163" spans="1:15" x14ac:dyDescent="0.25">
      <c r="A163" s="1" t="s">
        <v>68</v>
      </c>
      <c r="B163" s="1" t="s">
        <v>48</v>
      </c>
      <c r="C163" s="27" t="s">
        <v>75</v>
      </c>
      <c r="D163" s="27"/>
      <c r="E163" s="27"/>
      <c r="F163" s="27"/>
      <c r="G163" s="27"/>
      <c r="H163" s="2"/>
      <c r="I163" s="2"/>
      <c r="J163" s="2"/>
      <c r="K163" s="2"/>
      <c r="L163" s="2"/>
      <c r="N163" s="15"/>
      <c r="O163" s="15"/>
    </row>
    <row r="164" spans="1:15" x14ac:dyDescent="0.25">
      <c r="A164" s="1"/>
      <c r="B164" s="1"/>
      <c r="C164" s="27"/>
      <c r="D164" s="27"/>
      <c r="E164" s="27"/>
      <c r="F164" s="27"/>
      <c r="G164" s="27"/>
      <c r="H164" s="2"/>
      <c r="I164" s="2"/>
      <c r="J164" s="2"/>
      <c r="K164" s="2"/>
      <c r="L164" s="2"/>
      <c r="N164" s="15"/>
      <c r="O164" s="15"/>
    </row>
    <row r="165" spans="1:15" x14ac:dyDescent="0.25">
      <c r="A165" s="1"/>
      <c r="B165" s="1"/>
      <c r="C165" s="27"/>
      <c r="D165" s="27"/>
      <c r="E165" s="27"/>
      <c r="F165" s="27"/>
      <c r="G165" s="27"/>
      <c r="H165" s="2"/>
      <c r="I165" s="2"/>
      <c r="J165" s="2"/>
      <c r="K165" s="2"/>
      <c r="L165" s="2"/>
      <c r="N165" s="15"/>
      <c r="O165" s="15"/>
    </row>
    <row r="166" spans="1:15" x14ac:dyDescent="0.25">
      <c r="C166" s="27"/>
      <c r="D166" s="27"/>
      <c r="E166" s="27"/>
      <c r="F166" s="27"/>
      <c r="G166" s="27"/>
      <c r="L166" s="2"/>
      <c r="M166" s="2">
        <v>4</v>
      </c>
      <c r="N166" s="14">
        <v>398.84</v>
      </c>
      <c r="O166" s="14">
        <f>M166*N166</f>
        <v>1595.36</v>
      </c>
    </row>
    <row r="167" spans="1:15" hidden="1" x14ac:dyDescent="0.25">
      <c r="G167" s="4"/>
      <c r="N167" s="15"/>
      <c r="O167" s="15"/>
    </row>
    <row r="168" spans="1:15" hidden="1" x14ac:dyDescent="0.25">
      <c r="G168" s="4" t="s">
        <v>74</v>
      </c>
      <c r="H168" s="2">
        <v>4</v>
      </c>
      <c r="I168" s="2"/>
      <c r="J168" s="2"/>
      <c r="K168" s="2"/>
      <c r="L168" s="2">
        <v>4</v>
      </c>
      <c r="O168" s="15"/>
    </row>
    <row r="169" spans="1:15" x14ac:dyDescent="0.25">
      <c r="G169" s="4"/>
      <c r="H169" s="2"/>
      <c r="I169" s="2"/>
      <c r="J169" s="2"/>
      <c r="K169" s="2"/>
      <c r="L169" s="2"/>
      <c r="O169" s="15"/>
    </row>
    <row r="170" spans="1:15" x14ac:dyDescent="0.25">
      <c r="A170" s="1" t="s">
        <v>91</v>
      </c>
      <c r="B170" s="1" t="s">
        <v>48</v>
      </c>
      <c r="C170" s="27" t="s">
        <v>61</v>
      </c>
      <c r="D170" s="27"/>
      <c r="E170" s="27"/>
      <c r="F170" s="27"/>
      <c r="G170" s="27"/>
      <c r="H170" s="2"/>
      <c r="I170" s="2"/>
      <c r="J170" s="2"/>
      <c r="K170" s="2"/>
      <c r="L170" s="2"/>
      <c r="O170" s="15"/>
    </row>
    <row r="171" spans="1:15" x14ac:dyDescent="0.25">
      <c r="A171" s="1"/>
      <c r="B171" s="1"/>
      <c r="C171" s="27"/>
      <c r="D171" s="27"/>
      <c r="E171" s="27"/>
      <c r="F171" s="27"/>
      <c r="G171" s="27"/>
      <c r="H171" s="2"/>
      <c r="I171" s="2"/>
      <c r="J171" s="2"/>
      <c r="K171" s="2"/>
      <c r="L171" s="2"/>
      <c r="O171" s="15"/>
    </row>
    <row r="172" spans="1:15" x14ac:dyDescent="0.25">
      <c r="A172" s="1"/>
      <c r="B172" s="1"/>
      <c r="C172" s="27"/>
      <c r="D172" s="27"/>
      <c r="E172" s="27"/>
      <c r="F172" s="27"/>
      <c r="G172" s="27"/>
      <c r="H172" s="2"/>
      <c r="I172" s="2"/>
      <c r="J172" s="2"/>
      <c r="K172" s="2"/>
      <c r="L172" s="2"/>
      <c r="O172" s="15"/>
    </row>
    <row r="173" spans="1:15" x14ac:dyDescent="0.25">
      <c r="A173" s="1"/>
      <c r="B173" s="1"/>
      <c r="C173" s="27"/>
      <c r="D173" s="27"/>
      <c r="E173" s="27"/>
      <c r="F173" s="27"/>
      <c r="G173" s="27"/>
      <c r="H173" s="2"/>
      <c r="I173" s="2"/>
      <c r="J173" s="2"/>
      <c r="K173" s="2"/>
      <c r="L173" s="2"/>
      <c r="O173" s="15"/>
    </row>
    <row r="174" spans="1:15" x14ac:dyDescent="0.25">
      <c r="C174" s="27"/>
      <c r="D174" s="27"/>
      <c r="E174" s="27"/>
      <c r="F174" s="27"/>
      <c r="G174" s="27"/>
      <c r="L174" s="2"/>
      <c r="M174" s="2">
        <f>SUM(L176:L176)</f>
        <v>1</v>
      </c>
      <c r="N174" s="14">
        <v>288.64999999999998</v>
      </c>
      <c r="O174" s="14">
        <f>M174*N174</f>
        <v>288.64999999999998</v>
      </c>
    </row>
    <row r="175" spans="1:15" hidden="1" x14ac:dyDescent="0.25">
      <c r="G175" s="4"/>
      <c r="N175" s="15"/>
      <c r="O175" s="15"/>
    </row>
    <row r="176" spans="1:15" hidden="1" x14ac:dyDescent="0.25">
      <c r="G176" s="4" t="s">
        <v>63</v>
      </c>
      <c r="H176" s="2">
        <v>1</v>
      </c>
      <c r="I176" s="2"/>
      <c r="J176" s="2"/>
      <c r="K176" s="2"/>
      <c r="L176" s="2">
        <v>1</v>
      </c>
      <c r="O176" s="15"/>
    </row>
    <row r="177" spans="1:16" x14ac:dyDescent="0.25">
      <c r="G177" s="4"/>
      <c r="H177" s="2"/>
      <c r="I177" s="2"/>
      <c r="J177" s="2"/>
      <c r="K177" s="2"/>
      <c r="L177" s="2"/>
      <c r="O177" s="15"/>
    </row>
    <row r="178" spans="1:16" x14ac:dyDescent="0.25">
      <c r="A178" s="1" t="s">
        <v>70</v>
      </c>
      <c r="B178" s="1" t="s">
        <v>48</v>
      </c>
      <c r="C178" s="27" t="s">
        <v>62</v>
      </c>
      <c r="D178" s="27"/>
      <c r="E178" s="27"/>
      <c r="F178" s="27"/>
      <c r="G178" s="27"/>
      <c r="H178" s="2"/>
      <c r="I178" s="2"/>
      <c r="J178" s="2"/>
      <c r="K178" s="2"/>
      <c r="L178" s="2"/>
      <c r="O178" s="15"/>
    </row>
    <row r="179" spans="1:16" x14ac:dyDescent="0.25">
      <c r="A179" s="1"/>
      <c r="B179" s="1"/>
      <c r="C179" s="27"/>
      <c r="D179" s="27"/>
      <c r="E179" s="27"/>
      <c r="F179" s="27"/>
      <c r="G179" s="27"/>
      <c r="H179" s="2"/>
      <c r="I179" s="2"/>
      <c r="J179" s="2"/>
      <c r="K179" s="2"/>
      <c r="L179" s="2"/>
      <c r="O179" s="15"/>
    </row>
    <row r="180" spans="1:16" x14ac:dyDescent="0.25">
      <c r="A180" s="1"/>
      <c r="B180" s="1"/>
      <c r="C180" s="27"/>
      <c r="D180" s="27"/>
      <c r="E180" s="27"/>
      <c r="F180" s="27"/>
      <c r="G180" s="27"/>
      <c r="H180" s="2"/>
      <c r="I180" s="2"/>
      <c r="J180" s="2"/>
      <c r="K180" s="2"/>
      <c r="L180" s="2"/>
      <c r="O180" s="15"/>
    </row>
    <row r="181" spans="1:16" x14ac:dyDescent="0.25">
      <c r="A181" s="1"/>
      <c r="B181" s="1"/>
      <c r="C181" s="27"/>
      <c r="D181" s="27"/>
      <c r="E181" s="27"/>
      <c r="F181" s="27"/>
      <c r="G181" s="27"/>
      <c r="H181" s="2"/>
      <c r="I181" s="2"/>
      <c r="J181" s="2"/>
      <c r="K181" s="2"/>
      <c r="L181" s="2"/>
      <c r="O181" s="15"/>
    </row>
    <row r="182" spans="1:16" x14ac:dyDescent="0.25">
      <c r="C182" s="27"/>
      <c r="D182" s="27"/>
      <c r="E182" s="27"/>
      <c r="F182" s="27"/>
      <c r="G182" s="27"/>
      <c r="L182" s="2"/>
      <c r="M182" s="2">
        <f>SUM(L184:L184)</f>
        <v>1</v>
      </c>
      <c r="N182" s="14">
        <v>136.91</v>
      </c>
      <c r="O182" s="14">
        <f>M182*N182</f>
        <v>136.91</v>
      </c>
    </row>
    <row r="183" spans="1:16" hidden="1" x14ac:dyDescent="0.25">
      <c r="G183" s="4"/>
      <c r="N183" s="15"/>
      <c r="O183" s="15"/>
    </row>
    <row r="184" spans="1:16" hidden="1" x14ac:dyDescent="0.25">
      <c r="G184" s="4" t="s">
        <v>63</v>
      </c>
      <c r="H184" s="2">
        <v>1</v>
      </c>
      <c r="I184" s="2"/>
      <c r="J184" s="2"/>
      <c r="K184" s="2"/>
      <c r="L184" s="2">
        <v>1</v>
      </c>
      <c r="O184" s="15"/>
    </row>
    <row r="185" spans="1:16" x14ac:dyDescent="0.25">
      <c r="G185" s="4"/>
      <c r="H185" s="2"/>
      <c r="I185" s="2"/>
      <c r="J185" s="2"/>
      <c r="K185" s="2"/>
      <c r="L185" s="2"/>
      <c r="O185" s="15"/>
    </row>
    <row r="186" spans="1:16" x14ac:dyDescent="0.25">
      <c r="G186" s="4"/>
      <c r="H186" s="2"/>
      <c r="I186" s="2"/>
      <c r="J186" s="2"/>
      <c r="K186" s="2"/>
      <c r="L186" s="2"/>
      <c r="O186" s="15"/>
    </row>
    <row r="187" spans="1:16" x14ac:dyDescent="0.25">
      <c r="A187" s="3" t="s">
        <v>15</v>
      </c>
      <c r="B187" s="3" t="s">
        <v>0</v>
      </c>
      <c r="C187" s="29" t="s">
        <v>1</v>
      </c>
      <c r="D187" s="29"/>
      <c r="E187" s="29"/>
      <c r="F187" s="29"/>
      <c r="G187" s="29"/>
      <c r="H187" s="3" t="s">
        <v>3</v>
      </c>
      <c r="I187" s="3" t="s">
        <v>10</v>
      </c>
      <c r="J187" s="3" t="s">
        <v>4</v>
      </c>
      <c r="K187" s="3" t="s">
        <v>13</v>
      </c>
      <c r="L187" s="3" t="s">
        <v>5</v>
      </c>
      <c r="M187" s="3" t="s">
        <v>9</v>
      </c>
      <c r="N187" s="3" t="s">
        <v>7</v>
      </c>
      <c r="O187" s="19"/>
      <c r="P187" s="3" t="s">
        <v>6</v>
      </c>
    </row>
    <row r="188" spans="1:16" x14ac:dyDescent="0.25">
      <c r="G188" s="4"/>
      <c r="H188" s="2"/>
      <c r="I188" s="2"/>
      <c r="J188" s="2"/>
      <c r="K188" s="2"/>
      <c r="L188" s="2"/>
      <c r="O188" s="15"/>
    </row>
    <row r="189" spans="1:16" x14ac:dyDescent="0.25">
      <c r="A189" s="1" t="s">
        <v>79</v>
      </c>
      <c r="B189" s="1" t="s">
        <v>48</v>
      </c>
      <c r="C189" s="27" t="s">
        <v>64</v>
      </c>
      <c r="D189" s="27"/>
      <c r="E189" s="27"/>
      <c r="F189" s="27"/>
      <c r="G189" s="27"/>
      <c r="H189" s="2"/>
      <c r="I189" s="2"/>
      <c r="J189" s="2"/>
      <c r="K189" s="2"/>
      <c r="L189" s="2"/>
      <c r="O189" s="15"/>
    </row>
    <row r="190" spans="1:16" x14ac:dyDescent="0.25">
      <c r="A190" s="1"/>
      <c r="B190" s="1"/>
      <c r="C190" s="27"/>
      <c r="D190" s="27"/>
      <c r="E190" s="27"/>
      <c r="F190" s="27"/>
      <c r="G190" s="27"/>
      <c r="H190" s="2"/>
      <c r="I190" s="2"/>
      <c r="J190" s="2"/>
      <c r="K190" s="2"/>
      <c r="L190" s="2"/>
      <c r="O190" s="15"/>
    </row>
    <row r="191" spans="1:16" x14ac:dyDescent="0.25">
      <c r="A191" s="1"/>
      <c r="B191" s="1"/>
      <c r="C191" s="27"/>
      <c r="D191" s="27"/>
      <c r="E191" s="27"/>
      <c r="F191" s="27"/>
      <c r="G191" s="27"/>
      <c r="H191" s="2"/>
      <c r="I191" s="2"/>
      <c r="J191" s="2"/>
      <c r="K191" s="2"/>
      <c r="L191" s="2"/>
      <c r="O191" s="15"/>
    </row>
    <row r="192" spans="1:16" x14ac:dyDescent="0.25">
      <c r="C192" s="27"/>
      <c r="D192" s="27"/>
      <c r="E192" s="27"/>
      <c r="F192" s="27"/>
      <c r="G192" s="27"/>
      <c r="L192" s="2"/>
      <c r="M192" s="2">
        <f>SUM(L194:L194)</f>
        <v>2</v>
      </c>
      <c r="N192" s="14">
        <v>104.4</v>
      </c>
      <c r="O192" s="14">
        <f>M192*N192</f>
        <v>208.8</v>
      </c>
    </row>
    <row r="193" spans="1:15" hidden="1" x14ac:dyDescent="0.25">
      <c r="G193" s="4"/>
      <c r="N193" s="15"/>
      <c r="O193" s="15"/>
    </row>
    <row r="194" spans="1:15" hidden="1" x14ac:dyDescent="0.25">
      <c r="G194" s="4" t="s">
        <v>63</v>
      </c>
      <c r="H194" s="2">
        <v>2</v>
      </c>
      <c r="I194" s="2"/>
      <c r="J194" s="2"/>
      <c r="K194" s="2"/>
      <c r="L194" s="2">
        <v>2</v>
      </c>
      <c r="O194" s="15"/>
    </row>
    <row r="195" spans="1:15" x14ac:dyDescent="0.25">
      <c r="G195" s="4"/>
      <c r="H195" s="2"/>
      <c r="I195" s="2"/>
      <c r="J195" s="2"/>
      <c r="K195" s="2"/>
      <c r="L195" s="2"/>
      <c r="O195" s="15"/>
    </row>
    <row r="196" spans="1:15" x14ac:dyDescent="0.25">
      <c r="A196" s="1" t="s">
        <v>80</v>
      </c>
      <c r="B196" s="1" t="s">
        <v>48</v>
      </c>
      <c r="C196" s="27" t="s">
        <v>67</v>
      </c>
      <c r="D196" s="27"/>
      <c r="E196" s="27"/>
      <c r="F196" s="27"/>
      <c r="G196" s="27"/>
      <c r="H196" s="2"/>
      <c r="I196" s="2"/>
      <c r="J196" s="2"/>
      <c r="K196" s="2"/>
      <c r="L196" s="2"/>
      <c r="O196" s="15"/>
    </row>
    <row r="197" spans="1:15" x14ac:dyDescent="0.25">
      <c r="A197" s="1"/>
      <c r="B197" s="1"/>
      <c r="C197" s="27"/>
      <c r="D197" s="27"/>
      <c r="E197" s="27"/>
      <c r="F197" s="27"/>
      <c r="G197" s="27"/>
      <c r="H197" s="2"/>
      <c r="I197" s="2"/>
      <c r="J197" s="2"/>
      <c r="K197" s="2"/>
      <c r="L197" s="2"/>
      <c r="O197" s="15"/>
    </row>
    <row r="198" spans="1:15" x14ac:dyDescent="0.25">
      <c r="A198" s="1"/>
      <c r="B198" s="1"/>
      <c r="C198" s="27"/>
      <c r="D198" s="27"/>
      <c r="E198" s="27"/>
      <c r="F198" s="27"/>
      <c r="G198" s="27"/>
      <c r="H198" s="2"/>
      <c r="I198" s="2"/>
      <c r="J198" s="2"/>
      <c r="K198" s="2"/>
      <c r="L198" s="2"/>
      <c r="O198" s="15"/>
    </row>
    <row r="199" spans="1:15" x14ac:dyDescent="0.25">
      <c r="A199" s="1"/>
      <c r="B199" s="1"/>
      <c r="C199" s="27"/>
      <c r="D199" s="27"/>
      <c r="E199" s="27"/>
      <c r="F199" s="27"/>
      <c r="G199" s="27"/>
      <c r="H199" s="2"/>
      <c r="I199" s="2"/>
      <c r="J199" s="2"/>
      <c r="K199" s="2"/>
      <c r="L199" s="2"/>
      <c r="O199" s="15"/>
    </row>
    <row r="200" spans="1:15" x14ac:dyDescent="0.25">
      <c r="C200" s="27"/>
      <c r="D200" s="27"/>
      <c r="E200" s="27"/>
      <c r="F200" s="27"/>
      <c r="G200" s="27"/>
      <c r="L200" s="2"/>
      <c r="M200" s="2">
        <f>SUM(L202:L202)</f>
        <v>1</v>
      </c>
      <c r="N200" s="14">
        <v>178.66</v>
      </c>
      <c r="O200" s="14">
        <f>M200*N200</f>
        <v>178.66</v>
      </c>
    </row>
    <row r="201" spans="1:15" hidden="1" x14ac:dyDescent="0.25">
      <c r="G201" s="4"/>
      <c r="N201" s="15"/>
      <c r="O201" s="15"/>
    </row>
    <row r="202" spans="1:15" hidden="1" x14ac:dyDescent="0.25">
      <c r="G202" s="4" t="s">
        <v>63</v>
      </c>
      <c r="H202" s="2">
        <v>1</v>
      </c>
      <c r="I202" s="2"/>
      <c r="J202" s="2"/>
      <c r="K202" s="2"/>
      <c r="L202" s="2">
        <v>1</v>
      </c>
      <c r="O202" s="15"/>
    </row>
    <row r="203" spans="1:15" x14ac:dyDescent="0.25">
      <c r="G203" s="4"/>
      <c r="H203" s="2"/>
      <c r="I203" s="2"/>
      <c r="J203" s="2"/>
      <c r="K203" s="2"/>
      <c r="L203" s="2"/>
      <c r="O203" s="15"/>
    </row>
    <row r="204" spans="1:15" x14ac:dyDescent="0.25">
      <c r="A204" s="1" t="s">
        <v>82</v>
      </c>
      <c r="B204" s="1" t="s">
        <v>48</v>
      </c>
      <c r="C204" s="27" t="s">
        <v>69</v>
      </c>
      <c r="D204" s="27"/>
      <c r="E204" s="27"/>
      <c r="F204" s="27"/>
      <c r="G204" s="27"/>
      <c r="H204" s="2"/>
      <c r="I204" s="2"/>
      <c r="J204" s="2"/>
      <c r="K204" s="2"/>
      <c r="L204" s="2"/>
      <c r="O204" s="15"/>
    </row>
    <row r="205" spans="1:15" x14ac:dyDescent="0.25">
      <c r="A205" s="1"/>
      <c r="B205" s="1"/>
      <c r="C205" s="27"/>
      <c r="D205" s="27"/>
      <c r="E205" s="27"/>
      <c r="F205" s="27"/>
      <c r="G205" s="27"/>
      <c r="H205" s="2"/>
      <c r="I205" s="2"/>
      <c r="J205" s="2"/>
      <c r="K205" s="2"/>
      <c r="L205" s="2"/>
      <c r="O205" s="15"/>
    </row>
    <row r="206" spans="1:15" x14ac:dyDescent="0.25">
      <c r="A206" s="1"/>
      <c r="B206" s="1"/>
      <c r="C206" s="27"/>
      <c r="D206" s="27"/>
      <c r="E206" s="27"/>
      <c r="F206" s="27"/>
      <c r="G206" s="27"/>
      <c r="H206" s="2"/>
      <c r="I206" s="2"/>
      <c r="J206" s="2"/>
      <c r="K206" s="2"/>
      <c r="L206" s="2"/>
      <c r="O206" s="15"/>
    </row>
    <row r="207" spans="1:15" x14ac:dyDescent="0.25">
      <c r="C207" s="27"/>
      <c r="D207" s="27"/>
      <c r="E207" s="27"/>
      <c r="F207" s="27"/>
      <c r="G207" s="27"/>
      <c r="L207" s="2"/>
      <c r="M207" s="2">
        <f>SUM(L209:L209)</f>
        <v>1</v>
      </c>
      <c r="N207" s="14">
        <v>28.14</v>
      </c>
      <c r="O207" s="14">
        <f>M207*N207</f>
        <v>28.14</v>
      </c>
    </row>
    <row r="208" spans="1:15" hidden="1" x14ac:dyDescent="0.25">
      <c r="G208" s="4"/>
      <c r="N208" s="15"/>
      <c r="O208" s="15"/>
    </row>
    <row r="209" spans="1:15" hidden="1" x14ac:dyDescent="0.25">
      <c r="G209" s="4" t="s">
        <v>63</v>
      </c>
      <c r="H209" s="2">
        <v>1</v>
      </c>
      <c r="I209" s="2"/>
      <c r="J209" s="2"/>
      <c r="K209" s="2"/>
      <c r="L209" s="2">
        <v>1</v>
      </c>
      <c r="O209" s="15"/>
    </row>
    <row r="210" spans="1:15" x14ac:dyDescent="0.25">
      <c r="G210" s="4"/>
      <c r="H210" s="2"/>
      <c r="I210" s="2"/>
      <c r="J210" s="2"/>
      <c r="K210" s="2"/>
      <c r="L210" s="2"/>
      <c r="O210" s="15"/>
    </row>
    <row r="211" spans="1:15" x14ac:dyDescent="0.25">
      <c r="A211" s="1" t="s">
        <v>84</v>
      </c>
      <c r="B211" s="1" t="s">
        <v>48</v>
      </c>
      <c r="C211" s="27" t="s">
        <v>77</v>
      </c>
      <c r="D211" s="27"/>
      <c r="E211" s="27"/>
      <c r="F211" s="27"/>
      <c r="G211" s="27"/>
      <c r="H211" s="2"/>
      <c r="I211" s="2"/>
      <c r="J211" s="2"/>
      <c r="K211" s="2"/>
      <c r="L211" s="2"/>
      <c r="O211" s="15"/>
    </row>
    <row r="212" spans="1:15" x14ac:dyDescent="0.25">
      <c r="A212" s="1"/>
      <c r="B212" s="1"/>
      <c r="C212" s="27"/>
      <c r="D212" s="27"/>
      <c r="E212" s="27"/>
      <c r="F212" s="27"/>
      <c r="G212" s="27"/>
      <c r="H212" s="2"/>
      <c r="I212" s="2"/>
      <c r="J212" s="2"/>
      <c r="K212" s="2"/>
      <c r="L212" s="2"/>
      <c r="O212" s="15"/>
    </row>
    <row r="213" spans="1:15" x14ac:dyDescent="0.25">
      <c r="A213" s="1"/>
      <c r="B213" s="1"/>
      <c r="C213" s="27"/>
      <c r="D213" s="27"/>
      <c r="E213" s="27"/>
      <c r="F213" s="27"/>
      <c r="G213" s="27"/>
      <c r="H213" s="2"/>
      <c r="I213" s="2"/>
      <c r="J213" s="2"/>
      <c r="K213" s="2"/>
      <c r="L213" s="2"/>
      <c r="O213" s="15"/>
    </row>
    <row r="214" spans="1:15" x14ac:dyDescent="0.25">
      <c r="C214" s="27"/>
      <c r="D214" s="27"/>
      <c r="E214" s="27"/>
      <c r="F214" s="27"/>
      <c r="G214" s="27"/>
      <c r="L214" s="2"/>
      <c r="M214" s="2">
        <f>SUM(L216:L216)</f>
        <v>4</v>
      </c>
      <c r="N214" s="14">
        <v>21.66</v>
      </c>
      <c r="O214" s="14">
        <f>M214*N214</f>
        <v>86.64</v>
      </c>
    </row>
    <row r="215" spans="1:15" hidden="1" x14ac:dyDescent="0.25">
      <c r="G215" s="4"/>
      <c r="N215" s="15"/>
      <c r="O215" s="15"/>
    </row>
    <row r="216" spans="1:15" hidden="1" x14ac:dyDescent="0.25">
      <c r="G216" s="4" t="s">
        <v>71</v>
      </c>
      <c r="H216" s="2">
        <v>4</v>
      </c>
      <c r="I216" s="2"/>
      <c r="J216" s="2"/>
      <c r="K216" s="2"/>
      <c r="L216" s="2">
        <v>4</v>
      </c>
      <c r="O216" s="15"/>
    </row>
    <row r="217" spans="1:15" x14ac:dyDescent="0.25">
      <c r="G217" s="4"/>
      <c r="H217" s="2"/>
      <c r="I217" s="2"/>
      <c r="J217" s="2"/>
      <c r="K217" s="2"/>
      <c r="L217" s="2"/>
      <c r="O217" s="15"/>
    </row>
    <row r="218" spans="1:15" x14ac:dyDescent="0.25">
      <c r="A218" s="1" t="s">
        <v>86</v>
      </c>
      <c r="B218" s="1" t="s">
        <v>48</v>
      </c>
      <c r="C218" s="27" t="s">
        <v>78</v>
      </c>
      <c r="D218" s="27"/>
      <c r="E218" s="27"/>
      <c r="F218" s="27"/>
      <c r="G218" s="27"/>
      <c r="H218" s="2"/>
      <c r="I218" s="2"/>
      <c r="J218" s="2"/>
      <c r="K218" s="2"/>
      <c r="L218" s="2"/>
      <c r="O218" s="15"/>
    </row>
    <row r="219" spans="1:15" x14ac:dyDescent="0.25">
      <c r="A219" s="1"/>
      <c r="B219" s="1"/>
      <c r="C219" s="27"/>
      <c r="D219" s="27"/>
      <c r="E219" s="27"/>
      <c r="F219" s="27"/>
      <c r="G219" s="27"/>
      <c r="H219" s="2"/>
      <c r="I219" s="2"/>
      <c r="J219" s="2"/>
      <c r="K219" s="2"/>
      <c r="L219" s="2"/>
      <c r="O219" s="15"/>
    </row>
    <row r="220" spans="1:15" x14ac:dyDescent="0.25">
      <c r="A220" s="1"/>
      <c r="B220" s="1"/>
      <c r="C220" s="27"/>
      <c r="D220" s="27"/>
      <c r="E220" s="27"/>
      <c r="F220" s="27"/>
      <c r="G220" s="27"/>
      <c r="H220" s="2"/>
      <c r="I220" s="2"/>
      <c r="J220" s="2"/>
      <c r="K220" s="2"/>
      <c r="L220" s="2"/>
      <c r="O220" s="15"/>
    </row>
    <row r="221" spans="1:15" x14ac:dyDescent="0.25">
      <c r="C221" s="27"/>
      <c r="D221" s="27"/>
      <c r="E221" s="27"/>
      <c r="F221" s="27"/>
      <c r="G221" s="27"/>
      <c r="L221" s="2"/>
      <c r="M221" s="2">
        <f>SUM(L223:L223)</f>
        <v>1</v>
      </c>
      <c r="N221" s="14">
        <v>40.86</v>
      </c>
      <c r="O221" s="14">
        <f>M221*N221</f>
        <v>40.86</v>
      </c>
    </row>
    <row r="222" spans="1:15" hidden="1" x14ac:dyDescent="0.25">
      <c r="G222" s="4"/>
      <c r="N222" s="15"/>
      <c r="O222" s="15"/>
    </row>
    <row r="223" spans="1:15" hidden="1" x14ac:dyDescent="0.25">
      <c r="G223" s="4" t="s">
        <v>71</v>
      </c>
      <c r="H223" s="2">
        <v>1</v>
      </c>
      <c r="I223" s="2"/>
      <c r="J223" s="2"/>
      <c r="K223" s="2"/>
      <c r="L223" s="2">
        <v>1</v>
      </c>
      <c r="O223" s="15"/>
    </row>
    <row r="224" spans="1:15" x14ac:dyDescent="0.25">
      <c r="G224" s="4"/>
      <c r="H224" s="2"/>
      <c r="I224" s="2"/>
      <c r="J224" s="2"/>
      <c r="K224" s="2"/>
      <c r="L224" s="2"/>
      <c r="O224" s="15"/>
    </row>
    <row r="225" spans="1:15" x14ac:dyDescent="0.25">
      <c r="A225" s="1" t="s">
        <v>92</v>
      </c>
      <c r="B225" s="1" t="s">
        <v>11</v>
      </c>
      <c r="C225" s="27" t="s">
        <v>81</v>
      </c>
      <c r="D225" s="27"/>
      <c r="E225" s="27"/>
      <c r="F225" s="27"/>
      <c r="G225" s="27"/>
      <c r="H225" s="2"/>
      <c r="I225" s="2"/>
      <c r="J225" s="2"/>
      <c r="K225" s="2"/>
      <c r="L225" s="2"/>
      <c r="O225" s="15"/>
    </row>
    <row r="226" spans="1:15" x14ac:dyDescent="0.25">
      <c r="A226" s="1"/>
      <c r="B226" s="1"/>
      <c r="C226" s="27"/>
      <c r="D226" s="27"/>
      <c r="E226" s="27"/>
      <c r="F226" s="27"/>
      <c r="G226" s="27"/>
      <c r="H226" s="2"/>
      <c r="I226" s="2"/>
      <c r="J226" s="2"/>
      <c r="K226" s="2"/>
      <c r="L226" s="2"/>
      <c r="O226" s="15"/>
    </row>
    <row r="227" spans="1:15" x14ac:dyDescent="0.25">
      <c r="C227" s="27"/>
      <c r="D227" s="27"/>
      <c r="E227" s="27"/>
      <c r="F227" s="27"/>
      <c r="G227" s="27"/>
      <c r="L227" s="2"/>
      <c r="M227" s="2">
        <f>SUM(L229:L229)</f>
        <v>124.8</v>
      </c>
      <c r="N227" s="14">
        <v>7.12</v>
      </c>
      <c r="O227" s="14">
        <f>M227*N227</f>
        <v>888.57600000000002</v>
      </c>
    </row>
    <row r="228" spans="1:15" hidden="1" x14ac:dyDescent="0.25">
      <c r="G228" s="4"/>
      <c r="N228" s="15"/>
      <c r="O228" s="15"/>
    </row>
    <row r="229" spans="1:15" hidden="1" x14ac:dyDescent="0.25">
      <c r="G229" s="4" t="s">
        <v>71</v>
      </c>
      <c r="H229" s="2">
        <v>1</v>
      </c>
      <c r="I229" s="2"/>
      <c r="J229" s="2"/>
      <c r="K229" s="2"/>
      <c r="L229" s="2">
        <v>124.8</v>
      </c>
      <c r="O229" s="15"/>
    </row>
    <row r="230" spans="1:15" x14ac:dyDescent="0.25">
      <c r="G230" s="4"/>
      <c r="H230" s="2"/>
      <c r="I230" s="2"/>
      <c r="J230" s="2"/>
      <c r="K230" s="2"/>
      <c r="L230" s="2"/>
      <c r="O230" s="15"/>
    </row>
    <row r="231" spans="1:15" x14ac:dyDescent="0.25">
      <c r="A231" s="1" t="s">
        <v>93</v>
      </c>
      <c r="B231" s="1" t="s">
        <v>11</v>
      </c>
      <c r="C231" s="27" t="s">
        <v>83</v>
      </c>
      <c r="D231" s="27"/>
      <c r="E231" s="27"/>
      <c r="F231" s="27"/>
      <c r="G231" s="27"/>
      <c r="H231" s="2"/>
      <c r="I231" s="2"/>
      <c r="J231" s="2"/>
      <c r="K231" s="2"/>
      <c r="L231" s="2"/>
      <c r="O231" s="15"/>
    </row>
    <row r="232" spans="1:15" x14ac:dyDescent="0.25">
      <c r="A232" s="1"/>
      <c r="B232" s="1"/>
      <c r="C232" s="27"/>
      <c r="D232" s="27"/>
      <c r="E232" s="27"/>
      <c r="F232" s="27"/>
      <c r="G232" s="27"/>
      <c r="H232" s="2"/>
      <c r="I232" s="2"/>
      <c r="J232" s="2"/>
      <c r="K232" s="2"/>
      <c r="L232" s="2"/>
      <c r="O232" s="15"/>
    </row>
    <row r="233" spans="1:15" x14ac:dyDescent="0.25">
      <c r="A233" s="1"/>
      <c r="B233" s="1"/>
      <c r="C233" s="27"/>
      <c r="D233" s="27"/>
      <c r="E233" s="27"/>
      <c r="F233" s="27"/>
      <c r="G233" s="27"/>
      <c r="H233" s="2"/>
      <c r="I233" s="2"/>
      <c r="J233" s="2"/>
      <c r="K233" s="2"/>
      <c r="L233" s="2"/>
      <c r="O233" s="15"/>
    </row>
    <row r="234" spans="1:15" x14ac:dyDescent="0.25">
      <c r="C234" s="27"/>
      <c r="D234" s="27"/>
      <c r="E234" s="27"/>
      <c r="F234" s="27"/>
      <c r="G234" s="27"/>
      <c r="L234" s="2"/>
      <c r="M234" s="2">
        <f>SUM(L236:L236)</f>
        <v>112.8</v>
      </c>
      <c r="N234" s="14">
        <v>7.61</v>
      </c>
      <c r="O234" s="14">
        <f>M234*N234</f>
        <v>858.40800000000002</v>
      </c>
    </row>
    <row r="235" spans="1:15" hidden="1" x14ac:dyDescent="0.25">
      <c r="G235" s="4"/>
      <c r="N235" s="15"/>
      <c r="O235" s="15"/>
    </row>
    <row r="236" spans="1:15" hidden="1" x14ac:dyDescent="0.25">
      <c r="G236" s="4" t="s">
        <v>71</v>
      </c>
      <c r="H236" s="2">
        <v>1</v>
      </c>
      <c r="I236" s="2"/>
      <c r="J236" s="2"/>
      <c r="K236" s="2"/>
      <c r="L236" s="2">
        <v>112.8</v>
      </c>
      <c r="O236" s="15"/>
    </row>
    <row r="237" spans="1:15" x14ac:dyDescent="0.25">
      <c r="G237" s="4"/>
      <c r="H237" s="2"/>
      <c r="I237" s="2"/>
      <c r="J237" s="2"/>
      <c r="K237" s="2"/>
      <c r="L237" s="2"/>
      <c r="O237" s="15"/>
    </row>
    <row r="238" spans="1:15" x14ac:dyDescent="0.25">
      <c r="A238" s="1" t="s">
        <v>94</v>
      </c>
      <c r="B238" s="1" t="s">
        <v>11</v>
      </c>
      <c r="C238" s="27" t="s">
        <v>85</v>
      </c>
      <c r="D238" s="27"/>
      <c r="E238" s="27"/>
      <c r="F238" s="27"/>
      <c r="G238" s="27"/>
      <c r="H238" s="2"/>
      <c r="I238" s="2"/>
      <c r="J238" s="2"/>
      <c r="K238" s="2"/>
      <c r="L238" s="2"/>
      <c r="O238" s="15"/>
    </row>
    <row r="239" spans="1:15" x14ac:dyDescent="0.25">
      <c r="A239" s="1"/>
      <c r="B239" s="1"/>
      <c r="C239" s="27"/>
      <c r="D239" s="27"/>
      <c r="E239" s="27"/>
      <c r="F239" s="27"/>
      <c r="G239" s="27"/>
      <c r="H239" s="2"/>
      <c r="I239" s="2"/>
      <c r="J239" s="2"/>
      <c r="K239" s="2"/>
      <c r="L239" s="2"/>
      <c r="O239" s="15"/>
    </row>
    <row r="240" spans="1:15" x14ac:dyDescent="0.25">
      <c r="A240" s="1"/>
      <c r="B240" s="1"/>
      <c r="C240" s="27"/>
      <c r="D240" s="27"/>
      <c r="E240" s="27"/>
      <c r="F240" s="27"/>
      <c r="G240" s="27"/>
      <c r="H240" s="2"/>
      <c r="I240" s="2"/>
      <c r="J240" s="2"/>
      <c r="K240" s="2"/>
      <c r="L240" s="2"/>
      <c r="O240" s="15"/>
    </row>
    <row r="241" spans="1:16" x14ac:dyDescent="0.25">
      <c r="C241" s="27"/>
      <c r="D241" s="27"/>
      <c r="E241" s="27"/>
      <c r="F241" s="27"/>
      <c r="G241" s="27"/>
      <c r="L241" s="2"/>
      <c r="M241" s="2">
        <f>SUM(L243:L243)</f>
        <v>52.8</v>
      </c>
      <c r="N241" s="14">
        <v>8.1</v>
      </c>
      <c r="O241" s="14">
        <f>M241*N241</f>
        <v>427.67999999999995</v>
      </c>
    </row>
    <row r="242" spans="1:16" hidden="1" x14ac:dyDescent="0.25">
      <c r="G242" s="4"/>
      <c r="N242" s="15"/>
      <c r="O242" s="15"/>
    </row>
    <row r="243" spans="1:16" hidden="1" x14ac:dyDescent="0.25">
      <c r="G243" s="4" t="s">
        <v>71</v>
      </c>
      <c r="H243" s="2">
        <v>1</v>
      </c>
      <c r="I243" s="2"/>
      <c r="J243" s="2"/>
      <c r="K243" s="2"/>
      <c r="L243" s="2">
        <v>52.8</v>
      </c>
      <c r="O243" s="15"/>
    </row>
    <row r="244" spans="1:16" x14ac:dyDescent="0.25">
      <c r="G244" s="4"/>
      <c r="H244" s="2"/>
      <c r="I244" s="2"/>
      <c r="J244" s="2"/>
      <c r="K244" s="2"/>
      <c r="L244" s="2"/>
      <c r="O244" s="15"/>
    </row>
    <row r="245" spans="1:16" x14ac:dyDescent="0.25">
      <c r="G245" s="4"/>
      <c r="H245" s="2"/>
      <c r="I245" s="2"/>
      <c r="J245" s="2"/>
      <c r="K245" s="2"/>
      <c r="L245" s="2"/>
      <c r="O245" s="15"/>
    </row>
    <row r="246" spans="1:16" x14ac:dyDescent="0.25">
      <c r="G246" s="4"/>
      <c r="H246" s="2"/>
      <c r="I246" s="2"/>
      <c r="J246" s="2"/>
      <c r="K246" s="2"/>
      <c r="L246" s="2"/>
      <c r="O246" s="15"/>
    </row>
    <row r="247" spans="1:16" x14ac:dyDescent="0.25">
      <c r="G247" s="4"/>
      <c r="H247" s="2"/>
      <c r="I247" s="2"/>
      <c r="J247" s="2"/>
      <c r="K247" s="2"/>
      <c r="L247" s="2"/>
      <c r="O247" s="15"/>
    </row>
    <row r="248" spans="1:16" x14ac:dyDescent="0.25">
      <c r="A248" s="3" t="s">
        <v>15</v>
      </c>
      <c r="B248" s="3" t="s">
        <v>0</v>
      </c>
      <c r="C248" s="29" t="s">
        <v>1</v>
      </c>
      <c r="D248" s="29"/>
      <c r="E248" s="29"/>
      <c r="F248" s="29"/>
      <c r="G248" s="29"/>
      <c r="H248" s="3" t="s">
        <v>3</v>
      </c>
      <c r="I248" s="3" t="s">
        <v>10</v>
      </c>
      <c r="J248" s="3" t="s">
        <v>4</v>
      </c>
      <c r="K248" s="3" t="s">
        <v>13</v>
      </c>
      <c r="L248" s="3" t="s">
        <v>5</v>
      </c>
      <c r="M248" s="3" t="s">
        <v>9</v>
      </c>
      <c r="N248" s="3" t="s">
        <v>7</v>
      </c>
      <c r="O248" s="19"/>
      <c r="P248" s="3" t="s">
        <v>6</v>
      </c>
    </row>
    <row r="249" spans="1:16" x14ac:dyDescent="0.25">
      <c r="G249" s="4"/>
      <c r="H249" s="2"/>
      <c r="I249" s="2"/>
      <c r="J249" s="2"/>
      <c r="K249" s="2"/>
      <c r="L249" s="2"/>
      <c r="O249" s="15"/>
    </row>
    <row r="250" spans="1:16" x14ac:dyDescent="0.25">
      <c r="A250" s="1" t="s">
        <v>95</v>
      </c>
      <c r="B250" s="1" t="s">
        <v>11</v>
      </c>
      <c r="C250" s="27" t="s">
        <v>87</v>
      </c>
      <c r="D250" s="27"/>
      <c r="E250" s="27"/>
      <c r="F250" s="27"/>
      <c r="G250" s="27"/>
      <c r="H250" s="2"/>
      <c r="I250" s="2"/>
      <c r="J250" s="2"/>
      <c r="K250" s="2"/>
      <c r="L250" s="2"/>
      <c r="O250" s="15"/>
    </row>
    <row r="251" spans="1:16" x14ac:dyDescent="0.25">
      <c r="A251" s="1"/>
      <c r="B251" s="1"/>
      <c r="C251" s="27"/>
      <c r="D251" s="27"/>
      <c r="E251" s="27"/>
      <c r="F251" s="27"/>
      <c r="G251" s="27"/>
      <c r="H251" s="2"/>
      <c r="I251" s="2"/>
      <c r="J251" s="2"/>
      <c r="K251" s="2"/>
      <c r="L251" s="2"/>
      <c r="O251" s="15"/>
    </row>
    <row r="252" spans="1:16" x14ac:dyDescent="0.25">
      <c r="C252" s="27"/>
      <c r="D252" s="27"/>
      <c r="E252" s="27"/>
      <c r="F252" s="27"/>
      <c r="G252" s="27"/>
      <c r="L252" s="2"/>
      <c r="M252" s="2">
        <f>SUM(L254:L254)</f>
        <v>12</v>
      </c>
      <c r="N252" s="14">
        <v>5.86</v>
      </c>
      <c r="O252" s="14">
        <f>M252*N252</f>
        <v>70.320000000000007</v>
      </c>
    </row>
    <row r="253" spans="1:16" hidden="1" x14ac:dyDescent="0.25">
      <c r="G253" s="4"/>
      <c r="N253" s="15"/>
      <c r="O253" s="15"/>
    </row>
    <row r="254" spans="1:16" hidden="1" x14ac:dyDescent="0.25">
      <c r="G254" s="4" t="s">
        <v>71</v>
      </c>
      <c r="H254" s="2">
        <v>1</v>
      </c>
      <c r="I254" s="2"/>
      <c r="J254" s="2"/>
      <c r="K254" s="2"/>
      <c r="L254" s="2">
        <v>12</v>
      </c>
      <c r="O254" s="15"/>
    </row>
    <row r="255" spans="1:16" x14ac:dyDescent="0.25">
      <c r="G255" s="4"/>
      <c r="H255" s="2"/>
      <c r="I255" s="2"/>
      <c r="J255" s="2"/>
      <c r="K255" s="2"/>
      <c r="L255" s="2"/>
      <c r="O255" s="15"/>
    </row>
    <row r="256" spans="1:16" x14ac:dyDescent="0.25">
      <c r="A256" s="1" t="s">
        <v>96</v>
      </c>
      <c r="B256" s="1" t="s">
        <v>48</v>
      </c>
      <c r="C256" s="27" t="s">
        <v>59</v>
      </c>
      <c r="D256" s="27"/>
      <c r="E256" s="27"/>
      <c r="F256" s="27"/>
      <c r="G256" s="27"/>
      <c r="H256" s="2"/>
      <c r="I256" s="2"/>
      <c r="J256" s="2"/>
      <c r="K256" s="2"/>
      <c r="L256" s="2"/>
      <c r="O256" s="15"/>
    </row>
    <row r="257" spans="1:15" x14ac:dyDescent="0.25">
      <c r="A257" s="1"/>
      <c r="B257" s="1"/>
      <c r="C257" s="27"/>
      <c r="D257" s="27"/>
      <c r="E257" s="27"/>
      <c r="F257" s="27"/>
      <c r="G257" s="27"/>
      <c r="H257" s="2"/>
      <c r="I257" s="2"/>
      <c r="J257" s="2"/>
      <c r="K257" s="2"/>
      <c r="L257" s="2"/>
      <c r="O257" s="15"/>
    </row>
    <row r="258" spans="1:15" x14ac:dyDescent="0.25">
      <c r="A258" s="1"/>
      <c r="B258" s="1"/>
      <c r="C258" s="27"/>
      <c r="D258" s="27"/>
      <c r="E258" s="27"/>
      <c r="F258" s="27"/>
      <c r="G258" s="27"/>
      <c r="H258" s="2"/>
      <c r="I258" s="2"/>
      <c r="J258" s="2"/>
      <c r="K258" s="2"/>
      <c r="L258" s="2"/>
      <c r="O258" s="15"/>
    </row>
    <row r="259" spans="1:15" x14ac:dyDescent="0.25">
      <c r="A259" s="1"/>
      <c r="B259" s="1"/>
      <c r="C259" s="27"/>
      <c r="D259" s="27"/>
      <c r="E259" s="27"/>
      <c r="F259" s="27"/>
      <c r="G259" s="27"/>
      <c r="H259" s="2"/>
      <c r="I259" s="2"/>
      <c r="J259" s="2"/>
      <c r="K259" s="2"/>
      <c r="L259" s="2"/>
      <c r="O259" s="15"/>
    </row>
    <row r="260" spans="1:15" x14ac:dyDescent="0.25">
      <c r="A260" s="1"/>
      <c r="B260" s="1"/>
      <c r="C260" s="27"/>
      <c r="D260" s="27"/>
      <c r="E260" s="27"/>
      <c r="F260" s="27"/>
      <c r="G260" s="27"/>
      <c r="H260" s="2"/>
      <c r="I260" s="2"/>
      <c r="J260" s="2"/>
      <c r="K260" s="2"/>
      <c r="L260" s="2"/>
      <c r="O260" s="15"/>
    </row>
    <row r="261" spans="1:15" x14ac:dyDescent="0.25">
      <c r="C261" s="27"/>
      <c r="D261" s="27"/>
      <c r="E261" s="27"/>
      <c r="F261" s="27"/>
      <c r="G261" s="27"/>
      <c r="L261" s="2"/>
      <c r="M261" s="2">
        <v>3</v>
      </c>
      <c r="N261" s="14">
        <v>537</v>
      </c>
      <c r="O261" s="14">
        <f>M261*N261</f>
        <v>1611</v>
      </c>
    </row>
    <row r="262" spans="1:15" hidden="1" x14ac:dyDescent="0.25">
      <c r="G262" s="4"/>
      <c r="N262" s="15"/>
      <c r="O262" s="15"/>
    </row>
    <row r="263" spans="1:15" hidden="1" x14ac:dyDescent="0.25">
      <c r="G263" s="4" t="s">
        <v>55</v>
      </c>
      <c r="H263" s="2">
        <v>3</v>
      </c>
      <c r="I263" s="2"/>
      <c r="J263" s="2"/>
      <c r="K263" s="2"/>
      <c r="L263" s="2">
        <v>3</v>
      </c>
      <c r="O263" s="15"/>
    </row>
    <row r="264" spans="1:15" x14ac:dyDescent="0.25">
      <c r="G264" s="4"/>
      <c r="H264" s="2"/>
      <c r="I264" s="2"/>
      <c r="J264" s="2"/>
      <c r="K264" s="2"/>
      <c r="L264" s="2"/>
      <c r="O264" s="15"/>
    </row>
    <row r="265" spans="1:15" x14ac:dyDescent="0.25">
      <c r="A265" s="1" t="s">
        <v>101</v>
      </c>
      <c r="B265" s="1" t="s">
        <v>34</v>
      </c>
      <c r="C265" s="27" t="s">
        <v>105</v>
      </c>
      <c r="D265" s="27"/>
      <c r="E265" s="27"/>
      <c r="F265" s="27"/>
      <c r="G265" s="27"/>
      <c r="H265" s="2"/>
      <c r="I265" s="2"/>
      <c r="J265" s="2"/>
      <c r="K265" s="2"/>
      <c r="L265" s="2"/>
      <c r="O265" s="15"/>
    </row>
    <row r="266" spans="1:15" x14ac:dyDescent="0.25">
      <c r="A266" s="1"/>
      <c r="B266" s="1"/>
      <c r="C266" s="27"/>
      <c r="D266" s="27"/>
      <c r="E266" s="27"/>
      <c r="F266" s="27"/>
      <c r="G266" s="27"/>
      <c r="H266" s="2"/>
      <c r="I266" s="2"/>
      <c r="J266" s="2"/>
      <c r="K266" s="2"/>
      <c r="L266" s="2"/>
      <c r="O266" s="15"/>
    </row>
    <row r="267" spans="1:15" x14ac:dyDescent="0.25">
      <c r="C267" s="27"/>
      <c r="D267" s="27"/>
      <c r="E267" s="27"/>
      <c r="F267" s="27"/>
      <c r="G267" s="27"/>
      <c r="L267" s="2"/>
      <c r="M267" s="2">
        <f>SUM(L289:L289)</f>
        <v>1</v>
      </c>
      <c r="N267" s="2">
        <v>360</v>
      </c>
      <c r="O267" s="14">
        <f>M267*N267</f>
        <v>360</v>
      </c>
    </row>
    <row r="268" spans="1:15" hidden="1" x14ac:dyDescent="0.25">
      <c r="C268" s="13"/>
      <c r="D268" s="13"/>
      <c r="E268" s="13"/>
      <c r="F268" s="13"/>
      <c r="G268" s="13"/>
      <c r="L268" s="2"/>
      <c r="M268" s="2"/>
      <c r="N268" s="2"/>
      <c r="O268" s="14"/>
    </row>
    <row r="269" spans="1:15" hidden="1" x14ac:dyDescent="0.25">
      <c r="C269" s="13"/>
      <c r="D269" s="13"/>
      <c r="E269" s="13"/>
      <c r="F269" s="13"/>
      <c r="G269" s="4" t="s">
        <v>108</v>
      </c>
      <c r="H269" s="2">
        <v>1</v>
      </c>
      <c r="L269" s="2"/>
      <c r="M269" s="2"/>
      <c r="N269" s="2"/>
      <c r="O269" s="14"/>
    </row>
    <row r="270" spans="1:15" x14ac:dyDescent="0.25">
      <c r="C270" s="13"/>
      <c r="D270" s="13"/>
      <c r="E270" s="13"/>
      <c r="F270" s="13"/>
      <c r="G270" s="13"/>
      <c r="H270" s="2"/>
      <c r="L270" s="2"/>
      <c r="M270" s="2"/>
      <c r="N270" s="2"/>
      <c r="O270" s="14"/>
    </row>
    <row r="271" spans="1:15" x14ac:dyDescent="0.25">
      <c r="A271" s="1" t="s">
        <v>102</v>
      </c>
      <c r="B271" s="1" t="s">
        <v>34</v>
      </c>
      <c r="C271" s="27" t="s">
        <v>106</v>
      </c>
      <c r="D271" s="27"/>
      <c r="E271" s="27"/>
      <c r="F271" s="27"/>
      <c r="G271" s="27"/>
      <c r="H271" s="2"/>
      <c r="I271" s="2"/>
      <c r="J271" s="2"/>
      <c r="K271" s="2"/>
      <c r="L271" s="2"/>
      <c r="O271" s="15"/>
    </row>
    <row r="272" spans="1:15" x14ac:dyDescent="0.25">
      <c r="A272" s="1"/>
      <c r="B272" s="1"/>
      <c r="C272" s="27"/>
      <c r="D272" s="27"/>
      <c r="E272" s="27"/>
      <c r="F272" s="27"/>
      <c r="G272" s="27"/>
      <c r="H272" s="2"/>
      <c r="I272" s="2"/>
      <c r="J272" s="2"/>
      <c r="K272" s="2"/>
      <c r="L272" s="2"/>
      <c r="O272" s="15"/>
    </row>
    <row r="273" spans="1:15" x14ac:dyDescent="0.25">
      <c r="C273" s="27"/>
      <c r="D273" s="27"/>
      <c r="E273" s="27"/>
      <c r="F273" s="27"/>
      <c r="G273" s="27"/>
      <c r="H273" s="2"/>
      <c r="L273" s="2"/>
      <c r="M273" s="2">
        <v>1</v>
      </c>
      <c r="N273" s="2">
        <v>300</v>
      </c>
      <c r="O273" s="14">
        <f>M273*N273</f>
        <v>300</v>
      </c>
    </row>
    <row r="274" spans="1:15" hidden="1" x14ac:dyDescent="0.25">
      <c r="C274" s="13"/>
      <c r="D274" s="13"/>
      <c r="E274" s="13"/>
      <c r="F274" s="13"/>
      <c r="G274" s="13"/>
      <c r="H274" s="2"/>
      <c r="L274" s="2"/>
      <c r="M274" s="2"/>
      <c r="N274" s="2"/>
      <c r="O274" s="14"/>
    </row>
    <row r="275" spans="1:15" hidden="1" x14ac:dyDescent="0.25">
      <c r="C275" s="13"/>
      <c r="D275" s="13"/>
      <c r="E275" s="13"/>
      <c r="F275" s="13"/>
      <c r="G275" s="22" t="s">
        <v>42</v>
      </c>
      <c r="H275" s="2">
        <v>1</v>
      </c>
      <c r="L275" s="2">
        <v>1</v>
      </c>
      <c r="M275" s="2"/>
      <c r="N275" s="2"/>
      <c r="O275" s="14"/>
    </row>
    <row r="276" spans="1:15" x14ac:dyDescent="0.25">
      <c r="C276" s="13"/>
      <c r="D276" s="13"/>
      <c r="E276" s="13"/>
      <c r="F276" s="13"/>
      <c r="G276" s="13"/>
      <c r="H276" s="2"/>
      <c r="L276" s="2"/>
      <c r="M276" s="2"/>
      <c r="N276" s="2"/>
      <c r="O276" s="14"/>
    </row>
    <row r="277" spans="1:15" x14ac:dyDescent="0.25">
      <c r="A277" s="1" t="s">
        <v>110</v>
      </c>
      <c r="B277" s="1" t="s">
        <v>34</v>
      </c>
      <c r="C277" s="27" t="s">
        <v>107</v>
      </c>
      <c r="D277" s="27"/>
      <c r="E277" s="27"/>
      <c r="F277" s="27"/>
      <c r="G277" s="27"/>
      <c r="H277" s="2"/>
      <c r="I277" s="2"/>
      <c r="J277" s="2"/>
      <c r="K277" s="2"/>
      <c r="L277" s="2"/>
      <c r="O277" s="15"/>
    </row>
    <row r="278" spans="1:15" x14ac:dyDescent="0.25">
      <c r="A278" s="1"/>
      <c r="B278" s="1"/>
      <c r="C278" s="27"/>
      <c r="D278" s="27"/>
      <c r="E278" s="27"/>
      <c r="F278" s="27"/>
      <c r="G278" s="27"/>
      <c r="H278" s="2"/>
      <c r="I278" s="2"/>
      <c r="J278" s="2"/>
      <c r="K278" s="2"/>
      <c r="L278" s="2"/>
      <c r="O278" s="15"/>
    </row>
    <row r="279" spans="1:15" x14ac:dyDescent="0.25">
      <c r="C279" s="27"/>
      <c r="D279" s="27"/>
      <c r="E279" s="27"/>
      <c r="F279" s="27"/>
      <c r="G279" s="27"/>
      <c r="H279" s="2"/>
      <c r="L279" s="2"/>
      <c r="M279" s="2">
        <v>1</v>
      </c>
      <c r="N279" s="2">
        <v>340</v>
      </c>
      <c r="O279" s="14">
        <f>M279*N279</f>
        <v>340</v>
      </c>
    </row>
    <row r="280" spans="1:15" hidden="1" x14ac:dyDescent="0.25">
      <c r="C280" s="13"/>
      <c r="D280" s="13"/>
      <c r="E280" s="13"/>
      <c r="F280" s="13"/>
      <c r="G280" s="13"/>
      <c r="H280" s="2"/>
      <c r="L280" s="2"/>
      <c r="M280" s="2"/>
      <c r="N280" s="2"/>
      <c r="O280" s="14"/>
    </row>
    <row r="281" spans="1:15" hidden="1" x14ac:dyDescent="0.25">
      <c r="C281" s="13"/>
      <c r="D281" s="13"/>
      <c r="E281" s="13"/>
      <c r="F281" s="13"/>
      <c r="G281" s="22" t="s">
        <v>55</v>
      </c>
      <c r="H281" s="2">
        <v>1</v>
      </c>
      <c r="L281" s="2">
        <v>1</v>
      </c>
      <c r="M281" s="2"/>
      <c r="N281" s="2"/>
      <c r="O281" s="14"/>
    </row>
    <row r="282" spans="1:15" x14ac:dyDescent="0.25">
      <c r="C282" s="13"/>
      <c r="D282" s="13"/>
      <c r="E282" s="13"/>
      <c r="F282" s="13"/>
      <c r="G282" s="13"/>
      <c r="H282" s="2"/>
      <c r="L282" s="2"/>
      <c r="M282" s="2"/>
      <c r="N282" s="2"/>
      <c r="O282" s="14"/>
    </row>
    <row r="283" spans="1:15" x14ac:dyDescent="0.25">
      <c r="A283" s="1" t="s">
        <v>111</v>
      </c>
      <c r="B283" s="1" t="s">
        <v>34</v>
      </c>
      <c r="C283" s="27" t="s">
        <v>97</v>
      </c>
      <c r="D283" s="27"/>
      <c r="E283" s="27"/>
      <c r="F283" s="27"/>
      <c r="G283" s="27"/>
      <c r="H283" s="2"/>
      <c r="I283" s="2"/>
      <c r="J283" s="2"/>
      <c r="K283" s="2"/>
      <c r="L283" s="2"/>
      <c r="O283" s="15"/>
    </row>
    <row r="284" spans="1:15" x14ac:dyDescent="0.25">
      <c r="C284" s="27"/>
      <c r="D284" s="27"/>
      <c r="E284" s="27"/>
      <c r="F284" s="27"/>
      <c r="G284" s="27"/>
      <c r="H284" s="2"/>
      <c r="L284" s="2"/>
      <c r="M284" s="2">
        <v>1</v>
      </c>
      <c r="N284" s="2">
        <v>700</v>
      </c>
      <c r="O284" s="14">
        <f>M284*N284</f>
        <v>700</v>
      </c>
    </row>
    <row r="285" spans="1:15" hidden="1" x14ac:dyDescent="0.25">
      <c r="C285" s="13"/>
      <c r="D285" s="13"/>
      <c r="E285" s="13"/>
      <c r="F285" s="13"/>
      <c r="G285" s="22" t="s">
        <v>55</v>
      </c>
      <c r="H285" s="2">
        <v>1</v>
      </c>
      <c r="L285" s="2">
        <v>1</v>
      </c>
      <c r="M285" s="2"/>
      <c r="N285" s="2"/>
      <c r="O285" s="14"/>
    </row>
    <row r="286" spans="1:15" x14ac:dyDescent="0.25">
      <c r="C286" s="13"/>
      <c r="D286" s="13"/>
      <c r="E286" s="13"/>
      <c r="F286" s="13"/>
      <c r="G286" s="13"/>
      <c r="L286" s="2"/>
      <c r="M286" s="2"/>
      <c r="N286" s="2"/>
      <c r="O286" s="14"/>
    </row>
    <row r="287" spans="1:15" x14ac:dyDescent="0.25">
      <c r="C287" s="13"/>
      <c r="D287" s="13"/>
      <c r="E287" s="13"/>
      <c r="F287" s="13"/>
      <c r="G287" s="13"/>
      <c r="L287" s="2"/>
      <c r="M287" s="2"/>
      <c r="N287" s="2"/>
      <c r="O287" s="14"/>
    </row>
    <row r="288" spans="1:15" x14ac:dyDescent="0.25">
      <c r="G288" s="4"/>
      <c r="O288" s="15"/>
    </row>
    <row r="289" spans="1:15" hidden="1" x14ac:dyDescent="0.25">
      <c r="G289" s="4" t="s">
        <v>55</v>
      </c>
      <c r="H289" s="2">
        <v>1</v>
      </c>
      <c r="I289" s="2">
        <v>1</v>
      </c>
      <c r="J289" s="2"/>
      <c r="K289" s="2"/>
      <c r="L289" s="2">
        <f>H289*I289</f>
        <v>1</v>
      </c>
      <c r="O289" s="15"/>
    </row>
    <row r="290" spans="1:15" hidden="1" x14ac:dyDescent="0.25">
      <c r="O290" s="15"/>
    </row>
    <row r="291" spans="1:15" hidden="1" x14ac:dyDescent="0.25">
      <c r="O291" s="15"/>
    </row>
    <row r="292" spans="1:15" hidden="1" x14ac:dyDescent="0.25">
      <c r="A292" s="1" t="s">
        <v>21</v>
      </c>
      <c r="B292" s="1" t="s">
        <v>23</v>
      </c>
      <c r="C292" s="27" t="s">
        <v>25</v>
      </c>
      <c r="D292" s="27"/>
      <c r="E292" s="27"/>
      <c r="F292" s="27"/>
      <c r="G292" s="27"/>
      <c r="O292" s="15"/>
    </row>
    <row r="293" spans="1:15" hidden="1" x14ac:dyDescent="0.25">
      <c r="C293" s="27"/>
      <c r="D293" s="27"/>
      <c r="E293" s="27"/>
      <c r="F293" s="27"/>
      <c r="G293" s="27"/>
      <c r="L293" s="2"/>
      <c r="M293" s="2">
        <f>SUM(L295:L296)</f>
        <v>1.5</v>
      </c>
      <c r="N293" s="2">
        <v>0.65</v>
      </c>
      <c r="O293" s="14">
        <f>M293*N293</f>
        <v>0.97500000000000009</v>
      </c>
    </row>
    <row r="294" spans="1:15" hidden="1" x14ac:dyDescent="0.25">
      <c r="O294" s="15"/>
    </row>
    <row r="295" spans="1:15" hidden="1" x14ac:dyDescent="0.25">
      <c r="G295" s="4"/>
      <c r="H295" s="2">
        <v>1</v>
      </c>
      <c r="I295" s="2">
        <v>1.5</v>
      </c>
      <c r="J295" s="2"/>
      <c r="K295" s="2"/>
      <c r="L295" s="2">
        <f>H295*I295</f>
        <v>1.5</v>
      </c>
      <c r="O295" s="15"/>
    </row>
    <row r="296" spans="1:15" hidden="1" x14ac:dyDescent="0.25">
      <c r="O296" s="15"/>
    </row>
    <row r="297" spans="1:15" hidden="1" x14ac:dyDescent="0.25">
      <c r="O297" s="15"/>
    </row>
    <row r="298" spans="1:15" hidden="1" x14ac:dyDescent="0.25">
      <c r="A298" s="7" t="s">
        <v>26</v>
      </c>
      <c r="B298" s="7"/>
      <c r="C298" s="7"/>
      <c r="D298" s="7"/>
      <c r="E298" s="7"/>
      <c r="F298" s="7"/>
      <c r="G298" s="7"/>
      <c r="H298" s="7"/>
      <c r="I298" s="7"/>
      <c r="J298" s="7"/>
      <c r="K298" s="7"/>
      <c r="L298" s="7"/>
      <c r="M298" s="7"/>
      <c r="O298" s="15"/>
    </row>
    <row r="299" spans="1:15" hidden="1" x14ac:dyDescent="0.25">
      <c r="O299" s="15"/>
    </row>
    <row r="300" spans="1:15" hidden="1" x14ac:dyDescent="0.25">
      <c r="O300" s="15"/>
    </row>
    <row r="301" spans="1:15" hidden="1" x14ac:dyDescent="0.25">
      <c r="A301" s="1" t="s">
        <v>22</v>
      </c>
      <c r="B301" s="1" t="s">
        <v>23</v>
      </c>
      <c r="C301" s="27" t="s">
        <v>24</v>
      </c>
      <c r="D301" s="27"/>
      <c r="E301" s="27"/>
      <c r="F301" s="27"/>
      <c r="G301" s="27"/>
      <c r="O301" s="15"/>
    </row>
    <row r="302" spans="1:15" hidden="1" x14ac:dyDescent="0.25">
      <c r="A302" s="1"/>
      <c r="B302" s="1"/>
      <c r="C302" s="27"/>
      <c r="D302" s="27"/>
      <c r="E302" s="27"/>
      <c r="F302" s="27"/>
      <c r="G302" s="27"/>
      <c r="O302" s="15"/>
    </row>
    <row r="303" spans="1:15" hidden="1" x14ac:dyDescent="0.25">
      <c r="A303" s="1"/>
      <c r="B303" s="1"/>
      <c r="C303" s="27"/>
      <c r="D303" s="27"/>
      <c r="E303" s="27"/>
      <c r="F303" s="27"/>
      <c r="G303" s="27"/>
      <c r="O303" s="15"/>
    </row>
    <row r="304" spans="1:15" hidden="1" x14ac:dyDescent="0.25">
      <c r="C304" s="27"/>
      <c r="D304" s="27"/>
      <c r="E304" s="27"/>
      <c r="F304" s="27"/>
      <c r="G304" s="27"/>
      <c r="L304" s="2"/>
      <c r="M304" s="2">
        <f>SUM(L307:L308)</f>
        <v>2.5</v>
      </c>
      <c r="N304" s="2">
        <v>0.65</v>
      </c>
      <c r="O304" s="14">
        <f>M304*N304</f>
        <v>1.625</v>
      </c>
    </row>
    <row r="305" spans="7:15" hidden="1" x14ac:dyDescent="0.25">
      <c r="O305" s="15"/>
    </row>
    <row r="306" spans="7:15" x14ac:dyDescent="0.25">
      <c r="O306" s="15"/>
    </row>
    <row r="307" spans="7:15" hidden="1" x14ac:dyDescent="0.25">
      <c r="G307" s="4"/>
      <c r="H307" s="2">
        <v>1</v>
      </c>
      <c r="I307" s="2">
        <v>2.5</v>
      </c>
      <c r="J307" s="2"/>
      <c r="K307" s="2"/>
      <c r="L307" s="2">
        <f>H307*I307</f>
        <v>2.5</v>
      </c>
      <c r="O307" s="15"/>
    </row>
    <row r="308" spans="7:15" x14ac:dyDescent="0.25">
      <c r="O308" s="15"/>
    </row>
    <row r="309" spans="7:15" x14ac:dyDescent="0.25">
      <c r="O309" s="2">
        <f>SUM(O11:O308)</f>
        <v>44129.737000000016</v>
      </c>
    </row>
  </sheetData>
  <mergeCells count="41">
    <mergeCell ref="C78:G82"/>
    <mergeCell ref="A2:B2"/>
    <mergeCell ref="C6:G6"/>
    <mergeCell ref="C8:G11"/>
    <mergeCell ref="C15:G17"/>
    <mergeCell ref="C26:G32"/>
    <mergeCell ref="C36:G40"/>
    <mergeCell ref="C45:G47"/>
    <mergeCell ref="C51:G55"/>
    <mergeCell ref="C60:G63"/>
    <mergeCell ref="C69:G69"/>
    <mergeCell ref="C71:G74"/>
    <mergeCell ref="C187:G187"/>
    <mergeCell ref="C88:G94"/>
    <mergeCell ref="C98:G100"/>
    <mergeCell ref="C105:G111"/>
    <mergeCell ref="C115:G122"/>
    <mergeCell ref="C127:G127"/>
    <mergeCell ref="C129:G137"/>
    <mergeCell ref="C141:G144"/>
    <mergeCell ref="C148:G159"/>
    <mergeCell ref="C163:G166"/>
    <mergeCell ref="C170:G174"/>
    <mergeCell ref="C178:G182"/>
    <mergeCell ref="C265:G267"/>
    <mergeCell ref="C189:G192"/>
    <mergeCell ref="C196:G200"/>
    <mergeCell ref="C204:G207"/>
    <mergeCell ref="C211:G214"/>
    <mergeCell ref="C218:G221"/>
    <mergeCell ref="C225:G227"/>
    <mergeCell ref="C231:G234"/>
    <mergeCell ref="C238:G241"/>
    <mergeCell ref="C248:G248"/>
    <mergeCell ref="C250:G252"/>
    <mergeCell ref="C256:G261"/>
    <mergeCell ref="C271:G273"/>
    <mergeCell ref="C277:G279"/>
    <mergeCell ref="C283:G284"/>
    <mergeCell ref="C292:G293"/>
    <mergeCell ref="C301:G304"/>
  </mergeCells>
  <printOptions horizontalCentered="1"/>
  <pageMargins left="0.19685039370078741" right="0.19685039370078741" top="0.39370078740157483" bottom="0.39370078740157483" header="0.39370078740157483" footer="0.31496062992125984"/>
  <pageSetup paperSize="9" scale="80" orientation="portrait" r:id="rId1"/>
  <rowBreaks count="4" manualBreakCount="4">
    <brk id="67" max="14" man="1"/>
    <brk id="125" max="14" man="1"/>
    <brk id="185" max="14" man="1"/>
    <brk id="246" max="1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7AB76-5082-4E5E-985D-6E3F0B8155E0}">
  <dimension ref="A2:P44"/>
  <sheetViews>
    <sheetView tabSelected="1" zoomScaleNormal="100" workbookViewId="0">
      <selection activeCell="N3" sqref="N3"/>
    </sheetView>
  </sheetViews>
  <sheetFormatPr defaultColWidth="9.140625" defaultRowHeight="15" x14ac:dyDescent="0.25"/>
  <cols>
    <col min="1" max="1" width="5.42578125" bestFit="1" customWidth="1"/>
    <col min="2" max="2" width="7" bestFit="1" customWidth="1"/>
    <col min="7" max="7" width="23.5703125" customWidth="1"/>
    <col min="8" max="8" width="5.5703125" hidden="1" customWidth="1"/>
    <col min="9" max="12" width="9.140625" hidden="1" customWidth="1"/>
    <col min="14" max="14" width="9.140625" customWidth="1"/>
    <col min="15" max="15" width="13.140625" bestFit="1" customWidth="1"/>
    <col min="16" max="16" width="12" hidden="1" customWidth="1"/>
  </cols>
  <sheetData>
    <row r="2" spans="1:16" x14ac:dyDescent="0.25">
      <c r="A2" s="23" t="s">
        <v>14</v>
      </c>
      <c r="B2" s="24"/>
      <c r="C2" s="5" t="s">
        <v>37</v>
      </c>
      <c r="D2" s="5"/>
      <c r="E2" s="5"/>
      <c r="F2" s="5"/>
      <c r="G2" s="5"/>
      <c r="H2" s="5"/>
      <c r="I2" s="5"/>
      <c r="J2" s="5"/>
      <c r="K2" s="5"/>
      <c r="L2" s="5"/>
      <c r="M2" s="5"/>
      <c r="N2" s="5"/>
      <c r="O2" s="6"/>
      <c r="P2" s="6"/>
    </row>
    <row r="5" spans="1:16" ht="18.75" x14ac:dyDescent="0.3">
      <c r="A5" s="10" t="s">
        <v>36</v>
      </c>
      <c r="B5" s="7"/>
      <c r="C5" s="7"/>
      <c r="D5" s="7"/>
      <c r="E5" s="7"/>
      <c r="F5" s="7"/>
      <c r="G5" s="7"/>
      <c r="H5" s="7"/>
      <c r="I5" s="7"/>
      <c r="J5" s="7"/>
      <c r="K5" s="7"/>
      <c r="L5" s="7"/>
      <c r="M5" s="7"/>
      <c r="N5" s="7"/>
      <c r="O5" s="7"/>
    </row>
    <row r="6" spans="1:16" x14ac:dyDescent="0.25">
      <c r="A6" s="9"/>
    </row>
    <row r="7" spans="1:16" x14ac:dyDescent="0.25">
      <c r="A7" s="9"/>
    </row>
    <row r="8" spans="1:16" x14ac:dyDescent="0.25">
      <c r="A8" t="s">
        <v>27</v>
      </c>
      <c r="O8" s="11">
        <f>Amidaments!O309</f>
        <v>44129.737000000016</v>
      </c>
    </row>
    <row r="9" spans="1:16" x14ac:dyDescent="0.25">
      <c r="O9" s="11"/>
    </row>
    <row r="10" spans="1:16" x14ac:dyDescent="0.25">
      <c r="A10" t="s">
        <v>28</v>
      </c>
      <c r="O10" s="11">
        <f>O8*0.13</f>
        <v>5736.8658100000021</v>
      </c>
    </row>
    <row r="11" spans="1:16" x14ac:dyDescent="0.25">
      <c r="O11" s="11"/>
    </row>
    <row r="12" spans="1:16" x14ac:dyDescent="0.25">
      <c r="A12" t="s">
        <v>29</v>
      </c>
      <c r="O12" s="11">
        <f>O8*0.06</f>
        <v>2647.7842200000009</v>
      </c>
    </row>
    <row r="13" spans="1:16" x14ac:dyDescent="0.25">
      <c r="O13" s="11"/>
    </row>
    <row r="14" spans="1:16" x14ac:dyDescent="0.25">
      <c r="O14" s="11"/>
    </row>
    <row r="15" spans="1:16" x14ac:dyDescent="0.25">
      <c r="O15" s="11"/>
    </row>
    <row r="16" spans="1:16" x14ac:dyDescent="0.25">
      <c r="A16" t="s">
        <v>30</v>
      </c>
      <c r="O16" s="11">
        <f>SUM(O8:O12)</f>
        <v>52514.38703000002</v>
      </c>
    </row>
    <row r="17" spans="1:15" x14ac:dyDescent="0.25">
      <c r="O17" s="11"/>
    </row>
    <row r="18" spans="1:15" x14ac:dyDescent="0.25">
      <c r="O18" s="11"/>
    </row>
    <row r="19" spans="1:15" x14ac:dyDescent="0.25">
      <c r="O19" s="11"/>
    </row>
    <row r="20" spans="1:15" x14ac:dyDescent="0.25">
      <c r="O20" s="11"/>
    </row>
    <row r="21" spans="1:15" x14ac:dyDescent="0.25">
      <c r="O21" s="11"/>
    </row>
    <row r="22" spans="1:15" x14ac:dyDescent="0.25">
      <c r="A22" t="s">
        <v>35</v>
      </c>
      <c r="O22" s="11">
        <f>O16*0.21</f>
        <v>11028.021276300004</v>
      </c>
    </row>
    <row r="23" spans="1:15" x14ac:dyDescent="0.25">
      <c r="O23" s="11"/>
    </row>
    <row r="24" spans="1:15" x14ac:dyDescent="0.25">
      <c r="A24" s="7"/>
      <c r="B24" s="7"/>
      <c r="C24" s="7"/>
      <c r="D24" s="7"/>
      <c r="E24" s="7"/>
      <c r="F24" s="7"/>
      <c r="G24" s="7"/>
      <c r="H24" s="7"/>
      <c r="I24" s="7"/>
      <c r="J24" s="7"/>
      <c r="K24" s="7"/>
      <c r="L24" s="7"/>
      <c r="M24" s="7"/>
      <c r="N24" s="7"/>
      <c r="O24" s="12"/>
    </row>
    <row r="25" spans="1:15" x14ac:dyDescent="0.25">
      <c r="O25" s="11"/>
    </row>
    <row r="26" spans="1:15" x14ac:dyDescent="0.25">
      <c r="A26" s="9" t="s">
        <v>31</v>
      </c>
      <c r="B26" s="9"/>
      <c r="C26" s="9"/>
      <c r="D26" s="9"/>
      <c r="E26" s="9"/>
      <c r="F26" s="9"/>
      <c r="G26" s="9"/>
      <c r="H26" s="9"/>
      <c r="I26" s="9"/>
      <c r="J26" s="9"/>
      <c r="K26" s="9"/>
      <c r="L26" s="9"/>
      <c r="M26" s="9"/>
      <c r="N26" s="9"/>
      <c r="O26" s="16">
        <f>O16+O22</f>
        <v>63542.408306300022</v>
      </c>
    </row>
    <row r="27" spans="1:15" x14ac:dyDescent="0.25">
      <c r="A27" s="7"/>
      <c r="B27" s="7"/>
      <c r="C27" s="7"/>
      <c r="D27" s="7"/>
      <c r="E27" s="7"/>
      <c r="F27" s="7"/>
      <c r="G27" s="7"/>
      <c r="H27" s="7"/>
      <c r="I27" s="7"/>
      <c r="J27" s="7"/>
      <c r="K27" s="7"/>
      <c r="L27" s="7"/>
      <c r="M27" s="7"/>
      <c r="N27" s="7"/>
      <c r="O27" s="8"/>
    </row>
    <row r="28" spans="1:15" x14ac:dyDescent="0.25">
      <c r="O28" s="2"/>
    </row>
    <row r="29" spans="1:15" x14ac:dyDescent="0.25">
      <c r="O29" s="2"/>
    </row>
    <row r="30" spans="1:15" x14ac:dyDescent="0.25">
      <c r="O30" s="2"/>
    </row>
    <row r="31" spans="1:15" x14ac:dyDescent="0.25">
      <c r="O31" s="2"/>
    </row>
    <row r="32" spans="1:15" x14ac:dyDescent="0.25">
      <c r="A32" s="25"/>
      <c r="B32" s="25"/>
      <c r="C32" s="25"/>
      <c r="D32" s="25"/>
      <c r="E32" s="25"/>
      <c r="F32" s="25"/>
      <c r="G32" s="25"/>
      <c r="H32" s="25"/>
      <c r="I32" s="25"/>
      <c r="J32" s="25"/>
      <c r="K32" s="25"/>
      <c r="L32" s="25"/>
      <c r="M32" s="25"/>
      <c r="N32" s="25"/>
      <c r="O32" s="25"/>
    </row>
    <row r="33" spans="1:15" x14ac:dyDescent="0.25">
      <c r="A33" s="25"/>
      <c r="B33" s="25"/>
      <c r="C33" s="25"/>
      <c r="D33" s="25"/>
      <c r="E33" s="25"/>
      <c r="F33" s="25"/>
      <c r="G33" s="25"/>
      <c r="H33" s="25"/>
      <c r="I33" s="25"/>
      <c r="J33" s="25"/>
      <c r="K33" s="25"/>
      <c r="L33" s="25"/>
      <c r="M33" s="25"/>
      <c r="N33" s="25"/>
      <c r="O33" s="25"/>
    </row>
    <row r="34" spans="1:15" x14ac:dyDescent="0.25">
      <c r="A34" s="25"/>
      <c r="B34" s="25"/>
      <c r="C34" s="25"/>
      <c r="D34" s="25"/>
      <c r="E34" s="25"/>
      <c r="F34" s="25"/>
      <c r="G34" s="25"/>
      <c r="H34" s="25"/>
      <c r="I34" s="25"/>
      <c r="J34" s="25"/>
      <c r="K34" s="25"/>
      <c r="L34" s="25"/>
      <c r="M34" s="25"/>
      <c r="N34" s="25"/>
      <c r="O34" s="25"/>
    </row>
    <row r="35" spans="1:15" x14ac:dyDescent="0.25">
      <c r="O35" s="2"/>
    </row>
    <row r="36" spans="1:15" x14ac:dyDescent="0.25">
      <c r="O36" s="2"/>
    </row>
    <row r="37" spans="1:15" x14ac:dyDescent="0.25">
      <c r="O37" s="2"/>
    </row>
    <row r="38" spans="1:15" x14ac:dyDescent="0.25">
      <c r="A38" s="26"/>
      <c r="B38" s="26"/>
      <c r="C38" s="26"/>
      <c r="D38" s="26"/>
      <c r="E38" s="26"/>
      <c r="F38" s="26"/>
      <c r="G38" s="26"/>
      <c r="H38" s="26"/>
      <c r="I38" s="26"/>
      <c r="J38" s="26"/>
      <c r="K38" s="26"/>
      <c r="L38" s="26"/>
      <c r="M38" s="26"/>
      <c r="N38" s="26"/>
      <c r="O38" s="26"/>
    </row>
    <row r="44" spans="1:15" x14ac:dyDescent="0.25">
      <c r="O44" s="2"/>
    </row>
  </sheetData>
  <mergeCells count="3">
    <mergeCell ref="A2:B2"/>
    <mergeCell ref="A32:O34"/>
    <mergeCell ref="A38:O38"/>
  </mergeCells>
  <printOptions horizontalCentered="1"/>
  <pageMargins left="0.19685039370078741" right="0.19685039370078741" top="0.74803149606299213" bottom="0.74803149606299213" header="0.31496062992125984" footer="0.31496062992125984"/>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Fulls de càlcul</vt:lpstr>
      </vt:variant>
      <vt:variant>
        <vt:i4>3</vt:i4>
      </vt:variant>
      <vt:variant>
        <vt:lpstr>Intervals amb nom</vt:lpstr>
      </vt:variant>
      <vt:variant>
        <vt:i4>2</vt:i4>
      </vt:variant>
    </vt:vector>
  </HeadingPairs>
  <TitlesOfParts>
    <vt:vector size="5" baseType="lpstr">
      <vt:lpstr>Amidaments</vt:lpstr>
      <vt:lpstr>Pressupost</vt:lpstr>
      <vt:lpstr>PEC</vt:lpstr>
      <vt:lpstr>Amidaments!Àrea_d'impressió</vt:lpstr>
      <vt:lpstr>Pressupost!Àrea_d'impressió</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2026-08-28T10:16:44Z</dcterms:modified>
</cp:coreProperties>
</file>