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X:\Secretaria\Ofisecre\JPoch\CONTRACTES\1. LICITACIONS\173 MAQUINÀRIA JARDINERIA I FORESTAL EL PUIG\"/>
    </mc:Choice>
  </mc:AlternateContent>
  <xr:revisionPtr revIDLastSave="0" documentId="8_{ECFA1864-6841-4056-9D24-5035937CFDFE}" xr6:coauthVersionLast="47" xr6:coauthVersionMax="47" xr10:uidLastSave="{00000000-0000-0000-0000-000000000000}"/>
  <bookViews>
    <workbookView xWindow="30315" yWindow="3315" windowWidth="21600" windowHeight="11295" xr2:uid="{00000000-000D-0000-FFFF-FFFF00000000}"/>
  </bookViews>
  <sheets>
    <sheet name="ANNEX 2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6" l="1"/>
  <c r="J60" i="6"/>
  <c r="D62" i="6"/>
  <c r="J54" i="6"/>
  <c r="J50" i="6"/>
  <c r="J46" i="6"/>
  <c r="J47" i="6"/>
  <c r="J48" i="6"/>
  <c r="J45" i="6"/>
  <c r="J7" i="6"/>
  <c r="D61" i="6"/>
  <c r="D60" i="6"/>
  <c r="D46" i="6"/>
  <c r="D47" i="6"/>
  <c r="D48" i="6"/>
  <c r="D45" i="6"/>
  <c r="D54" i="6"/>
  <c r="D50" i="6"/>
  <c r="J40" i="6"/>
  <c r="D40" i="6"/>
  <c r="J36" i="6"/>
  <c r="D36" i="6"/>
  <c r="J32" i="6"/>
  <c r="D32" i="6"/>
  <c r="J27" i="6"/>
  <c r="D27" i="6"/>
  <c r="J23" i="6"/>
  <c r="D23" i="6"/>
  <c r="J19" i="6"/>
  <c r="D19" i="6"/>
  <c r="J15" i="6"/>
  <c r="D15" i="6"/>
  <c r="J11" i="6"/>
  <c r="D11" i="6"/>
  <c r="D7" i="6"/>
  <c r="J62" i="6" l="1"/>
  <c r="D58" i="6"/>
  <c r="D63" i="6" s="1"/>
  <c r="D64" i="6" s="1"/>
  <c r="D65" i="6" s="1"/>
  <c r="J58" i="6"/>
  <c r="J63" i="6" l="1"/>
  <c r="J64" i="6" s="1"/>
  <c r="J65" i="6" s="1"/>
</calcChain>
</file>

<file path=xl/sharedStrings.xml><?xml version="1.0" encoding="utf-8"?>
<sst xmlns="http://schemas.openxmlformats.org/spreadsheetml/2006/main" count="135" uniqueCount="68">
  <si>
    <t>DADES DE LA LICITACIÓ</t>
  </si>
  <si>
    <t>DADES OMPLIR LICITADOR</t>
  </si>
  <si>
    <t>Consums APROXIMATS</t>
  </si>
  <si>
    <t>IVA (21%)</t>
  </si>
  <si>
    <t>DESCRIPCIÓ DE LA MAQUINÀRIA</t>
  </si>
  <si>
    <t>Preu unitari ofert IVA exclòs (€)</t>
  </si>
  <si>
    <t>Desbrossadora de combustió petita</t>
  </si>
  <si>
    <t>CARACTERÍSTIQUES TÈCNIQUES (OFERTA)</t>
  </si>
  <si>
    <t>Motor (2T o 4T):</t>
  </si>
  <si>
    <r>
      <t>Cilindrada (cm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):</t>
    </r>
  </si>
  <si>
    <t>Potència (Kw o CV):</t>
  </si>
  <si>
    <t>Encesa electrònica (sí-no):</t>
  </si>
  <si>
    <t>Manillar doble (sí-no):</t>
  </si>
  <si>
    <t>Sistema antivibració (sí-no):</t>
  </si>
  <si>
    <t>Pes (Kg):</t>
  </si>
  <si>
    <t>Model i marca:</t>
  </si>
  <si>
    <t>Preu unitari màxim            IVA exclòs (€)</t>
  </si>
  <si>
    <t>Desbrossadora de combustió mitjana</t>
  </si>
  <si>
    <t>Desbrossadora de combustió gran</t>
  </si>
  <si>
    <t>Bufador de mà</t>
  </si>
  <si>
    <r>
      <t>Caudal d'aire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/h):</t>
    </r>
  </si>
  <si>
    <t>Bufador d'esquena de motxilla</t>
  </si>
  <si>
    <t>Tallagespa de combustió (53 cm. de tall)</t>
  </si>
  <si>
    <t>Opció mulching (sí-no):</t>
  </si>
  <si>
    <t>Ample de tall (cm):</t>
  </si>
  <si>
    <t>Tallatanques elèctric de bateria (75 cm. de tall)</t>
  </si>
  <si>
    <t>Tensió bateria (V):</t>
  </si>
  <si>
    <t>Química d'ions de liti (sí-no):</t>
  </si>
  <si>
    <t>Motor escombretes (sí-no):</t>
  </si>
  <si>
    <t>Potència sonora (dbA):</t>
  </si>
  <si>
    <t>Longitud del tall (cm)</t>
  </si>
  <si>
    <t>Classe protecció IPX4 (sí-no):</t>
  </si>
  <si>
    <t>Motoserra elèctrica de bateria (25 cm. de tall)</t>
  </si>
  <si>
    <t>Longitud de la cadena (cm):</t>
  </si>
  <si>
    <t>Tisora elèctrica de bateria de poda</t>
  </si>
  <si>
    <t>Capacitat de tall (mm):</t>
  </si>
  <si>
    <t>Fre elèctric (sí-no):</t>
  </si>
  <si>
    <t>Pes amb bateria (Kg):</t>
  </si>
  <si>
    <t>BATERIES I CARREGADORS</t>
  </si>
  <si>
    <t>Bateria de liti de 40V i 4,0Ah</t>
  </si>
  <si>
    <t>MAQUINÀRIA ELÈCTRICA DE JARDINERIA</t>
  </si>
  <si>
    <t>MAQUINÀRIA DE COMBUSTIÓ DE JARDINERIA</t>
  </si>
  <si>
    <t>MAQUINÀRIA DE COMBUSTIÓ FORESTAL</t>
  </si>
  <si>
    <t>Desbrossadora de combustió forestal</t>
  </si>
  <si>
    <t>Motoserra de combustió forestal</t>
  </si>
  <si>
    <t>Longitud de l'espasa (cm):</t>
  </si>
  <si>
    <t>TRACTORET I REMOLC DE JARDINERIA</t>
  </si>
  <si>
    <t>Subtotal LICITACIÓ (tractoret i remolc)</t>
  </si>
  <si>
    <t>Subtotal LICITACIÓ (maquinària de jardineria i forestal)</t>
  </si>
  <si>
    <t>Subtotal OFERTA (maquinària de jardineria i forestal)</t>
  </si>
  <si>
    <t>Subtotal OFERTA (tractoret i remolc)</t>
  </si>
  <si>
    <t>TOTAL LICITACIÓ IVA exclòs (€)</t>
  </si>
  <si>
    <t>TOTAL OFERTA IVA exclòs (€)</t>
  </si>
  <si>
    <t>TOTAL LICITACIÓ IVA inclòs (€)</t>
  </si>
  <si>
    <t>TOTAL OFERTA IVA inclòs (€)</t>
  </si>
  <si>
    <t>Bateria de liti de 40V, química Li-on, amb capacitat de 4,0Ah i compatibles amb el model de tallatanques i motoserra elèctrics de bateria que es presenten a la present oferta</t>
  </si>
  <si>
    <t>Carregador de bateria de liti de 40V i 4,0Ah</t>
  </si>
  <si>
    <t>Carregador de bateria de liti de 40V, química Li-on, amb capacitat de 4,0Ah  amb sistema de refrigeració i compatibles amb el model de tallatanques i motoserra elèctrics de bateria que es presenten a la present oferta</t>
  </si>
  <si>
    <t>Bateria de liti de 18V i 6,0Ah</t>
  </si>
  <si>
    <t>Bateria de liti de 18V, química Li-on, amb capacitat de 6,0Ah i compatibles amb el model de tisores de poda elèctriques de bateria que es presenten a la present oferta</t>
  </si>
  <si>
    <t>Carregador de bateria de liti de 18V, química Li-on, amb capacitat de 6,0Ah  amb sistema de refrigeració i compatibles amb el model de tisores de poda elèctriques de bateria que es presenten a la present oferta</t>
  </si>
  <si>
    <t>Carregador de bateria de liti de 18V i 6,0Ah</t>
  </si>
  <si>
    <t>Tallagespes Gir Zero</t>
  </si>
  <si>
    <t xml:space="preserve"> S'haurà de presentar la fitxa tècnica o la descripció detallada de les característiques tècniques del tallagespa Gir Zero com a documentació durant la presentació de l'oferta</t>
  </si>
  <si>
    <t>Remolc del tallagespes de Gir Zero</t>
  </si>
  <si>
    <t>S'haurà de presentar la fitxa tècnica o la descripció detallada de les característiques tècniques del remolc com a documentació durant la presentació de l'oferta</t>
  </si>
  <si>
    <t>Subtotal LICITACIÓ IVA exclòs (€)</t>
  </si>
  <si>
    <t>Subtotal OFERTA        IVA exclòs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</si>
</sst>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100">
    <xf numFmtId="0" fontId="0" fillId="0" borderId="0" xfId="0"/>
    <xf numFmtId="44" fontId="5" fillId="0" borderId="24" xfId="2" applyFont="1" applyBorder="1" applyAlignment="1">
      <alignment horizontal="center" vertical="center"/>
    </xf>
    <xf numFmtId="0" fontId="10" fillId="10" borderId="11" xfId="0" applyFont="1" applyFill="1" applyBorder="1" applyAlignment="1">
      <alignment horizontal="right" vertical="center"/>
    </xf>
    <xf numFmtId="0" fontId="10" fillId="10" borderId="1" xfId="0" applyFont="1" applyFill="1" applyBorder="1" applyAlignment="1">
      <alignment horizontal="right" vertical="center"/>
    </xf>
    <xf numFmtId="0" fontId="10" fillId="10" borderId="16" xfId="0" applyFont="1" applyFill="1" applyBorder="1" applyAlignment="1">
      <alignment horizontal="right" vertical="center"/>
    </xf>
    <xf numFmtId="8" fontId="5" fillId="10" borderId="24" xfId="0" applyNumberFormat="1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/>
    </xf>
    <xf numFmtId="0" fontId="8" fillId="10" borderId="23" xfId="0" applyFont="1" applyFill="1" applyBorder="1" applyAlignment="1">
      <alignment horizontal="center" vertical="center" wrapText="1"/>
    </xf>
    <xf numFmtId="8" fontId="7" fillId="11" borderId="2" xfId="0" applyNumberFormat="1" applyFont="1" applyFill="1" applyBorder="1" applyAlignment="1">
      <alignment horizontal="right" vertical="center"/>
    </xf>
    <xf numFmtId="8" fontId="7" fillId="11" borderId="14" xfId="0" applyNumberFormat="1" applyFont="1" applyFill="1" applyBorder="1" applyAlignment="1">
      <alignment horizontal="right" vertical="center"/>
    </xf>
    <xf numFmtId="8" fontId="5" fillId="5" borderId="26" xfId="0" applyNumberFormat="1" applyFont="1" applyFill="1" applyBorder="1" applyAlignment="1">
      <alignment horizontal="center" vertical="center"/>
    </xf>
    <xf numFmtId="44" fontId="5" fillId="0" borderId="32" xfId="2" applyFont="1" applyBorder="1" applyAlignment="1">
      <alignment horizontal="center" vertical="center"/>
    </xf>
    <xf numFmtId="8" fontId="7" fillId="11" borderId="26" xfId="0" applyNumberFormat="1" applyFont="1" applyFill="1" applyBorder="1" applyAlignment="1">
      <alignment horizontal="right" vertical="center"/>
    </xf>
    <xf numFmtId="8" fontId="7" fillId="13" borderId="20" xfId="0" applyNumberFormat="1" applyFont="1" applyFill="1" applyBorder="1" applyAlignment="1">
      <alignment horizontal="right" vertical="center"/>
    </xf>
    <xf numFmtId="8" fontId="2" fillId="3" borderId="17" xfId="0" applyNumberFormat="1" applyFont="1" applyFill="1" applyBorder="1"/>
    <xf numFmtId="0" fontId="10" fillId="10" borderId="28" xfId="0" applyFont="1" applyFill="1" applyBorder="1" applyAlignment="1">
      <alignment horizontal="right" vertical="center"/>
    </xf>
    <xf numFmtId="0" fontId="10" fillId="10" borderId="4" xfId="0" applyFont="1" applyFill="1" applyBorder="1" applyAlignment="1">
      <alignment horizontal="right" vertical="center"/>
    </xf>
    <xf numFmtId="0" fontId="10" fillId="10" borderId="30" xfId="0" applyFont="1" applyFill="1" applyBorder="1" applyAlignment="1">
      <alignment horizontal="right" vertical="center"/>
    </xf>
    <xf numFmtId="8" fontId="7" fillId="11" borderId="38" xfId="0" applyNumberFormat="1" applyFont="1" applyFill="1" applyBorder="1" applyAlignment="1">
      <alignment horizontal="right" vertical="center"/>
    </xf>
    <xf numFmtId="8" fontId="7" fillId="12" borderId="40" xfId="0" applyNumberFormat="1" applyFont="1" applyFill="1" applyBorder="1" applyAlignment="1">
      <alignment horizontal="right" vertical="center"/>
    </xf>
    <xf numFmtId="8" fontId="2" fillId="4" borderId="36" xfId="0" applyNumberFormat="1" applyFont="1" applyFill="1" applyBorder="1"/>
    <xf numFmtId="8" fontId="5" fillId="5" borderId="38" xfId="0" applyNumberFormat="1" applyFont="1" applyFill="1" applyBorder="1" applyAlignment="1">
      <alignment horizontal="center" vertical="center"/>
    </xf>
    <xf numFmtId="0" fontId="8" fillId="10" borderId="31" xfId="0" applyFont="1" applyFill="1" applyBorder="1" applyAlignment="1">
      <alignment horizontal="center" vertical="center" wrapText="1"/>
    </xf>
    <xf numFmtId="8" fontId="5" fillId="10" borderId="32" xfId="0" applyNumberFormat="1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7" fontId="5" fillId="5" borderId="26" xfId="2" applyNumberFormat="1" applyFont="1" applyFill="1" applyBorder="1" applyAlignment="1">
      <alignment horizontal="center" vertical="center"/>
    </xf>
    <xf numFmtId="7" fontId="5" fillId="5" borderId="33" xfId="2" applyNumberFormat="1" applyFont="1" applyFill="1" applyBorder="1" applyAlignment="1">
      <alignment horizontal="center" vertical="center"/>
    </xf>
    <xf numFmtId="7" fontId="2" fillId="13" borderId="14" xfId="2" applyNumberFormat="1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right" vertical="center"/>
    </xf>
    <xf numFmtId="0" fontId="4" fillId="4" borderId="16" xfId="0" applyFont="1" applyFill="1" applyBorder="1" applyAlignment="1">
      <alignment horizontal="right" vertical="center"/>
    </xf>
    <xf numFmtId="8" fontId="4" fillId="13" borderId="27" xfId="0" applyNumberFormat="1" applyFont="1" applyFill="1" applyBorder="1" applyAlignment="1">
      <alignment horizontal="right"/>
    </xf>
    <xf numFmtId="8" fontId="4" fillId="13" borderId="28" xfId="0" applyNumberFormat="1" applyFont="1" applyFill="1" applyBorder="1" applyAlignment="1">
      <alignment horizontal="right"/>
    </xf>
    <xf numFmtId="0" fontId="4" fillId="13" borderId="3" xfId="0" applyFont="1" applyFill="1" applyBorder="1" applyAlignment="1">
      <alignment horizontal="right"/>
    </xf>
    <xf numFmtId="0" fontId="4" fillId="13" borderId="4" xfId="0" applyFont="1" applyFill="1" applyBorder="1" applyAlignment="1">
      <alignment horizontal="right"/>
    </xf>
    <xf numFmtId="0" fontId="4" fillId="3" borderId="29" xfId="0" applyFont="1" applyFill="1" applyBorder="1" applyAlignment="1">
      <alignment horizontal="right"/>
    </xf>
    <xf numFmtId="0" fontId="4" fillId="3" borderId="30" xfId="0" applyFont="1" applyFill="1" applyBorder="1" applyAlignment="1">
      <alignment horizontal="right"/>
    </xf>
    <xf numFmtId="8" fontId="5" fillId="5" borderId="12" xfId="0" applyNumberFormat="1" applyFont="1" applyFill="1" applyBorder="1" applyAlignment="1">
      <alignment horizontal="center" vertical="center"/>
    </xf>
    <xf numFmtId="8" fontId="5" fillId="5" borderId="14" xfId="0" applyNumberFormat="1" applyFont="1" applyFill="1" applyBorder="1" applyAlignment="1">
      <alignment horizontal="center" vertical="center"/>
    </xf>
    <xf numFmtId="8" fontId="5" fillId="5" borderId="17" xfId="0" applyNumberFormat="1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25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34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right" vertical="center"/>
    </xf>
    <xf numFmtId="0" fontId="7" fillId="11" borderId="24" xfId="0" applyFont="1" applyFill="1" applyBorder="1" applyAlignment="1">
      <alignment horizontal="right" vertical="center"/>
    </xf>
    <xf numFmtId="0" fontId="7" fillId="11" borderId="18" xfId="0" applyFont="1" applyFill="1" applyBorder="1" applyAlignment="1">
      <alignment horizontal="right" vertical="center"/>
    </xf>
    <xf numFmtId="0" fontId="7" fillId="11" borderId="27" xfId="0" applyFont="1" applyFill="1" applyBorder="1" applyAlignment="1">
      <alignment horizontal="right" vertical="center"/>
    </xf>
    <xf numFmtId="0" fontId="7" fillId="11" borderId="28" xfId="0" applyFont="1" applyFill="1" applyBorder="1" applyAlignment="1">
      <alignment horizontal="right" vertical="center"/>
    </xf>
    <xf numFmtId="8" fontId="7" fillId="11" borderId="8" xfId="0" applyNumberFormat="1" applyFont="1" applyFill="1" applyBorder="1" applyAlignment="1">
      <alignment horizontal="center"/>
    </xf>
    <xf numFmtId="8" fontId="7" fillId="11" borderId="25" xfId="0" applyNumberFormat="1" applyFont="1" applyFill="1" applyBorder="1" applyAlignment="1">
      <alignment horizontal="center"/>
    </xf>
    <xf numFmtId="8" fontId="7" fillId="11" borderId="39" xfId="0" applyNumberFormat="1" applyFont="1" applyFill="1" applyBorder="1" applyAlignment="1">
      <alignment horizontal="center" vertical="center"/>
    </xf>
    <xf numFmtId="8" fontId="7" fillId="11" borderId="8" xfId="0" applyNumberFormat="1" applyFont="1" applyFill="1" applyBorder="1" applyAlignment="1">
      <alignment horizontal="center" vertical="center"/>
    </xf>
    <xf numFmtId="8" fontId="7" fillId="11" borderId="25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8" fontId="5" fillId="10" borderId="11" xfId="0" applyNumberFormat="1" applyFont="1" applyFill="1" applyBorder="1" applyAlignment="1">
      <alignment horizontal="center" vertical="center"/>
    </xf>
    <xf numFmtId="8" fontId="5" fillId="10" borderId="1" xfId="0" applyNumberFormat="1" applyFont="1" applyFill="1" applyBorder="1" applyAlignment="1">
      <alignment horizontal="center" vertical="center"/>
    </xf>
    <xf numFmtId="8" fontId="5" fillId="10" borderId="16" xfId="0" applyNumberFormat="1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8" fontId="5" fillId="5" borderId="37" xfId="0" applyNumberFormat="1" applyFont="1" applyFill="1" applyBorder="1" applyAlignment="1">
      <alignment horizontal="center" vertical="center"/>
    </xf>
    <xf numFmtId="8" fontId="5" fillId="5" borderId="35" xfId="0" applyNumberFormat="1" applyFont="1" applyFill="1" applyBorder="1" applyAlignment="1">
      <alignment horizontal="center" vertical="center"/>
    </xf>
    <xf numFmtId="8" fontId="5" fillId="5" borderId="36" xfId="0" applyNumberFormat="1" applyFont="1" applyFill="1" applyBorder="1" applyAlignment="1">
      <alignment horizontal="center" vertical="center"/>
    </xf>
    <xf numFmtId="44" fontId="5" fillId="0" borderId="11" xfId="2" applyFont="1" applyBorder="1" applyAlignment="1">
      <alignment horizontal="center" vertical="center"/>
    </xf>
    <xf numFmtId="44" fontId="5" fillId="0" borderId="1" xfId="2" applyFont="1" applyBorder="1" applyAlignment="1">
      <alignment horizontal="center" vertical="center"/>
    </xf>
    <xf numFmtId="44" fontId="5" fillId="0" borderId="16" xfId="2" applyFont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right" vertical="center"/>
    </xf>
    <xf numFmtId="0" fontId="4" fillId="12" borderId="7" xfId="0" applyFont="1" applyFill="1" applyBorder="1" applyAlignment="1">
      <alignment horizontal="right" vertical="center"/>
    </xf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tabSelected="1" workbookViewId="0">
      <selection activeCell="F11" sqref="F11"/>
    </sheetView>
  </sheetViews>
  <sheetFormatPr baseColWidth="10" defaultRowHeight="15" x14ac:dyDescent="0.25"/>
  <cols>
    <col min="1" max="1" width="28.42578125" customWidth="1"/>
    <col min="2" max="2" width="16.7109375" customWidth="1"/>
    <col min="3" max="3" width="14.85546875" customWidth="1"/>
    <col min="4" max="4" width="15.7109375" bestFit="1" customWidth="1"/>
    <col min="5" max="5" width="24.7109375" bestFit="1" customWidth="1"/>
    <col min="6" max="6" width="23.42578125" customWidth="1"/>
    <col min="7" max="7" width="25.7109375" bestFit="1" customWidth="1"/>
    <col min="8" max="8" width="26.5703125" customWidth="1"/>
    <col min="9" max="9" width="14.5703125" customWidth="1"/>
    <col min="10" max="10" width="12.42578125" customWidth="1"/>
  </cols>
  <sheetData>
    <row r="1" spans="1:10" ht="15.75" thickBot="1" x14ac:dyDescent="0.3"/>
    <row r="2" spans="1:10" x14ac:dyDescent="0.25">
      <c r="A2" s="93" t="s">
        <v>0</v>
      </c>
      <c r="B2" s="94"/>
      <c r="C2" s="94"/>
      <c r="D2" s="95"/>
      <c r="E2" s="82" t="s">
        <v>1</v>
      </c>
      <c r="F2" s="83"/>
      <c r="G2" s="83"/>
      <c r="H2" s="83"/>
      <c r="I2" s="83"/>
      <c r="J2" s="84"/>
    </row>
    <row r="3" spans="1:10" x14ac:dyDescent="0.25">
      <c r="A3" s="87" t="s">
        <v>4</v>
      </c>
      <c r="B3" s="96" t="s">
        <v>16</v>
      </c>
      <c r="C3" s="96" t="s">
        <v>2</v>
      </c>
      <c r="D3" s="85" t="s">
        <v>66</v>
      </c>
      <c r="E3" s="78" t="s">
        <v>7</v>
      </c>
      <c r="F3" s="79"/>
      <c r="G3" s="79"/>
      <c r="H3" s="79"/>
      <c r="I3" s="91" t="s">
        <v>5</v>
      </c>
      <c r="J3" s="89" t="s">
        <v>67</v>
      </c>
    </row>
    <row r="4" spans="1:10" x14ac:dyDescent="0.25">
      <c r="A4" s="87"/>
      <c r="B4" s="96"/>
      <c r="C4" s="96"/>
      <c r="D4" s="85"/>
      <c r="E4" s="78"/>
      <c r="F4" s="79"/>
      <c r="G4" s="79"/>
      <c r="H4" s="79"/>
      <c r="I4" s="91"/>
      <c r="J4" s="89"/>
    </row>
    <row r="5" spans="1:10" ht="15.75" thickBot="1" x14ac:dyDescent="0.3">
      <c r="A5" s="88"/>
      <c r="B5" s="97"/>
      <c r="C5" s="97"/>
      <c r="D5" s="86"/>
      <c r="E5" s="80"/>
      <c r="F5" s="81"/>
      <c r="G5" s="81"/>
      <c r="H5" s="81"/>
      <c r="I5" s="92"/>
      <c r="J5" s="90"/>
    </row>
    <row r="6" spans="1:10" ht="15.75" thickBot="1" x14ac:dyDescent="0.3">
      <c r="A6" s="44" t="s">
        <v>41</v>
      </c>
      <c r="B6" s="45"/>
      <c r="C6" s="45"/>
      <c r="D6" s="45"/>
      <c r="E6" s="45"/>
      <c r="F6" s="45"/>
      <c r="G6" s="45"/>
      <c r="H6" s="45"/>
      <c r="I6" s="45"/>
      <c r="J6" s="46"/>
    </row>
    <row r="7" spans="1:10" x14ac:dyDescent="0.25">
      <c r="A7" s="61" t="s">
        <v>6</v>
      </c>
      <c r="B7" s="64">
        <v>300</v>
      </c>
      <c r="C7" s="67">
        <v>1</v>
      </c>
      <c r="D7" s="70">
        <f>B7*C7</f>
        <v>300</v>
      </c>
      <c r="E7" s="15" t="s">
        <v>8</v>
      </c>
      <c r="F7" s="28"/>
      <c r="G7" s="2" t="s">
        <v>12</v>
      </c>
      <c r="H7" s="28"/>
      <c r="I7" s="73"/>
      <c r="J7" s="41">
        <f>ROUND(C7*I7,2)</f>
        <v>0</v>
      </c>
    </row>
    <row r="8" spans="1:10" x14ac:dyDescent="0.25">
      <c r="A8" s="62"/>
      <c r="B8" s="65"/>
      <c r="C8" s="68"/>
      <c r="D8" s="71"/>
      <c r="E8" s="16" t="s">
        <v>9</v>
      </c>
      <c r="F8" s="29"/>
      <c r="G8" s="3" t="s">
        <v>13</v>
      </c>
      <c r="H8" s="29"/>
      <c r="I8" s="74"/>
      <c r="J8" s="42"/>
    </row>
    <row r="9" spans="1:10" x14ac:dyDescent="0.25">
      <c r="A9" s="62"/>
      <c r="B9" s="65"/>
      <c r="C9" s="68"/>
      <c r="D9" s="71"/>
      <c r="E9" s="16" t="s">
        <v>10</v>
      </c>
      <c r="F9" s="29"/>
      <c r="G9" s="3" t="s">
        <v>14</v>
      </c>
      <c r="H9" s="29"/>
      <c r="I9" s="74"/>
      <c r="J9" s="42"/>
    </row>
    <row r="10" spans="1:10" ht="15.75" thickBot="1" x14ac:dyDescent="0.3">
      <c r="A10" s="63"/>
      <c r="B10" s="66"/>
      <c r="C10" s="69"/>
      <c r="D10" s="72"/>
      <c r="E10" s="17" t="s">
        <v>11</v>
      </c>
      <c r="F10" s="30"/>
      <c r="G10" s="4" t="s">
        <v>15</v>
      </c>
      <c r="H10" s="30"/>
      <c r="I10" s="75"/>
      <c r="J10" s="43"/>
    </row>
    <row r="11" spans="1:10" x14ac:dyDescent="0.25">
      <c r="A11" s="61" t="s">
        <v>17</v>
      </c>
      <c r="B11" s="64">
        <v>655</v>
      </c>
      <c r="C11" s="67">
        <v>1</v>
      </c>
      <c r="D11" s="70">
        <f>B11*C11</f>
        <v>655</v>
      </c>
      <c r="E11" s="15" t="s">
        <v>8</v>
      </c>
      <c r="F11" s="28"/>
      <c r="G11" s="2" t="s">
        <v>12</v>
      </c>
      <c r="H11" s="28"/>
      <c r="I11" s="73"/>
      <c r="J11" s="41">
        <f>ROUND(C11*I11,2)</f>
        <v>0</v>
      </c>
    </row>
    <row r="12" spans="1:10" x14ac:dyDescent="0.25">
      <c r="A12" s="62"/>
      <c r="B12" s="65"/>
      <c r="C12" s="68"/>
      <c r="D12" s="71"/>
      <c r="E12" s="16" t="s">
        <v>9</v>
      </c>
      <c r="F12" s="29"/>
      <c r="G12" s="3" t="s">
        <v>13</v>
      </c>
      <c r="H12" s="29"/>
      <c r="I12" s="74"/>
      <c r="J12" s="42"/>
    </row>
    <row r="13" spans="1:10" x14ac:dyDescent="0.25">
      <c r="A13" s="62"/>
      <c r="B13" s="65"/>
      <c r="C13" s="68"/>
      <c r="D13" s="71"/>
      <c r="E13" s="16" t="s">
        <v>10</v>
      </c>
      <c r="F13" s="29"/>
      <c r="G13" s="3" t="s">
        <v>14</v>
      </c>
      <c r="H13" s="29"/>
      <c r="I13" s="74"/>
      <c r="J13" s="42"/>
    </row>
    <row r="14" spans="1:10" ht="15.75" thickBot="1" x14ac:dyDescent="0.3">
      <c r="A14" s="63"/>
      <c r="B14" s="66"/>
      <c r="C14" s="69"/>
      <c r="D14" s="72"/>
      <c r="E14" s="17" t="s">
        <v>11</v>
      </c>
      <c r="F14" s="30"/>
      <c r="G14" s="4" t="s">
        <v>15</v>
      </c>
      <c r="H14" s="30"/>
      <c r="I14" s="75"/>
      <c r="J14" s="43"/>
    </row>
    <row r="15" spans="1:10" x14ac:dyDescent="0.25">
      <c r="A15" s="61" t="s">
        <v>18</v>
      </c>
      <c r="B15" s="64">
        <v>650</v>
      </c>
      <c r="C15" s="67">
        <v>1</v>
      </c>
      <c r="D15" s="70">
        <f>B15*C15</f>
        <v>650</v>
      </c>
      <c r="E15" s="15" t="s">
        <v>8</v>
      </c>
      <c r="F15" s="28"/>
      <c r="G15" s="2" t="s">
        <v>12</v>
      </c>
      <c r="H15" s="28"/>
      <c r="I15" s="73"/>
      <c r="J15" s="41">
        <f>ROUND(C15*I15,2)</f>
        <v>0</v>
      </c>
    </row>
    <row r="16" spans="1:10" x14ac:dyDescent="0.25">
      <c r="A16" s="62"/>
      <c r="B16" s="65"/>
      <c r="C16" s="68"/>
      <c r="D16" s="71"/>
      <c r="E16" s="16" t="s">
        <v>9</v>
      </c>
      <c r="F16" s="29"/>
      <c r="G16" s="3" t="s">
        <v>13</v>
      </c>
      <c r="H16" s="29"/>
      <c r="I16" s="74"/>
      <c r="J16" s="42"/>
    </row>
    <row r="17" spans="1:10" x14ac:dyDescent="0.25">
      <c r="A17" s="62"/>
      <c r="B17" s="65"/>
      <c r="C17" s="68"/>
      <c r="D17" s="71"/>
      <c r="E17" s="16" t="s">
        <v>10</v>
      </c>
      <c r="F17" s="29"/>
      <c r="G17" s="3" t="s">
        <v>14</v>
      </c>
      <c r="H17" s="29"/>
      <c r="I17" s="74"/>
      <c r="J17" s="42"/>
    </row>
    <row r="18" spans="1:10" ht="15.75" thickBot="1" x14ac:dyDescent="0.3">
      <c r="A18" s="63"/>
      <c r="B18" s="66"/>
      <c r="C18" s="69"/>
      <c r="D18" s="72"/>
      <c r="E18" s="17" t="s">
        <v>11</v>
      </c>
      <c r="F18" s="30"/>
      <c r="G18" s="4" t="s">
        <v>15</v>
      </c>
      <c r="H18" s="30"/>
      <c r="I18" s="75"/>
      <c r="J18" s="43"/>
    </row>
    <row r="19" spans="1:10" x14ac:dyDescent="0.25">
      <c r="A19" s="61" t="s">
        <v>19</v>
      </c>
      <c r="B19" s="64">
        <v>250</v>
      </c>
      <c r="C19" s="67">
        <v>1</v>
      </c>
      <c r="D19" s="70">
        <f>B19*C19</f>
        <v>250</v>
      </c>
      <c r="E19" s="15" t="s">
        <v>8</v>
      </c>
      <c r="F19" s="28"/>
      <c r="G19" s="3" t="s">
        <v>20</v>
      </c>
      <c r="H19" s="28"/>
      <c r="I19" s="73"/>
      <c r="J19" s="41">
        <f>ROUND(C19*I19,2)</f>
        <v>0</v>
      </c>
    </row>
    <row r="20" spans="1:10" x14ac:dyDescent="0.25">
      <c r="A20" s="62"/>
      <c r="B20" s="65"/>
      <c r="C20" s="68"/>
      <c r="D20" s="71"/>
      <c r="E20" s="16" t="s">
        <v>9</v>
      </c>
      <c r="F20" s="29"/>
      <c r="G20" s="3" t="s">
        <v>13</v>
      </c>
      <c r="H20" s="29"/>
      <c r="I20" s="74"/>
      <c r="J20" s="42"/>
    </row>
    <row r="21" spans="1:10" x14ac:dyDescent="0.25">
      <c r="A21" s="62"/>
      <c r="B21" s="65"/>
      <c r="C21" s="68"/>
      <c r="D21" s="71"/>
      <c r="E21" s="16" t="s">
        <v>10</v>
      </c>
      <c r="F21" s="29"/>
      <c r="G21" s="3" t="s">
        <v>14</v>
      </c>
      <c r="H21" s="29"/>
      <c r="I21" s="74"/>
      <c r="J21" s="42"/>
    </row>
    <row r="22" spans="1:10" ht="15.75" thickBot="1" x14ac:dyDescent="0.3">
      <c r="A22" s="63"/>
      <c r="B22" s="66"/>
      <c r="C22" s="69"/>
      <c r="D22" s="72"/>
      <c r="E22" s="17" t="s">
        <v>11</v>
      </c>
      <c r="F22" s="30"/>
      <c r="G22" s="4" t="s">
        <v>15</v>
      </c>
      <c r="H22" s="30"/>
      <c r="I22" s="75"/>
      <c r="J22" s="43"/>
    </row>
    <row r="23" spans="1:10" x14ac:dyDescent="0.25">
      <c r="A23" s="61" t="s">
        <v>21</v>
      </c>
      <c r="B23" s="64">
        <v>660</v>
      </c>
      <c r="C23" s="67">
        <v>1</v>
      </c>
      <c r="D23" s="70">
        <f>B23*C23</f>
        <v>660</v>
      </c>
      <c r="E23" s="15" t="s">
        <v>8</v>
      </c>
      <c r="F23" s="28"/>
      <c r="G23" s="3" t="s">
        <v>20</v>
      </c>
      <c r="H23" s="28"/>
      <c r="I23" s="73"/>
      <c r="J23" s="41">
        <f>ROUND(C23*I23,2)</f>
        <v>0</v>
      </c>
    </row>
    <row r="24" spans="1:10" x14ac:dyDescent="0.25">
      <c r="A24" s="62"/>
      <c r="B24" s="65"/>
      <c r="C24" s="68"/>
      <c r="D24" s="71"/>
      <c r="E24" s="16" t="s">
        <v>9</v>
      </c>
      <c r="F24" s="29"/>
      <c r="G24" s="3" t="s">
        <v>13</v>
      </c>
      <c r="H24" s="29"/>
      <c r="I24" s="74"/>
      <c r="J24" s="42"/>
    </row>
    <row r="25" spans="1:10" x14ac:dyDescent="0.25">
      <c r="A25" s="62"/>
      <c r="B25" s="65"/>
      <c r="C25" s="68"/>
      <c r="D25" s="71"/>
      <c r="E25" s="16" t="s">
        <v>10</v>
      </c>
      <c r="F25" s="29"/>
      <c r="G25" s="3" t="s">
        <v>14</v>
      </c>
      <c r="H25" s="29"/>
      <c r="I25" s="74"/>
      <c r="J25" s="42"/>
    </row>
    <row r="26" spans="1:10" ht="15.75" thickBot="1" x14ac:dyDescent="0.3">
      <c r="A26" s="63"/>
      <c r="B26" s="66"/>
      <c r="C26" s="69"/>
      <c r="D26" s="72"/>
      <c r="E26" s="17" t="s">
        <v>11</v>
      </c>
      <c r="F26" s="30"/>
      <c r="G26" s="4" t="s">
        <v>15</v>
      </c>
      <c r="H26" s="30"/>
      <c r="I26" s="75"/>
      <c r="J26" s="43"/>
    </row>
    <row r="27" spans="1:10" x14ac:dyDescent="0.25">
      <c r="A27" s="61" t="s">
        <v>22</v>
      </c>
      <c r="B27" s="64">
        <v>2200</v>
      </c>
      <c r="C27" s="67">
        <v>1</v>
      </c>
      <c r="D27" s="70">
        <f>B27*C27</f>
        <v>2200</v>
      </c>
      <c r="E27" s="15" t="s">
        <v>8</v>
      </c>
      <c r="F27" s="28"/>
      <c r="G27" s="2" t="s">
        <v>24</v>
      </c>
      <c r="H27" s="28"/>
      <c r="I27" s="73"/>
      <c r="J27" s="41">
        <f>ROUND(C27*I27,2)</f>
        <v>0</v>
      </c>
    </row>
    <row r="28" spans="1:10" x14ac:dyDescent="0.25">
      <c r="A28" s="62"/>
      <c r="B28" s="65"/>
      <c r="C28" s="68"/>
      <c r="D28" s="71"/>
      <c r="E28" s="16" t="s">
        <v>9</v>
      </c>
      <c r="F28" s="29"/>
      <c r="G28" s="3" t="s">
        <v>13</v>
      </c>
      <c r="H28" s="29"/>
      <c r="I28" s="74"/>
      <c r="J28" s="42"/>
    </row>
    <row r="29" spans="1:10" x14ac:dyDescent="0.25">
      <c r="A29" s="62"/>
      <c r="B29" s="65"/>
      <c r="C29" s="68"/>
      <c r="D29" s="71"/>
      <c r="E29" s="16" t="s">
        <v>10</v>
      </c>
      <c r="F29" s="29"/>
      <c r="G29" s="3" t="s">
        <v>14</v>
      </c>
      <c r="H29" s="29"/>
      <c r="I29" s="74"/>
      <c r="J29" s="42"/>
    </row>
    <row r="30" spans="1:10" ht="15.75" thickBot="1" x14ac:dyDescent="0.3">
      <c r="A30" s="63"/>
      <c r="B30" s="66"/>
      <c r="C30" s="69"/>
      <c r="D30" s="72"/>
      <c r="E30" s="17" t="s">
        <v>23</v>
      </c>
      <c r="F30" s="30"/>
      <c r="G30" s="4" t="s">
        <v>15</v>
      </c>
      <c r="H30" s="30"/>
      <c r="I30" s="75"/>
      <c r="J30" s="43"/>
    </row>
    <row r="31" spans="1:10" ht="15.75" thickBot="1" x14ac:dyDescent="0.3">
      <c r="A31" s="76" t="s">
        <v>40</v>
      </c>
      <c r="B31" s="76"/>
      <c r="C31" s="76"/>
      <c r="D31" s="76"/>
      <c r="E31" s="77"/>
      <c r="F31" s="77"/>
      <c r="G31" s="77"/>
      <c r="H31" s="77"/>
      <c r="I31" s="77"/>
      <c r="J31" s="77"/>
    </row>
    <row r="32" spans="1:10" x14ac:dyDescent="0.25">
      <c r="A32" s="61" t="s">
        <v>25</v>
      </c>
      <c r="B32" s="64">
        <v>500</v>
      </c>
      <c r="C32" s="67">
        <v>1</v>
      </c>
      <c r="D32" s="70">
        <f>B32*C32</f>
        <v>500</v>
      </c>
      <c r="E32" s="15" t="s">
        <v>26</v>
      </c>
      <c r="F32" s="28"/>
      <c r="G32" s="2" t="s">
        <v>30</v>
      </c>
      <c r="H32" s="28"/>
      <c r="I32" s="73"/>
      <c r="J32" s="41">
        <f>ROUND(C32*I32,2)</f>
        <v>0</v>
      </c>
    </row>
    <row r="33" spans="1:10" x14ac:dyDescent="0.25">
      <c r="A33" s="62"/>
      <c r="B33" s="65"/>
      <c r="C33" s="68"/>
      <c r="D33" s="71"/>
      <c r="E33" s="16" t="s">
        <v>27</v>
      </c>
      <c r="F33" s="29"/>
      <c r="G33" s="3" t="s">
        <v>31</v>
      </c>
      <c r="H33" s="29"/>
      <c r="I33" s="74"/>
      <c r="J33" s="42"/>
    </row>
    <row r="34" spans="1:10" x14ac:dyDescent="0.25">
      <c r="A34" s="62"/>
      <c r="B34" s="65"/>
      <c r="C34" s="68"/>
      <c r="D34" s="71"/>
      <c r="E34" s="16" t="s">
        <v>28</v>
      </c>
      <c r="F34" s="29"/>
      <c r="G34" s="3" t="s">
        <v>14</v>
      </c>
      <c r="H34" s="29"/>
      <c r="I34" s="74"/>
      <c r="J34" s="42"/>
    </row>
    <row r="35" spans="1:10" ht="15.75" thickBot="1" x14ac:dyDescent="0.3">
      <c r="A35" s="63"/>
      <c r="B35" s="66"/>
      <c r="C35" s="69"/>
      <c r="D35" s="72"/>
      <c r="E35" s="17" t="s">
        <v>29</v>
      </c>
      <c r="F35" s="30"/>
      <c r="G35" s="4" t="s">
        <v>15</v>
      </c>
      <c r="H35" s="30"/>
      <c r="I35" s="75"/>
      <c r="J35" s="43"/>
    </row>
    <row r="36" spans="1:10" x14ac:dyDescent="0.25">
      <c r="A36" s="61" t="s">
        <v>32</v>
      </c>
      <c r="B36" s="64">
        <v>475</v>
      </c>
      <c r="C36" s="67">
        <v>1</v>
      </c>
      <c r="D36" s="70">
        <f>B36*C36</f>
        <v>475</v>
      </c>
      <c r="E36" s="15" t="s">
        <v>26</v>
      </c>
      <c r="F36" s="28"/>
      <c r="G36" s="2" t="s">
        <v>33</v>
      </c>
      <c r="H36" s="28"/>
      <c r="I36" s="73"/>
      <c r="J36" s="41">
        <f>ROUND(C36*I36,2)</f>
        <v>0</v>
      </c>
    </row>
    <row r="37" spans="1:10" x14ac:dyDescent="0.25">
      <c r="A37" s="62"/>
      <c r="B37" s="65"/>
      <c r="C37" s="68"/>
      <c r="D37" s="71"/>
      <c r="E37" s="16" t="s">
        <v>27</v>
      </c>
      <c r="F37" s="29"/>
      <c r="G37" s="3" t="s">
        <v>31</v>
      </c>
      <c r="H37" s="29"/>
      <c r="I37" s="74"/>
      <c r="J37" s="42"/>
    </row>
    <row r="38" spans="1:10" x14ac:dyDescent="0.25">
      <c r="A38" s="62"/>
      <c r="B38" s="65"/>
      <c r="C38" s="68"/>
      <c r="D38" s="71"/>
      <c r="E38" s="16" t="s">
        <v>28</v>
      </c>
      <c r="F38" s="29"/>
      <c r="G38" s="3" t="s">
        <v>14</v>
      </c>
      <c r="H38" s="29"/>
      <c r="I38" s="74"/>
      <c r="J38" s="42"/>
    </row>
    <row r="39" spans="1:10" ht="15.75" thickBot="1" x14ac:dyDescent="0.3">
      <c r="A39" s="63"/>
      <c r="B39" s="66"/>
      <c r="C39" s="69"/>
      <c r="D39" s="72"/>
      <c r="E39" s="17" t="s">
        <v>29</v>
      </c>
      <c r="F39" s="30"/>
      <c r="G39" s="4" t="s">
        <v>15</v>
      </c>
      <c r="H39" s="30"/>
      <c r="I39" s="75"/>
      <c r="J39" s="43"/>
    </row>
    <row r="40" spans="1:10" x14ac:dyDescent="0.25">
      <c r="A40" s="61" t="s">
        <v>34</v>
      </c>
      <c r="B40" s="64">
        <v>200</v>
      </c>
      <c r="C40" s="67">
        <v>2</v>
      </c>
      <c r="D40" s="70">
        <f>B40*C40</f>
        <v>400</v>
      </c>
      <c r="E40" s="15" t="s">
        <v>26</v>
      </c>
      <c r="F40" s="28"/>
      <c r="G40" s="2" t="s">
        <v>35</v>
      </c>
      <c r="H40" s="28"/>
      <c r="I40" s="73"/>
      <c r="J40" s="41">
        <f>ROUND(C40*I40,2)</f>
        <v>0</v>
      </c>
    </row>
    <row r="41" spans="1:10" x14ac:dyDescent="0.25">
      <c r="A41" s="62"/>
      <c r="B41" s="65"/>
      <c r="C41" s="68"/>
      <c r="D41" s="71"/>
      <c r="E41" s="16" t="s">
        <v>27</v>
      </c>
      <c r="F41" s="29"/>
      <c r="G41" s="3" t="s">
        <v>36</v>
      </c>
      <c r="H41" s="29"/>
      <c r="I41" s="74"/>
      <c r="J41" s="42"/>
    </row>
    <row r="42" spans="1:10" x14ac:dyDescent="0.25">
      <c r="A42" s="62"/>
      <c r="B42" s="65"/>
      <c r="C42" s="68"/>
      <c r="D42" s="71"/>
      <c r="E42" s="16" t="s">
        <v>28</v>
      </c>
      <c r="F42" s="29"/>
      <c r="G42" s="3" t="s">
        <v>37</v>
      </c>
      <c r="H42" s="29"/>
      <c r="I42" s="74"/>
      <c r="J42" s="42"/>
    </row>
    <row r="43" spans="1:10" ht="15.75" thickBot="1" x14ac:dyDescent="0.3">
      <c r="A43" s="63"/>
      <c r="B43" s="66"/>
      <c r="C43" s="69"/>
      <c r="D43" s="72"/>
      <c r="E43" s="17" t="s">
        <v>29</v>
      </c>
      <c r="F43" s="30"/>
      <c r="G43" s="4" t="s">
        <v>15</v>
      </c>
      <c r="H43" s="30"/>
      <c r="I43" s="75"/>
      <c r="J43" s="43"/>
    </row>
    <row r="44" spans="1:10" ht="15.75" thickBot="1" x14ac:dyDescent="0.3">
      <c r="A44" s="76" t="s">
        <v>38</v>
      </c>
      <c r="B44" s="76"/>
      <c r="C44" s="76"/>
      <c r="D44" s="76"/>
      <c r="E44" s="77"/>
      <c r="F44" s="77"/>
      <c r="G44" s="77"/>
      <c r="H44" s="77"/>
      <c r="I44" s="77"/>
      <c r="J44" s="77"/>
    </row>
    <row r="45" spans="1:10" ht="44.25" customHeight="1" thickBot="1" x14ac:dyDescent="0.3">
      <c r="A45" s="7" t="s">
        <v>39</v>
      </c>
      <c r="B45" s="5">
        <v>200</v>
      </c>
      <c r="C45" s="6">
        <v>3</v>
      </c>
      <c r="D45" s="21">
        <f>+B45*C45</f>
        <v>600</v>
      </c>
      <c r="E45" s="47" t="s">
        <v>55</v>
      </c>
      <c r="F45" s="47"/>
      <c r="G45" s="47"/>
      <c r="H45" s="48"/>
      <c r="I45" s="1"/>
      <c r="J45" s="10">
        <f>ROUND(C45*I45,2)</f>
        <v>0</v>
      </c>
    </row>
    <row r="46" spans="1:10" ht="42.75" customHeight="1" thickBot="1" x14ac:dyDescent="0.3">
      <c r="A46" s="7" t="s">
        <v>56</v>
      </c>
      <c r="B46" s="5">
        <v>100</v>
      </c>
      <c r="C46" s="6">
        <v>3</v>
      </c>
      <c r="D46" s="21">
        <f t="shared" ref="D46:D48" si="0">+B46*C46</f>
        <v>300</v>
      </c>
      <c r="E46" s="47" t="s">
        <v>57</v>
      </c>
      <c r="F46" s="47"/>
      <c r="G46" s="47"/>
      <c r="H46" s="48"/>
      <c r="I46" s="1"/>
      <c r="J46" s="10">
        <f t="shared" ref="J46:J48" si="1">ROUND(C46*I46,2)</f>
        <v>0</v>
      </c>
    </row>
    <row r="47" spans="1:10" ht="37.5" customHeight="1" thickBot="1" x14ac:dyDescent="0.3">
      <c r="A47" s="7" t="s">
        <v>58</v>
      </c>
      <c r="B47" s="5">
        <v>60</v>
      </c>
      <c r="C47" s="6">
        <v>1</v>
      </c>
      <c r="D47" s="21">
        <f t="shared" si="0"/>
        <v>60</v>
      </c>
      <c r="E47" s="47" t="s">
        <v>59</v>
      </c>
      <c r="F47" s="47"/>
      <c r="G47" s="47"/>
      <c r="H47" s="48"/>
      <c r="I47" s="1"/>
      <c r="J47" s="10">
        <f t="shared" si="1"/>
        <v>0</v>
      </c>
    </row>
    <row r="48" spans="1:10" ht="40.5" customHeight="1" thickBot="1" x14ac:dyDescent="0.3">
      <c r="A48" s="7" t="s">
        <v>61</v>
      </c>
      <c r="B48" s="5">
        <v>50</v>
      </c>
      <c r="C48" s="6">
        <v>2</v>
      </c>
      <c r="D48" s="21">
        <f t="shared" si="0"/>
        <v>100</v>
      </c>
      <c r="E48" s="47" t="s">
        <v>60</v>
      </c>
      <c r="F48" s="47"/>
      <c r="G48" s="47"/>
      <c r="H48" s="48"/>
      <c r="I48" s="1"/>
      <c r="J48" s="10">
        <f t="shared" si="1"/>
        <v>0</v>
      </c>
    </row>
    <row r="49" spans="1:10" ht="15.75" thickBot="1" x14ac:dyDescent="0.3">
      <c r="A49" s="44" t="s">
        <v>42</v>
      </c>
      <c r="B49" s="45"/>
      <c r="C49" s="45"/>
      <c r="D49" s="45"/>
      <c r="E49" s="45"/>
      <c r="F49" s="45"/>
      <c r="G49" s="45"/>
      <c r="H49" s="45"/>
      <c r="I49" s="45"/>
      <c r="J49" s="46"/>
    </row>
    <row r="50" spans="1:10" x14ac:dyDescent="0.25">
      <c r="A50" s="61" t="s">
        <v>43</v>
      </c>
      <c r="B50" s="64">
        <v>1000</v>
      </c>
      <c r="C50" s="67">
        <v>1</v>
      </c>
      <c r="D50" s="70">
        <f>B50*C50</f>
        <v>1000</v>
      </c>
      <c r="E50" s="15" t="s">
        <v>8</v>
      </c>
      <c r="F50" s="28"/>
      <c r="G50" s="2" t="s">
        <v>12</v>
      </c>
      <c r="H50" s="28"/>
      <c r="I50" s="73"/>
      <c r="J50" s="41">
        <f>ROUND(C50*I50,2)</f>
        <v>0</v>
      </c>
    </row>
    <row r="51" spans="1:10" x14ac:dyDescent="0.25">
      <c r="A51" s="62"/>
      <c r="B51" s="65"/>
      <c r="C51" s="68"/>
      <c r="D51" s="71"/>
      <c r="E51" s="16" t="s">
        <v>9</v>
      </c>
      <c r="F51" s="29"/>
      <c r="G51" s="3" t="s">
        <v>13</v>
      </c>
      <c r="H51" s="29"/>
      <c r="I51" s="74"/>
      <c r="J51" s="42"/>
    </row>
    <row r="52" spans="1:10" x14ac:dyDescent="0.25">
      <c r="A52" s="62"/>
      <c r="B52" s="65"/>
      <c r="C52" s="68"/>
      <c r="D52" s="71"/>
      <c r="E52" s="16" t="s">
        <v>10</v>
      </c>
      <c r="F52" s="29"/>
      <c r="G52" s="3" t="s">
        <v>14</v>
      </c>
      <c r="H52" s="29"/>
      <c r="I52" s="74"/>
      <c r="J52" s="42"/>
    </row>
    <row r="53" spans="1:10" ht="15.75" thickBot="1" x14ac:dyDescent="0.3">
      <c r="A53" s="63"/>
      <c r="B53" s="66"/>
      <c r="C53" s="69"/>
      <c r="D53" s="72"/>
      <c r="E53" s="17" t="s">
        <v>11</v>
      </c>
      <c r="F53" s="30"/>
      <c r="G53" s="4" t="s">
        <v>15</v>
      </c>
      <c r="H53" s="30"/>
      <c r="I53" s="75"/>
      <c r="J53" s="43"/>
    </row>
    <row r="54" spans="1:10" x14ac:dyDescent="0.25">
      <c r="A54" s="61" t="s">
        <v>44</v>
      </c>
      <c r="B54" s="64">
        <v>850</v>
      </c>
      <c r="C54" s="67">
        <v>1</v>
      </c>
      <c r="D54" s="70">
        <f>B54*C54</f>
        <v>850</v>
      </c>
      <c r="E54" s="15" t="s">
        <v>8</v>
      </c>
      <c r="F54" s="28"/>
      <c r="G54" s="2" t="s">
        <v>45</v>
      </c>
      <c r="H54" s="28"/>
      <c r="I54" s="73"/>
      <c r="J54" s="41">
        <f>ROUND(C54*I54,2)</f>
        <v>0</v>
      </c>
    </row>
    <row r="55" spans="1:10" x14ac:dyDescent="0.25">
      <c r="A55" s="62"/>
      <c r="B55" s="65"/>
      <c r="C55" s="68"/>
      <c r="D55" s="71"/>
      <c r="E55" s="16" t="s">
        <v>9</v>
      </c>
      <c r="F55" s="29"/>
      <c r="G55" s="3" t="s">
        <v>13</v>
      </c>
      <c r="H55" s="29"/>
      <c r="I55" s="74"/>
      <c r="J55" s="42"/>
    </row>
    <row r="56" spans="1:10" x14ac:dyDescent="0.25">
      <c r="A56" s="62"/>
      <c r="B56" s="65"/>
      <c r="C56" s="68"/>
      <c r="D56" s="71"/>
      <c r="E56" s="16" t="s">
        <v>10</v>
      </c>
      <c r="F56" s="29"/>
      <c r="G56" s="3" t="s">
        <v>14</v>
      </c>
      <c r="H56" s="29"/>
      <c r="I56" s="74"/>
      <c r="J56" s="42"/>
    </row>
    <row r="57" spans="1:10" ht="15.75" thickBot="1" x14ac:dyDescent="0.3">
      <c r="A57" s="63"/>
      <c r="B57" s="66"/>
      <c r="C57" s="69"/>
      <c r="D57" s="72"/>
      <c r="E57" s="17" t="s">
        <v>11</v>
      </c>
      <c r="F57" s="30"/>
      <c r="G57" s="4" t="s">
        <v>15</v>
      </c>
      <c r="H57" s="30"/>
      <c r="I57" s="75"/>
      <c r="J57" s="43"/>
    </row>
    <row r="58" spans="1:10" ht="15.75" thickBot="1" x14ac:dyDescent="0.3">
      <c r="A58" s="53" t="s">
        <v>48</v>
      </c>
      <c r="B58" s="54"/>
      <c r="C58" s="55"/>
      <c r="D58" s="8">
        <f>+D7+D11+D15+D19+D23+D27+D32+D36+D40+D45+D46+D47+D48+D50+D54</f>
        <v>9000</v>
      </c>
      <c r="E58" s="58" t="s">
        <v>49</v>
      </c>
      <c r="F58" s="59"/>
      <c r="G58" s="59"/>
      <c r="H58" s="59"/>
      <c r="I58" s="60"/>
      <c r="J58" s="9">
        <f>+J7+J11+J15+J19+J23+J27+J32+J36+J40+J45+J46+J47+J48+J50+J54</f>
        <v>0</v>
      </c>
    </row>
    <row r="59" spans="1:10" ht="15.75" thickBot="1" x14ac:dyDescent="0.3">
      <c r="A59" s="44" t="s">
        <v>46</v>
      </c>
      <c r="B59" s="45"/>
      <c r="C59" s="45"/>
      <c r="D59" s="45"/>
      <c r="E59" s="45"/>
      <c r="F59" s="45"/>
      <c r="G59" s="45"/>
      <c r="H59" s="45"/>
      <c r="I59" s="45"/>
      <c r="J59" s="46"/>
    </row>
    <row r="60" spans="1:10" ht="32.25" customHeight="1" thickBot="1" x14ac:dyDescent="0.3">
      <c r="A60" s="7" t="s">
        <v>62</v>
      </c>
      <c r="B60" s="5">
        <v>16000</v>
      </c>
      <c r="C60" s="6">
        <v>1</v>
      </c>
      <c r="D60" s="21">
        <f>+B60*C60</f>
        <v>16000</v>
      </c>
      <c r="E60" s="47" t="s">
        <v>63</v>
      </c>
      <c r="F60" s="47"/>
      <c r="G60" s="47"/>
      <c r="H60" s="48"/>
      <c r="I60" s="1"/>
      <c r="J60" s="25">
        <f>ROUND(C60*I60,2)</f>
        <v>0</v>
      </c>
    </row>
    <row r="61" spans="1:10" ht="34.5" customHeight="1" thickBot="1" x14ac:dyDescent="0.3">
      <c r="A61" s="22" t="s">
        <v>64</v>
      </c>
      <c r="B61" s="23">
        <v>2000</v>
      </c>
      <c r="C61" s="24">
        <v>1</v>
      </c>
      <c r="D61" s="21">
        <f>+B61*C61</f>
        <v>2000</v>
      </c>
      <c r="E61" s="49" t="s">
        <v>65</v>
      </c>
      <c r="F61" s="49"/>
      <c r="G61" s="49"/>
      <c r="H61" s="50"/>
      <c r="I61" s="11"/>
      <c r="J61" s="26">
        <f>ROUND(C61*I61,2)</f>
        <v>0</v>
      </c>
    </row>
    <row r="62" spans="1:10" ht="15.75" thickBot="1" x14ac:dyDescent="0.3">
      <c r="A62" s="51" t="s">
        <v>47</v>
      </c>
      <c r="B62" s="52"/>
      <c r="C62" s="52"/>
      <c r="D62" s="18">
        <f>+D60+D61</f>
        <v>18000</v>
      </c>
      <c r="E62" s="56" t="s">
        <v>50</v>
      </c>
      <c r="F62" s="56"/>
      <c r="G62" s="56"/>
      <c r="H62" s="56"/>
      <c r="I62" s="57"/>
      <c r="J62" s="12">
        <f>+J60+J61</f>
        <v>0</v>
      </c>
    </row>
    <row r="63" spans="1:10" x14ac:dyDescent="0.25">
      <c r="A63" s="98" t="s">
        <v>51</v>
      </c>
      <c r="B63" s="99"/>
      <c r="C63" s="99"/>
      <c r="D63" s="19">
        <f>+D58+D62</f>
        <v>27000</v>
      </c>
      <c r="E63" s="35" t="s">
        <v>52</v>
      </c>
      <c r="F63" s="35"/>
      <c r="G63" s="35"/>
      <c r="H63" s="35"/>
      <c r="I63" s="36"/>
      <c r="J63" s="13">
        <f>+J58+J62</f>
        <v>0</v>
      </c>
    </row>
    <row r="64" spans="1:10" x14ac:dyDescent="0.25">
      <c r="A64" s="31" t="s">
        <v>3</v>
      </c>
      <c r="B64" s="32"/>
      <c r="C64" s="32"/>
      <c r="D64" s="19">
        <f>+ROUND((D63*21%),2)</f>
        <v>5670</v>
      </c>
      <c r="E64" s="37" t="s">
        <v>3</v>
      </c>
      <c r="F64" s="37"/>
      <c r="G64" s="37"/>
      <c r="H64" s="37"/>
      <c r="I64" s="38"/>
      <c r="J64" s="27">
        <f>+ROUND((J63*21%),2)</f>
        <v>0</v>
      </c>
    </row>
    <row r="65" spans="1:10" ht="15.75" thickBot="1" x14ac:dyDescent="0.3">
      <c r="A65" s="33" t="s">
        <v>53</v>
      </c>
      <c r="B65" s="34"/>
      <c r="C65" s="34"/>
      <c r="D65" s="20">
        <f>+D63+D64</f>
        <v>32670</v>
      </c>
      <c r="E65" s="39" t="s">
        <v>54</v>
      </c>
      <c r="F65" s="39"/>
      <c r="G65" s="39"/>
      <c r="H65" s="39"/>
      <c r="I65" s="40"/>
      <c r="J65" s="14">
        <f>+J63+J64</f>
        <v>0</v>
      </c>
    </row>
  </sheetData>
  <sheetProtection algorithmName="SHA-512" hashValue="iO79DHeeEuvZ0TD0iiq0uvFbSRLadnY17ee8bkvU45l39PSQDfUbjJopPxqIMA/95FfQjVv9qyEPAvud4rAF+A==" saltValue="n8E/kGCpBaqakKZMXicOhA==" spinCount="100000" sheet="1" objects="1" scenarios="1"/>
  <protectedRanges>
    <protectedRange sqref="F7:F30 F32:F43 F50:F57 H7:I30 H32:I43 I45:I48 F50:F57 H50:H57 I60:I61" name="Rango1"/>
    <protectedRange sqref="I50:I57" name="Rango2"/>
  </protectedRanges>
  <mergeCells count="96">
    <mergeCell ref="E3:H5"/>
    <mergeCell ref="E2:J2"/>
    <mergeCell ref="A6:J6"/>
    <mergeCell ref="I7:I10"/>
    <mergeCell ref="J7:J10"/>
    <mergeCell ref="D3:D5"/>
    <mergeCell ref="A7:A10"/>
    <mergeCell ref="A3:A5"/>
    <mergeCell ref="B7:B10"/>
    <mergeCell ref="C7:C10"/>
    <mergeCell ref="D7:D10"/>
    <mergeCell ref="J3:J5"/>
    <mergeCell ref="I3:I5"/>
    <mergeCell ref="A2:D2"/>
    <mergeCell ref="B3:B5"/>
    <mergeCell ref="C3:C5"/>
    <mergeCell ref="J11:J14"/>
    <mergeCell ref="A15:A18"/>
    <mergeCell ref="B15:B18"/>
    <mergeCell ref="C15:C18"/>
    <mergeCell ref="D15:D18"/>
    <mergeCell ref="I15:I18"/>
    <mergeCell ref="J15:J18"/>
    <mergeCell ref="A11:A14"/>
    <mergeCell ref="B11:B14"/>
    <mergeCell ref="C11:C14"/>
    <mergeCell ref="D11:D14"/>
    <mergeCell ref="I11:I14"/>
    <mergeCell ref="J19:J22"/>
    <mergeCell ref="A23:A26"/>
    <mergeCell ref="B23:B26"/>
    <mergeCell ref="C23:C26"/>
    <mergeCell ref="D23:D26"/>
    <mergeCell ref="I23:I26"/>
    <mergeCell ref="J23:J26"/>
    <mergeCell ref="A19:A22"/>
    <mergeCell ref="B19:B22"/>
    <mergeCell ref="C19:C22"/>
    <mergeCell ref="D19:D22"/>
    <mergeCell ref="I19:I22"/>
    <mergeCell ref="J27:J30"/>
    <mergeCell ref="A31:J31"/>
    <mergeCell ref="A32:A35"/>
    <mergeCell ref="B32:B35"/>
    <mergeCell ref="C32:C35"/>
    <mergeCell ref="D32:D35"/>
    <mergeCell ref="I32:I35"/>
    <mergeCell ref="J32:J35"/>
    <mergeCell ref="A27:A30"/>
    <mergeCell ref="B27:B30"/>
    <mergeCell ref="C27:C30"/>
    <mergeCell ref="D27:D30"/>
    <mergeCell ref="I27:I30"/>
    <mergeCell ref="A44:J44"/>
    <mergeCell ref="E45:H45"/>
    <mergeCell ref="E46:H46"/>
    <mergeCell ref="E47:H47"/>
    <mergeCell ref="D36:D39"/>
    <mergeCell ref="I36:I39"/>
    <mergeCell ref="J36:J39"/>
    <mergeCell ref="A40:A43"/>
    <mergeCell ref="B40:B43"/>
    <mergeCell ref="C40:C43"/>
    <mergeCell ref="D40:D43"/>
    <mergeCell ref="I40:I43"/>
    <mergeCell ref="J40:J43"/>
    <mergeCell ref="A36:A39"/>
    <mergeCell ref="B36:B39"/>
    <mergeCell ref="C36:C39"/>
    <mergeCell ref="E48:H48"/>
    <mergeCell ref="A49:J49"/>
    <mergeCell ref="A50:A53"/>
    <mergeCell ref="B50:B53"/>
    <mergeCell ref="C50:C53"/>
    <mergeCell ref="D50:D53"/>
    <mergeCell ref="I50:I53"/>
    <mergeCell ref="J50:J53"/>
    <mergeCell ref="J54:J57"/>
    <mergeCell ref="A59:J59"/>
    <mergeCell ref="E60:H60"/>
    <mergeCell ref="E61:H61"/>
    <mergeCell ref="A62:C62"/>
    <mergeCell ref="A58:C58"/>
    <mergeCell ref="E62:I62"/>
    <mergeCell ref="E58:I58"/>
    <mergeCell ref="A54:A57"/>
    <mergeCell ref="B54:B57"/>
    <mergeCell ref="C54:C57"/>
    <mergeCell ref="D54:D57"/>
    <mergeCell ref="I54:I57"/>
    <mergeCell ref="A64:C64"/>
    <mergeCell ref="A65:C65"/>
    <mergeCell ref="E63:I63"/>
    <mergeCell ref="E64:I64"/>
    <mergeCell ref="E65:I65"/>
    <mergeCell ref="A63:C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ANNEX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 Masó</dc:creator>
  <cp:lastModifiedBy>Adrià Descamps Moral</cp:lastModifiedBy>
  <cp:lastPrinted>2024-10-03T10:30:32Z</cp:lastPrinted>
  <dcterms:created xsi:type="dcterms:W3CDTF">2024-02-13T10:05:51Z</dcterms:created>
  <dcterms:modified xsi:type="dcterms:W3CDTF">2026-08-28T06:00:01Z</dcterms:modified>
</cp:coreProperties>
</file>