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ika\CONTRACTES_OBERTS\PO_ADRILANDIA_2027_David\"/>
    </mc:Choice>
  </mc:AlternateContent>
  <xr:revisionPtr revIDLastSave="0" documentId="8_{8DA9AF9A-AE45-47F8-A563-F39C6A0DE94B}" xr6:coauthVersionLast="36" xr6:coauthVersionMax="36" xr10:uidLastSave="{00000000-0000-0000-0000-000000000000}"/>
  <bookViews>
    <workbookView xWindow="0" yWindow="0" windowWidth="11172" windowHeight="7920" xr2:uid="{E7A4BAB9-02AE-44BD-97E1-9F22922B2504}"/>
  </bookViews>
  <sheets>
    <sheet name="OFERTA LICITADOR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47" i="1"/>
  <c r="D46" i="1"/>
  <c r="D45" i="1" s="1"/>
  <c r="D44" i="1"/>
  <c r="D43" i="1"/>
  <c r="D42" i="1" s="1"/>
  <c r="D41" i="1"/>
  <c r="D40" i="1"/>
  <c r="D39" i="1"/>
  <c r="D38" i="1"/>
  <c r="D37" i="1"/>
  <c r="D36" i="1"/>
  <c r="B36" i="1"/>
  <c r="D35" i="1"/>
  <c r="D34" i="1"/>
  <c r="D33" i="1"/>
  <c r="D32" i="1"/>
  <c r="D31" i="1"/>
  <c r="D29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0" i="1"/>
  <c r="D9" i="1"/>
  <c r="D8" i="1"/>
  <c r="D7" i="1"/>
  <c r="D6" i="1"/>
  <c r="D5" i="1"/>
  <c r="D4" i="1"/>
  <c r="D3" i="1"/>
  <c r="D28" i="1" l="1"/>
  <c r="D11" i="1"/>
  <c r="D2" i="1"/>
  <c r="D48" i="1" l="1"/>
  <c r="D49" i="1" s="1"/>
  <c r="D55" i="1" s="1"/>
  <c r="D58" i="1" s="1"/>
  <c r="C53" i="1" l="1"/>
  <c r="C56" i="1" s="1"/>
  <c r="C54" i="1"/>
  <c r="C57" i="1" s="1"/>
  <c r="C55" i="1"/>
  <c r="C58" i="1" s="1"/>
  <c r="C59" i="1" s="1"/>
  <c r="D54" i="1" l="1"/>
  <c r="D57" i="1" s="1"/>
  <c r="D53" i="1"/>
  <c r="D56" i="1" s="1"/>
  <c r="D59" i="1" l="1"/>
</calcChain>
</file>

<file path=xl/sharedStrings.xml><?xml version="1.0" encoding="utf-8"?>
<sst xmlns="http://schemas.openxmlformats.org/spreadsheetml/2006/main" count="58" uniqueCount="58">
  <si>
    <t>CONCEPTE (Resumit. La descripció complerta és al punt 3.3 del PCT)</t>
  </si>
  <si>
    <t>UNITATS</t>
  </si>
  <si>
    <t xml:space="preserve">PREUS UNITARIS </t>
  </si>
  <si>
    <t>TOTAL         sense IVA</t>
  </si>
  <si>
    <t>Infraestructures i materials:</t>
  </si>
  <si>
    <t>Tanques metàl·liques d’acer galvanitzat de mida mínim de 220*110cm del 2 al 7 de gener</t>
  </si>
  <si>
    <t>Tancament perimetral amb tanca alta tipus «revisa» o similar d’alçada 1’5 m incloent la instal·lació, ràfia o similar per a privacitat del espai, tancament (unió) i desmuntatge i retirada posterior, del 2 al 7 de gener (METRES)</t>
  </si>
  <si>
    <t>Lloguer d’un pont de llums de 10m d’amplada, els dies 3 i 4 de gener, amb un mínim de 5 focus de colors i dos blancs i una projecció de “globo” amb el logotip del saló (INCLOU ELABORACIÓ DE LA PLANTILLA)</t>
  </si>
  <si>
    <t>Portalada decorativa d’entrada:
Que inclogui el nom del saló ADRILÀNDIA i il·luminació de diversos colors amb llums leds, tires leds o similar (UN CONJUNT ESCÈNIC)</t>
  </si>
  <si>
    <t>Decoracions sostre pavellons i espais de mobilitat :Cinta de plàstic o de tela de mínim 80 cm d’amplada i màxim 120 cm de colors groc, verd, blau i vermell (tonalitat viva “parxís”) (METRES)</t>
  </si>
  <si>
    <t>Decoracions sostre pavellons i espais de mobilitat : Banderoles de mínim 30x100cm per ser penjades per la part estreta a arbres i fanals (en tela o pvc) amb el logotip del saló infantil imprès (UNITATS)</t>
  </si>
  <si>
    <t>Subministrament  de moqueta de colors de colors diversos (blau, groc, verd, vermell i negre) per una superfície de 21x43m, abans del 20 de desembre (METRES QUADRATS)</t>
  </si>
  <si>
    <t>Activitats:</t>
  </si>
  <si>
    <t>Joc de cotxes teledirigits amb circuit, tipus «escalèxtric» que inclogui pistes i cotxes amb unes dimensions de pista mínimes de 2x6 m i 3 vies de carrera. Dies 3 i 4 de gener</t>
  </si>
  <si>
    <t>Joc d’estructures de fusta per a construcció en format gegant i de forma rectangular per a crear figures, edificacions, etc., de gran volum, dies 3 i 4 de gener.</t>
  </si>
  <si>
    <t>Circuit de vehicles sense motor tipus cars, tricicles o autos de xoc per a espai exterior que inclogui mínim 4 vehicles i el circuit , dies 3 i 4 de gener.</t>
  </si>
  <si>
    <t>Espai de moviment lliure per a infants d’edats compreses entre 8-10 anys tipus espai sensorial o de cordes que permeti un circuit , dies 3 i 4 de gener.</t>
  </si>
  <si>
    <t>Conjunt de tallers infantils especialitzats que fomentin la manipulació, la creativitat i la fabricació manual. Els dies 3 i 4 de gener (UNITATS DIFERENTS ENTRE SI)</t>
  </si>
  <si>
    <t>Taller de fanalets per la Nit de Reis. El taller ha d’incloure tant el material com els monitors/es necessaris per al seu desenvolupament. S’ha d’oferir en horari de matí i tarda. Aquests tallers podran ser tallers ja preconfigurats per entitats, grups o companyies especialitzats existents en el mercat pels dies 3 i 4 de gener</t>
  </si>
  <si>
    <t>Parc inflable amb atraccions inflables per a edats entre 3 i 12 anys amb mínim un monitor/a responsable per a cadascun d'ells per als dies 3 i 4 de gener (INFLABLES DIFERENTS ENTRE SI)</t>
  </si>
  <si>
    <t>Toro mecànic amb mínim un monitor/a responsable per als dies 3 i 4 de gener</t>
  </si>
  <si>
    <t>Circuit d’aventura amb rocòdrom i tirolina amb capacitat d’absorció de nombre elevat d’infants. Dies 3 i 4 de gener (MÍNIM 2 TIROLINES)</t>
  </si>
  <si>
    <t xml:space="preserve">Conjunt de jocs familiars (MÍNIM 10 jocs) d’exterior amb possibilitat de jugar sense cua. Format gran volum per infants acompanyats d’adults tipus minigolf, jocs tradicionals o jocs esportius els dies 3 i 4 de gener </t>
  </si>
  <si>
    <t>Activitat de llits elàstics tipus «fira atraccions», amb servei de monitoratge per a la gestió de les cues i dels infants participants els dies 3 i 4 de gener.</t>
  </si>
  <si>
    <t>Gestió espai participatiu de les entitats socials locals, els dies 3 i 4 de gener - TALLERS</t>
  </si>
  <si>
    <t>Espai especialitzat per a infants d’edat entre 10 i 14 anys, amb 6 activitats específicament pensades per aquesta franja d’edat segons les següents temàtiques: tecnològics (videojocs, simuladors, robòtica, etc.), de repte individual (punteria, resolució d’enigmes, de circuits, etc.), cuina, creativitat, etc. els dies 3 i 4 de gener (6 ACTIVITATS DIFERENTS)</t>
  </si>
  <si>
    <t>Cabina 360/plataforma photoboot 360 Tik-Tok els dies 3 i 4 de gener</t>
  </si>
  <si>
    <t>1 espai-activitat amb realitat virtual amb totes les necessitats tècniques per a desenvolupar el joc i un mínim de 4 ulleres per jugar amb joc de contingut adequat per a infants de 10 a 14 anys, els dies 3 i 4 de gener</t>
  </si>
  <si>
    <t>1 taller d’Hama amb funcionament d’inscripció prèvia per a 25 participants per cada sessió de matí i tarda, els dies 3 i 4 de gener</t>
  </si>
  <si>
    <t>circuit de psicomotricitat infantil</t>
  </si>
  <si>
    <t>espais multijoc 3d tipus casa-element multijoc</t>
  </si>
  <si>
    <t>bloc d’escalada d’escuma amb un mínim de 10 elements diferents.</t>
  </si>
  <si>
    <t>joc de construcció soft de 48 peces</t>
  </si>
  <si>
    <t>espai d’elements 3d/cases de cartró pintables de mides mínimes 110x110x110 cm per element i amb el material (colors, rotuladors, ceres...) per ser pintats (amb un mínim de tres elements per sessió. Total un mínim de 12 elements)</t>
  </si>
  <si>
    <t>elements de joc i activitat per a infants de 0 a 5 anys</t>
  </si>
  <si>
    <t xml:space="preserve">inflable integrat dins de l’espai destinat a la franja de 24 a 36 mesos. </t>
  </si>
  <si>
    <t>mínim 6 monitors/es els dies 3 i 4 de gener x 9 hores (6 monitors x 2d x 9h) HORES</t>
  </si>
  <si>
    <t>Logistica i merchandising (descripció complerta al punt 3.3 del PCT i annex 1):</t>
  </si>
  <si>
    <t>a) dessuadores amb el logotip identificatiu del «Saló Infantil Adrilàndia»  Disponible el dia 2 de gener.</t>
  </si>
  <si>
    <t>b) ampolles d’aigua de 33 cl mínim. Disponible el dia 2 de gener.</t>
  </si>
  <si>
    <t>Animacions i espectacles:</t>
  </si>
  <si>
    <t>Servei d’animació per a diferents espais, els dies 3 i 4 de gener (3 animacions diferents entre si: porta/cues/ludoteca)</t>
  </si>
  <si>
    <t>Serveis auxiliars:</t>
  </si>
  <si>
    <t>Servei d’auxiliars per a funcions de muntatge i desmuntatge segons detall els dies 3 i 4 de gener: 8 auxiliars x 2 dies x 11,5h (de 9:00 a 20:30) HORES</t>
  </si>
  <si>
    <t>Servei de controladors d'accés els dies 3 i 4 de gener: 6 controladors d'accés x 2 dies x 9h (de 10:00 a 14:30 i de 16:00 a 20:30) HORES</t>
  </si>
  <si>
    <t>Coordinació del projecte i gestió d'espais:</t>
  </si>
  <si>
    <t xml:space="preserve"> a) Coordinació del projecte
Hores coordinació entitats: 25h
Hores coordinació ajuntament (servei d’infància i joventut): 20h
Hores coordinació muntatge i saló (dia 2 de 8 a 20h i dies 3 i 4 de 8 a 20h): 36h  HORES</t>
  </si>
  <si>
    <t>b) Coordinació d’espais de 8 a 20h dies 3 i 4 de gener:
1 coordinador/a espai Sant Gabriel 24h 
1 coordinar/a Pista 1 Ricart (ludoteca) 24h  
1 coordinador/a Pista 2 Ricart 24h
1 coordinador espai Polidor 24h
1 coordinador mobilitat espais d’accessos 24h  HORES</t>
  </si>
  <si>
    <r>
      <t xml:space="preserve">Lloguer de 4 cabines sanitàries, </t>
    </r>
    <r>
      <rPr>
        <u/>
        <sz val="9"/>
        <color rgb="FF000000"/>
        <rFont val="Arial"/>
        <family val="2"/>
        <charset val="1"/>
      </rPr>
      <t>una d'elles adaptada</t>
    </r>
    <r>
      <rPr>
        <sz val="9"/>
        <color rgb="FF000000"/>
        <rFont val="Arial"/>
        <family val="2"/>
        <charset val="1"/>
      </rPr>
      <t xml:space="preserve">, els dies 3 i 4 de gener amb servei de neteja durant els dies del Saló Adrilàndia </t>
    </r>
  </si>
  <si>
    <r>
      <t>Ludoteca primera infància (descripció complerta al punt 3.3 del PCT i annex 2):</t>
    </r>
    <r>
      <rPr>
        <sz val="9"/>
        <color rgb="FF000000"/>
        <rFont val="Arial"/>
        <family val="2"/>
        <charset val="1"/>
      </rPr>
      <t xml:space="preserve">                                             </t>
    </r>
  </si>
  <si>
    <t>Preu serveis exclòs l'IVA</t>
  </si>
  <si>
    <t>Preu serveis           inclòs 21% IVA</t>
  </si>
  <si>
    <t>PBL TOTAL</t>
  </si>
  <si>
    <t>Subtotal 26-27</t>
  </si>
  <si>
    <t>Subtotal 28-29</t>
  </si>
  <si>
    <t>TOTAL anualitat sense IVA</t>
  </si>
  <si>
    <t>TOTAL anualitatIVA inclòs</t>
  </si>
  <si>
    <t>Preu ofert pel licitador pel contracte bianual: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</si>
</sst>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;[Red]\-#,##0.00\ [$€-C0A]"/>
    <numFmt numFmtId="165" formatCode="#,##0.00&quot; €&quot;;[Red]\-#,##0.00&quot; €&quot;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9"/>
      <name val="Arial"/>
      <family val="2"/>
      <charset val="1"/>
    </font>
    <font>
      <sz val="9"/>
      <name val="Calibri"/>
      <family val="2"/>
      <charset val="1"/>
    </font>
    <font>
      <b/>
      <sz val="9"/>
      <color rgb="FF000000"/>
      <name val="Arial"/>
      <family val="2"/>
      <charset val="1"/>
    </font>
    <font>
      <u/>
      <sz val="9"/>
      <color rgb="FF000000"/>
      <name val="Arial"/>
      <family val="2"/>
      <charset val="1"/>
    </font>
    <font>
      <sz val="9"/>
      <color theme="1"/>
      <name val="Calibri"/>
      <family val="2"/>
      <scheme val="minor"/>
    </font>
    <font>
      <sz val="9"/>
      <color rgb="FFFF0000"/>
      <name val="Arial"/>
      <family val="2"/>
      <charset val="1"/>
    </font>
    <font>
      <b/>
      <sz val="9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theme="8" tint="0.59999389629810485"/>
        <bgColor rgb="FFCCCCCC"/>
      </patternFill>
    </fill>
    <fill>
      <patternFill patternType="solid">
        <fgColor theme="8" tint="0.59999389629810485"/>
        <bgColor rgb="FFBFBFBF"/>
      </patternFill>
    </fill>
    <fill>
      <patternFill patternType="solid">
        <fgColor rgb="FFCCCCCC"/>
        <bgColor rgb="FFBFBFBF"/>
      </patternFill>
    </fill>
    <fill>
      <patternFill patternType="solid">
        <fgColor theme="8" tint="0.59978026673177287"/>
        <bgColor rgb="FFCCCCCC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1" fillId="5" borderId="0" xfId="0" applyFont="1" applyFill="1" applyAlignment="1" applyProtection="1"/>
    <xf numFmtId="0" fontId="2" fillId="5" borderId="0" xfId="0" applyFont="1" applyFill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</xf>
    <xf numFmtId="164" fontId="5" fillId="3" borderId="1" xfId="0" applyNumberFormat="1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left" vertical="center" wrapText="1" readingOrder="1"/>
    </xf>
    <xf numFmtId="0" fontId="1" fillId="0" borderId="1" xfId="0" applyFont="1" applyBorder="1" applyAlignment="1" applyProtection="1">
      <alignment horizontal="right" wrapText="1"/>
    </xf>
    <xf numFmtId="164" fontId="1" fillId="0" borderId="1" xfId="0" applyNumberFormat="1" applyFont="1" applyBorder="1" applyAlignment="1" applyProtection="1">
      <alignment horizontal="right"/>
    </xf>
    <xf numFmtId="0" fontId="7" fillId="0" borderId="0" xfId="0" applyFont="1" applyAlignment="1" applyProtection="1"/>
    <xf numFmtId="0" fontId="8" fillId="0" borderId="0" xfId="0" applyFont="1" applyAlignment="1" applyProtection="1"/>
    <xf numFmtId="0" fontId="1" fillId="0" borderId="1" xfId="0" applyFont="1" applyBorder="1" applyAlignment="1" applyProtection="1">
      <alignment horizontal="left" vertical="top" wrapText="1" readingOrder="1"/>
    </xf>
    <xf numFmtId="164" fontId="9" fillId="4" borderId="1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/>
    <xf numFmtId="164" fontId="9" fillId="3" borderId="1" xfId="0" applyNumberFormat="1" applyFont="1" applyFill="1" applyBorder="1" applyAlignment="1" applyProtection="1">
      <alignment horizontal="right" vertical="center" wrapText="1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 readingOrder="1"/>
    </xf>
    <xf numFmtId="0" fontId="3" fillId="0" borderId="1" xfId="0" applyFont="1" applyBorder="1" applyAlignment="1" applyProtection="1">
      <alignment horizontal="right" wrapText="1"/>
    </xf>
    <xf numFmtId="164" fontId="3" fillId="0" borderId="1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1" fillId="0" borderId="1" xfId="0" applyFont="1" applyFill="1" applyBorder="1" applyAlignment="1" applyProtection="1">
      <alignment horizontal="right" wrapText="1"/>
    </xf>
    <xf numFmtId="164" fontId="1" fillId="0" borderId="1" xfId="0" applyNumberFormat="1" applyFont="1" applyFill="1" applyBorder="1" applyAlignment="1" applyProtection="1">
      <alignment horizontal="right"/>
    </xf>
    <xf numFmtId="164" fontId="9" fillId="3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center" wrapText="1" readingOrder="1"/>
    </xf>
    <xf numFmtId="0" fontId="1" fillId="0" borderId="0" xfId="0" applyFont="1" applyAlignment="1" applyProtection="1">
      <alignment horizontal="center" wrapText="1"/>
    </xf>
    <xf numFmtId="164" fontId="5" fillId="4" borderId="1" xfId="0" applyNumberFormat="1" applyFont="1" applyFill="1" applyBorder="1" applyAlignment="1" applyProtection="1">
      <alignment horizontal="right"/>
    </xf>
    <xf numFmtId="164" fontId="5" fillId="3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 wrapText="1"/>
    </xf>
    <xf numFmtId="164" fontId="5" fillId="0" borderId="1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165" fontId="10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/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165" fontId="10" fillId="0" borderId="9" xfId="0" applyNumberFormat="1" applyFont="1" applyBorder="1" applyAlignment="1" applyProtection="1">
      <alignment horizontal="right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165" fontId="10" fillId="0" borderId="11" xfId="0" applyNumberFormat="1" applyFont="1" applyBorder="1" applyAlignment="1" applyProtection="1">
      <alignment horizontal="right" vertical="center" wrapText="1"/>
    </xf>
    <xf numFmtId="165" fontId="10" fillId="0" borderId="12" xfId="0" applyNumberFormat="1" applyFont="1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 vertical="center" wrapText="1"/>
    </xf>
    <xf numFmtId="165" fontId="11" fillId="6" borderId="14" xfId="0" applyNumberFormat="1" applyFont="1" applyFill="1" applyBorder="1" applyAlignment="1" applyProtection="1">
      <alignment horizontal="right" vertical="center" wrapText="1"/>
    </xf>
    <xf numFmtId="165" fontId="10" fillId="6" borderId="4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/>
    </xf>
    <xf numFmtId="164" fontId="1" fillId="7" borderId="1" xfId="0" applyNumberFormat="1" applyFont="1" applyFill="1" applyBorder="1" applyAlignment="1" applyProtection="1">
      <alignment horizontal="right"/>
      <protection locked="0"/>
    </xf>
    <xf numFmtId="164" fontId="3" fillId="7" borderId="1" xfId="0" applyNumberFormat="1" applyFont="1" applyFill="1" applyBorder="1" applyAlignment="1" applyProtection="1">
      <alignment horizontal="right"/>
      <protection locked="0"/>
    </xf>
    <xf numFmtId="164" fontId="5" fillId="3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right" vertical="center"/>
    </xf>
    <xf numFmtId="0" fontId="5" fillId="4" borderId="1" xfId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FDC2-88C2-4CD8-910E-BDF9A9E24683}">
  <dimension ref="A1:AMJ59"/>
  <sheetViews>
    <sheetView tabSelected="1" zoomScaleNormal="100" workbookViewId="0">
      <selection activeCell="C43" sqref="C43"/>
    </sheetView>
  </sheetViews>
  <sheetFormatPr baseColWidth="10" defaultColWidth="9.109375" defaultRowHeight="12" x14ac:dyDescent="0.25"/>
  <cols>
    <col min="1" max="1" width="59.77734375" style="1" customWidth="1"/>
    <col min="2" max="2" width="7.44140625" style="34" bestFit="1" customWidth="1"/>
    <col min="3" max="4" width="10.109375" style="34" bestFit="1" customWidth="1"/>
    <col min="5" max="6" width="13.6640625" style="1" customWidth="1"/>
    <col min="7" max="1024" width="11.5546875" style="1" customWidth="1"/>
    <col min="1025" max="16384" width="9.109375" style="2"/>
  </cols>
  <sheetData>
    <row r="1" spans="1:6" ht="36.75" customHeight="1" x14ac:dyDescent="0.25">
      <c r="A1" s="7" t="s">
        <v>0</v>
      </c>
      <c r="B1" s="7" t="s">
        <v>1</v>
      </c>
      <c r="C1" s="8" t="s">
        <v>2</v>
      </c>
      <c r="D1" s="7" t="s">
        <v>3</v>
      </c>
    </row>
    <row r="2" spans="1:6" ht="30" customHeight="1" x14ac:dyDescent="0.25">
      <c r="A2" s="53" t="s">
        <v>4</v>
      </c>
      <c r="B2" s="53"/>
      <c r="C2" s="53"/>
      <c r="D2" s="9">
        <f>SUM(D3:D10)</f>
        <v>0</v>
      </c>
    </row>
    <row r="3" spans="1:6" ht="22.8" x14ac:dyDescent="0.25">
      <c r="A3" s="10" t="s">
        <v>5</v>
      </c>
      <c r="B3" s="11">
        <v>225</v>
      </c>
      <c r="C3" s="49">
        <v>0</v>
      </c>
      <c r="D3" s="12">
        <f t="shared" ref="D3:D10" si="0">B3*C3</f>
        <v>0</v>
      </c>
    </row>
    <row r="4" spans="1:6" ht="34.200000000000003" x14ac:dyDescent="0.25">
      <c r="A4" s="10" t="s">
        <v>6</v>
      </c>
      <c r="B4" s="11">
        <v>150</v>
      </c>
      <c r="C4" s="49">
        <v>0</v>
      </c>
      <c r="D4" s="12">
        <f t="shared" si="0"/>
        <v>0</v>
      </c>
    </row>
    <row r="5" spans="1:6" ht="22.8" x14ac:dyDescent="0.25">
      <c r="A5" s="10" t="s">
        <v>48</v>
      </c>
      <c r="B5" s="11">
        <v>4</v>
      </c>
      <c r="C5" s="49">
        <v>0</v>
      </c>
      <c r="D5" s="12">
        <f t="shared" si="0"/>
        <v>0</v>
      </c>
      <c r="F5" s="13"/>
    </row>
    <row r="6" spans="1:6" ht="34.200000000000003" x14ac:dyDescent="0.25">
      <c r="A6" s="10" t="s">
        <v>7</v>
      </c>
      <c r="B6" s="11">
        <v>1</v>
      </c>
      <c r="C6" s="49">
        <v>0</v>
      </c>
      <c r="D6" s="12">
        <f t="shared" si="0"/>
        <v>0</v>
      </c>
      <c r="E6" s="14"/>
    </row>
    <row r="7" spans="1:6" ht="34.200000000000003" x14ac:dyDescent="0.25">
      <c r="A7" s="10" t="s">
        <v>8</v>
      </c>
      <c r="B7" s="11">
        <v>1</v>
      </c>
      <c r="C7" s="49">
        <v>0</v>
      </c>
      <c r="D7" s="12">
        <f t="shared" si="0"/>
        <v>0</v>
      </c>
    </row>
    <row r="8" spans="1:6" ht="34.200000000000003" x14ac:dyDescent="0.25">
      <c r="A8" s="15" t="s">
        <v>9</v>
      </c>
      <c r="B8" s="11">
        <v>500</v>
      </c>
      <c r="C8" s="49">
        <v>0</v>
      </c>
      <c r="D8" s="12">
        <f t="shared" si="0"/>
        <v>0</v>
      </c>
    </row>
    <row r="9" spans="1:6" ht="34.200000000000003" x14ac:dyDescent="0.25">
      <c r="A9" s="15" t="s">
        <v>10</v>
      </c>
      <c r="B9" s="11">
        <v>50</v>
      </c>
      <c r="C9" s="49">
        <v>0</v>
      </c>
      <c r="D9" s="12">
        <f t="shared" si="0"/>
        <v>0</v>
      </c>
    </row>
    <row r="10" spans="1:6" ht="47.25" customHeight="1" x14ac:dyDescent="0.25">
      <c r="A10" s="15" t="s">
        <v>11</v>
      </c>
      <c r="B10" s="11">
        <v>903</v>
      </c>
      <c r="C10" s="49">
        <v>0</v>
      </c>
      <c r="D10" s="12">
        <f t="shared" si="0"/>
        <v>0</v>
      </c>
    </row>
    <row r="11" spans="1:6" ht="30" customHeight="1" x14ac:dyDescent="0.25">
      <c r="A11" s="54" t="s">
        <v>12</v>
      </c>
      <c r="B11" s="54"/>
      <c r="C11" s="54"/>
      <c r="D11" s="16">
        <f>D12+D13+D14+D15+D16+D17+D18+D19+D20+D21+D22+D23+D24+D25+D26+D27</f>
        <v>0</v>
      </c>
    </row>
    <row r="12" spans="1:6" ht="34.200000000000003" x14ac:dyDescent="0.25">
      <c r="A12" s="10" t="s">
        <v>13</v>
      </c>
      <c r="B12" s="11">
        <v>1</v>
      </c>
      <c r="C12" s="49">
        <v>0</v>
      </c>
      <c r="D12" s="12">
        <f t="shared" ref="D12:D27" si="1">B12*C12</f>
        <v>0</v>
      </c>
    </row>
    <row r="13" spans="1:6" ht="34.200000000000003" x14ac:dyDescent="0.25">
      <c r="A13" s="10" t="s">
        <v>14</v>
      </c>
      <c r="B13" s="11">
        <v>1</v>
      </c>
      <c r="C13" s="49">
        <v>0</v>
      </c>
      <c r="D13" s="12">
        <f t="shared" si="1"/>
        <v>0</v>
      </c>
    </row>
    <row r="14" spans="1:6" ht="22.8" x14ac:dyDescent="0.25">
      <c r="A14" s="10" t="s">
        <v>15</v>
      </c>
      <c r="B14" s="11">
        <v>1</v>
      </c>
      <c r="C14" s="49">
        <v>0</v>
      </c>
      <c r="D14" s="12">
        <f t="shared" si="1"/>
        <v>0</v>
      </c>
    </row>
    <row r="15" spans="1:6" ht="22.8" x14ac:dyDescent="0.25">
      <c r="A15" s="10" t="s">
        <v>16</v>
      </c>
      <c r="B15" s="11">
        <v>2</v>
      </c>
      <c r="C15" s="49">
        <v>0</v>
      </c>
      <c r="D15" s="12">
        <f t="shared" si="1"/>
        <v>0</v>
      </c>
    </row>
    <row r="16" spans="1:6" ht="34.200000000000003" x14ac:dyDescent="0.25">
      <c r="A16" s="10" t="s">
        <v>17</v>
      </c>
      <c r="B16" s="11">
        <v>7</v>
      </c>
      <c r="C16" s="49">
        <v>0</v>
      </c>
      <c r="D16" s="12">
        <f t="shared" si="1"/>
        <v>0</v>
      </c>
    </row>
    <row r="17" spans="1:1024" ht="57" x14ac:dyDescent="0.25">
      <c r="A17" s="10" t="s">
        <v>18</v>
      </c>
      <c r="B17" s="11">
        <v>1</v>
      </c>
      <c r="C17" s="49">
        <v>0</v>
      </c>
      <c r="D17" s="12">
        <f t="shared" si="1"/>
        <v>0</v>
      </c>
    </row>
    <row r="18" spans="1:1024" ht="34.200000000000003" x14ac:dyDescent="0.25">
      <c r="A18" s="10" t="s">
        <v>19</v>
      </c>
      <c r="B18" s="11">
        <v>4</v>
      </c>
      <c r="C18" s="49">
        <v>0</v>
      </c>
      <c r="D18" s="12">
        <f t="shared" si="1"/>
        <v>0</v>
      </c>
    </row>
    <row r="19" spans="1:1024" x14ac:dyDescent="0.25">
      <c r="A19" s="10" t="s">
        <v>20</v>
      </c>
      <c r="B19" s="11">
        <v>1</v>
      </c>
      <c r="C19" s="49">
        <v>0</v>
      </c>
      <c r="D19" s="12">
        <f t="shared" si="1"/>
        <v>0</v>
      </c>
    </row>
    <row r="20" spans="1:1024" ht="22.8" x14ac:dyDescent="0.25">
      <c r="A20" s="10" t="s">
        <v>21</v>
      </c>
      <c r="B20" s="11">
        <v>1</v>
      </c>
      <c r="C20" s="49">
        <v>0</v>
      </c>
      <c r="D20" s="12">
        <f t="shared" si="1"/>
        <v>0</v>
      </c>
    </row>
    <row r="21" spans="1:1024" ht="34.200000000000003" x14ac:dyDescent="0.25">
      <c r="A21" s="10" t="s">
        <v>22</v>
      </c>
      <c r="B21" s="11">
        <v>10</v>
      </c>
      <c r="C21" s="49">
        <v>0</v>
      </c>
      <c r="D21" s="12">
        <f t="shared" si="1"/>
        <v>0</v>
      </c>
      <c r="E21" s="17"/>
    </row>
    <row r="22" spans="1:1024" ht="22.8" x14ac:dyDescent="0.25">
      <c r="A22" s="10" t="s">
        <v>23</v>
      </c>
      <c r="B22" s="11">
        <v>4</v>
      </c>
      <c r="C22" s="49">
        <v>0</v>
      </c>
      <c r="D22" s="12">
        <f t="shared" si="1"/>
        <v>0</v>
      </c>
      <c r="E22" s="17"/>
    </row>
    <row r="23" spans="1:1024" ht="22.8" x14ac:dyDescent="0.25">
      <c r="A23" s="10" t="s">
        <v>24</v>
      </c>
      <c r="B23" s="11">
        <v>20</v>
      </c>
      <c r="C23" s="49">
        <v>0</v>
      </c>
      <c r="D23" s="12">
        <f t="shared" si="1"/>
        <v>0</v>
      </c>
      <c r="E23" s="17"/>
    </row>
    <row r="24" spans="1:1024" ht="57" x14ac:dyDescent="0.25">
      <c r="A24" s="10" t="s">
        <v>25</v>
      </c>
      <c r="B24" s="11">
        <v>6</v>
      </c>
      <c r="C24" s="49">
        <v>0</v>
      </c>
      <c r="D24" s="12">
        <f t="shared" si="1"/>
        <v>0</v>
      </c>
      <c r="E24" s="17"/>
    </row>
    <row r="25" spans="1:1024" x14ac:dyDescent="0.25">
      <c r="A25" s="10" t="s">
        <v>26</v>
      </c>
      <c r="B25" s="11">
        <v>1</v>
      </c>
      <c r="C25" s="49">
        <v>0</v>
      </c>
      <c r="D25" s="12">
        <f t="shared" si="1"/>
        <v>0</v>
      </c>
      <c r="E25" s="17"/>
    </row>
    <row r="26" spans="1:1024" ht="34.200000000000003" x14ac:dyDescent="0.25">
      <c r="A26" s="10" t="s">
        <v>27</v>
      </c>
      <c r="B26" s="11">
        <v>1</v>
      </c>
      <c r="C26" s="49">
        <v>0</v>
      </c>
      <c r="D26" s="12">
        <f t="shared" si="1"/>
        <v>0</v>
      </c>
      <c r="E26" s="17"/>
    </row>
    <row r="27" spans="1:1024" ht="22.8" x14ac:dyDescent="0.25">
      <c r="A27" s="10" t="s">
        <v>28</v>
      </c>
      <c r="B27" s="11">
        <v>1</v>
      </c>
      <c r="C27" s="49">
        <v>0</v>
      </c>
      <c r="D27" s="12">
        <f t="shared" si="1"/>
        <v>0</v>
      </c>
      <c r="E27" s="17"/>
    </row>
    <row r="28" spans="1:1024" ht="30" customHeight="1" x14ac:dyDescent="0.25">
      <c r="A28" s="55" t="s">
        <v>49</v>
      </c>
      <c r="B28" s="55"/>
      <c r="C28" s="55"/>
      <c r="D28" s="18">
        <f>D29+D30+D31+D32+D33+D34+D35+D36</f>
        <v>0</v>
      </c>
      <c r="E28" s="17"/>
    </row>
    <row r="29" spans="1:1024" x14ac:dyDescent="0.25">
      <c r="A29" s="19" t="s">
        <v>29</v>
      </c>
      <c r="B29" s="11">
        <v>2</v>
      </c>
      <c r="C29" s="49">
        <v>0</v>
      </c>
      <c r="D29" s="12">
        <f>B29*C29</f>
        <v>0</v>
      </c>
      <c r="E29" s="17"/>
    </row>
    <row r="30" spans="1:1024" x14ac:dyDescent="0.25">
      <c r="A30" s="20" t="s">
        <v>30</v>
      </c>
      <c r="B30" s="11">
        <v>5</v>
      </c>
      <c r="C30" s="49">
        <v>0</v>
      </c>
      <c r="D30" s="12">
        <f>B30*C30</f>
        <v>0</v>
      </c>
      <c r="E30" s="17"/>
    </row>
    <row r="31" spans="1:1024" s="4" customFormat="1" x14ac:dyDescent="0.25">
      <c r="A31" s="21" t="s">
        <v>31</v>
      </c>
      <c r="B31" s="22">
        <v>2</v>
      </c>
      <c r="C31" s="50">
        <v>0</v>
      </c>
      <c r="D31" s="23">
        <f t="shared" ref="D31:D36" si="2">B31*C31</f>
        <v>0</v>
      </c>
      <c r="E31" s="2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</row>
    <row r="32" spans="1:1024" x14ac:dyDescent="0.25">
      <c r="A32" s="21" t="s">
        <v>32</v>
      </c>
      <c r="B32" s="11">
        <v>1</v>
      </c>
      <c r="C32" s="49">
        <v>0</v>
      </c>
      <c r="D32" s="12">
        <f t="shared" si="2"/>
        <v>0</v>
      </c>
      <c r="E32" s="17"/>
    </row>
    <row r="33" spans="1:1024" ht="34.200000000000003" x14ac:dyDescent="0.25">
      <c r="A33" s="21" t="s">
        <v>33</v>
      </c>
      <c r="B33" s="11">
        <v>1</v>
      </c>
      <c r="C33" s="49">
        <v>0</v>
      </c>
      <c r="D33" s="12">
        <f t="shared" si="2"/>
        <v>0</v>
      </c>
      <c r="E33" s="17"/>
    </row>
    <row r="34" spans="1:1024" x14ac:dyDescent="0.25">
      <c r="A34" s="21" t="s">
        <v>34</v>
      </c>
      <c r="B34" s="11">
        <v>14</v>
      </c>
      <c r="C34" s="49">
        <v>0</v>
      </c>
      <c r="D34" s="12">
        <f t="shared" si="2"/>
        <v>0</v>
      </c>
      <c r="E34" s="17"/>
    </row>
    <row r="35" spans="1:1024" x14ac:dyDescent="0.25">
      <c r="A35" s="20" t="s">
        <v>35</v>
      </c>
      <c r="B35" s="11">
        <v>1</v>
      </c>
      <c r="C35" s="49">
        <v>0</v>
      </c>
      <c r="D35" s="12">
        <f t="shared" si="2"/>
        <v>0</v>
      </c>
      <c r="E35" s="17"/>
    </row>
    <row r="36" spans="1:1024" ht="22.8" x14ac:dyDescent="0.25">
      <c r="A36" s="21" t="s">
        <v>36</v>
      </c>
      <c r="B36" s="25">
        <f>6*2*9</f>
        <v>108</v>
      </c>
      <c r="C36" s="49">
        <v>0</v>
      </c>
      <c r="D36" s="26">
        <f t="shared" si="2"/>
        <v>0</v>
      </c>
      <c r="E36" s="17"/>
    </row>
    <row r="37" spans="1:1024" ht="30" customHeight="1" x14ac:dyDescent="0.25">
      <c r="A37" s="53" t="s">
        <v>37</v>
      </c>
      <c r="B37" s="53"/>
      <c r="C37" s="53"/>
      <c r="D37" s="27">
        <f>D38+D39</f>
        <v>0</v>
      </c>
    </row>
    <row r="38" spans="1:1024" ht="23.4" x14ac:dyDescent="0.25">
      <c r="A38" s="28" t="s">
        <v>38</v>
      </c>
      <c r="B38" s="11">
        <v>350</v>
      </c>
      <c r="C38" s="49">
        <v>0</v>
      </c>
      <c r="D38" s="12">
        <f>B38*C38</f>
        <v>0</v>
      </c>
    </row>
    <row r="39" spans="1:1024" x14ac:dyDescent="0.25">
      <c r="A39" s="29" t="s">
        <v>39</v>
      </c>
      <c r="B39" s="11">
        <v>1200</v>
      </c>
      <c r="C39" s="49">
        <v>0</v>
      </c>
      <c r="D39" s="12">
        <f>B39*C39</f>
        <v>0</v>
      </c>
    </row>
    <row r="40" spans="1:1024" ht="30" customHeight="1" x14ac:dyDescent="0.25">
      <c r="A40" s="51" t="s">
        <v>40</v>
      </c>
      <c r="B40" s="51"/>
      <c r="C40" s="51"/>
      <c r="D40" s="9">
        <f>D41</f>
        <v>0</v>
      </c>
    </row>
    <row r="41" spans="1:1024" ht="22.8" x14ac:dyDescent="0.25">
      <c r="A41" s="10" t="s">
        <v>41</v>
      </c>
      <c r="B41" s="11">
        <v>3</v>
      </c>
      <c r="C41" s="49">
        <v>0</v>
      </c>
      <c r="D41" s="12">
        <f>B41*C41</f>
        <v>0</v>
      </c>
    </row>
    <row r="42" spans="1:1024" s="6" customFormat="1" ht="30" customHeight="1" x14ac:dyDescent="0.25">
      <c r="A42" s="56" t="s">
        <v>42</v>
      </c>
      <c r="B42" s="56"/>
      <c r="C42" s="56"/>
      <c r="D42" s="30">
        <f>D43+D44</f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</row>
    <row r="43" spans="1:1024" ht="22.8" x14ac:dyDescent="0.25">
      <c r="A43" s="10" t="s">
        <v>43</v>
      </c>
      <c r="B43" s="11">
        <v>184</v>
      </c>
      <c r="C43" s="49">
        <v>0</v>
      </c>
      <c r="D43" s="26">
        <f>B43*C43</f>
        <v>0</v>
      </c>
    </row>
    <row r="44" spans="1:1024" ht="22.8" x14ac:dyDescent="0.25">
      <c r="A44" s="10" t="s">
        <v>44</v>
      </c>
      <c r="B44" s="11">
        <v>108</v>
      </c>
      <c r="C44" s="49">
        <v>0</v>
      </c>
      <c r="D44" s="12">
        <f>B44*C44</f>
        <v>0</v>
      </c>
    </row>
    <row r="45" spans="1:1024" ht="30" customHeight="1" x14ac:dyDescent="0.25">
      <c r="A45" s="51" t="s">
        <v>45</v>
      </c>
      <c r="B45" s="51"/>
      <c r="C45" s="51"/>
      <c r="D45" s="31">
        <f>D46+D47</f>
        <v>0</v>
      </c>
    </row>
    <row r="46" spans="1:1024" ht="57" x14ac:dyDescent="0.25">
      <c r="A46" s="10" t="s">
        <v>46</v>
      </c>
      <c r="B46" s="11">
        <v>81</v>
      </c>
      <c r="C46" s="49">
        <v>0</v>
      </c>
      <c r="D46" s="12">
        <f>B46*C46</f>
        <v>0</v>
      </c>
    </row>
    <row r="47" spans="1:1024" ht="68.400000000000006" x14ac:dyDescent="0.25">
      <c r="A47" s="32" t="s">
        <v>47</v>
      </c>
      <c r="B47" s="11">
        <v>120</v>
      </c>
      <c r="C47" s="49">
        <v>0</v>
      </c>
      <c r="D47" s="26">
        <f>B47*C47</f>
        <v>0</v>
      </c>
    </row>
    <row r="48" spans="1:1024" ht="15.75" customHeight="1" x14ac:dyDescent="0.25">
      <c r="A48" s="52" t="s">
        <v>55</v>
      </c>
      <c r="B48" s="52"/>
      <c r="C48" s="52"/>
      <c r="D48" s="33">
        <f>D45+D42+D40+D37+D28+D11+D2</f>
        <v>0</v>
      </c>
    </row>
    <row r="49" spans="1:4" ht="15.75" customHeight="1" x14ac:dyDescent="0.25">
      <c r="A49" s="52" t="s">
        <v>56</v>
      </c>
      <c r="B49" s="52"/>
      <c r="C49" s="52"/>
      <c r="D49" s="33">
        <f>D48*1.21</f>
        <v>0</v>
      </c>
    </row>
    <row r="50" spans="1:4" ht="15" customHeight="1" x14ac:dyDescent="0.25"/>
    <row r="51" spans="1:4" ht="12.6" thickBot="1" x14ac:dyDescent="0.3"/>
    <row r="52" spans="1:4" ht="30.6" x14ac:dyDescent="0.25">
      <c r="A52" s="36"/>
      <c r="B52" s="37"/>
      <c r="C52" s="38" t="s">
        <v>50</v>
      </c>
      <c r="D52" s="39" t="s">
        <v>51</v>
      </c>
    </row>
    <row r="53" spans="1:4" x14ac:dyDescent="0.25">
      <c r="A53" s="36"/>
      <c r="B53" s="40">
        <v>2026</v>
      </c>
      <c r="C53" s="35">
        <f>D48*0.25</f>
        <v>0</v>
      </c>
      <c r="D53" s="41">
        <f>C53*1.21</f>
        <v>0</v>
      </c>
    </row>
    <row r="54" spans="1:4" x14ac:dyDescent="0.25">
      <c r="A54" s="36"/>
      <c r="B54" s="40">
        <v>2027</v>
      </c>
      <c r="C54" s="35">
        <f>D48*0.75</f>
        <v>0</v>
      </c>
      <c r="D54" s="41">
        <f>C54*1.21</f>
        <v>0</v>
      </c>
    </row>
    <row r="55" spans="1:4" ht="20.399999999999999" x14ac:dyDescent="0.25">
      <c r="A55" s="36"/>
      <c r="B55" s="40" t="s">
        <v>53</v>
      </c>
      <c r="C55" s="35">
        <f>D48</f>
        <v>0</v>
      </c>
      <c r="D55" s="41">
        <f>D49</f>
        <v>0</v>
      </c>
    </row>
    <row r="56" spans="1:4" x14ac:dyDescent="0.25">
      <c r="A56" s="36"/>
      <c r="B56" s="40">
        <v>2028</v>
      </c>
      <c r="C56" s="35">
        <f t="shared" ref="C56:D58" si="3">C53</f>
        <v>0</v>
      </c>
      <c r="D56" s="41">
        <f t="shared" si="3"/>
        <v>0</v>
      </c>
    </row>
    <row r="57" spans="1:4" x14ac:dyDescent="0.25">
      <c r="A57" s="36"/>
      <c r="B57" s="40">
        <v>2029</v>
      </c>
      <c r="C57" s="35">
        <f t="shared" si="3"/>
        <v>0</v>
      </c>
      <c r="D57" s="41">
        <f t="shared" si="3"/>
        <v>0</v>
      </c>
    </row>
    <row r="58" spans="1:4" ht="21" thickBot="1" x14ac:dyDescent="0.3">
      <c r="A58" s="36"/>
      <c r="B58" s="42" t="s">
        <v>54</v>
      </c>
      <c r="C58" s="43">
        <f t="shared" si="3"/>
        <v>0</v>
      </c>
      <c r="D58" s="44">
        <f t="shared" si="3"/>
        <v>0</v>
      </c>
    </row>
    <row r="59" spans="1:4" ht="21" thickBot="1" x14ac:dyDescent="0.3">
      <c r="A59" s="48" t="s">
        <v>57</v>
      </c>
      <c r="B59" s="45" t="s">
        <v>52</v>
      </c>
      <c r="C59" s="47">
        <f>C55+C58</f>
        <v>0</v>
      </c>
      <c r="D59" s="46">
        <f>D53+D54+D56+D57</f>
        <v>0</v>
      </c>
    </row>
  </sheetData>
  <sheetProtection sheet="1" objects="1" scenarios="1" selectLockedCells="1"/>
  <mergeCells count="9">
    <mergeCell ref="A45:C45"/>
    <mergeCell ref="A48:C48"/>
    <mergeCell ref="A49:C49"/>
    <mergeCell ref="A2:C2"/>
    <mergeCell ref="A11:C11"/>
    <mergeCell ref="A28:C28"/>
    <mergeCell ref="A37:C37"/>
    <mergeCell ref="A40:C40"/>
    <mergeCell ref="A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LICITADORS</vt:lpstr>
    </vt:vector>
  </TitlesOfParts>
  <Company>Ajuntament de Sant Adrià de Besòs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Maika Gómez Martínez</dc:creator>
  <cp:lastModifiedBy>Maika Gómez Martínez</cp:lastModifiedBy>
  <dcterms:created xsi:type="dcterms:W3CDTF">2026-07-22T10:30:56Z</dcterms:created>
  <dcterms:modified xsi:type="dcterms:W3CDTF">2026-07-22T11:22:30Z</dcterms:modified>
</cp:coreProperties>
</file>