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infraestructurescat-my.sharepoint.com/personal/egonzalezsala_infraestructures_cat/Documents/egsf/ESCRIPTORI ANTIC/PLECS ESPECIFICS/2026/20 Març EPIs/"/>
    </mc:Choice>
  </mc:AlternateContent>
  <xr:revisionPtr revIDLastSave="147" documentId="8_{EF0997FD-B09E-484D-BC99-1C692991C30A}" xr6:coauthVersionLast="47" xr6:coauthVersionMax="47" xr10:uidLastSave="{57E26592-C808-45DA-9A13-F86A40ECEB15}"/>
  <bookViews>
    <workbookView xWindow="-28920" yWindow="-225" windowWidth="29040" windowHeight="15720" activeTab="1" xr2:uid="{4AC5F316-66E3-4422-9C26-9A8B110C692A}"/>
  </bookViews>
  <sheets>
    <sheet name="Lot 1" sheetId="1" r:id="rId1"/>
    <sheet name="Lot 2" sheetId="2" r:id="rId2"/>
    <sheet name="Lot 3" sheetId="3" r:id="rId3"/>
    <sheet name="Lot 4"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J8" i="1" l="1"/>
  <c r="K8" i="1" s="1"/>
  <c r="L8" i="1" s="1"/>
  <c r="J9" i="1"/>
  <c r="K9" i="1" s="1"/>
  <c r="L9" i="1" s="1"/>
  <c r="J10" i="1"/>
  <c r="K10" i="1" s="1"/>
  <c r="L10" i="1" s="1"/>
  <c r="J11" i="1"/>
  <c r="K11" i="1" s="1"/>
  <c r="J12" i="1"/>
  <c r="K12" i="1" s="1"/>
  <c r="J13" i="1"/>
  <c r="K13" i="1" s="1"/>
  <c r="L13" i="1" s="1"/>
  <c r="J14" i="1"/>
  <c r="K14" i="1" s="1"/>
  <c r="L14" i="1" s="1"/>
  <c r="J15" i="1"/>
  <c r="J16" i="1"/>
  <c r="K16" i="1" s="1"/>
  <c r="L16" i="1" s="1"/>
  <c r="J17" i="1"/>
  <c r="K17" i="1" s="1"/>
  <c r="L17" i="1" s="1"/>
  <c r="J18" i="1"/>
  <c r="K18" i="1" s="1"/>
  <c r="L18" i="1" s="1"/>
  <c r="J19" i="1"/>
  <c r="J20" i="1"/>
  <c r="K20" i="1" s="1"/>
  <c r="L20" i="1" s="1"/>
  <c r="J7" i="1"/>
  <c r="K7" i="1" s="1"/>
  <c r="K8" i="2"/>
  <c r="K9" i="2"/>
  <c r="L9" i="2" s="1"/>
  <c r="K16" i="2"/>
  <c r="J8" i="2"/>
  <c r="J9" i="2"/>
  <c r="J10" i="2"/>
  <c r="J11" i="2"/>
  <c r="K11" i="2" s="1"/>
  <c r="L11" i="2" s="1"/>
  <c r="J12" i="2"/>
  <c r="J13" i="2"/>
  <c r="K13" i="2" s="1"/>
  <c r="J14" i="2"/>
  <c r="J15" i="2"/>
  <c r="J16" i="2"/>
  <c r="J17" i="2"/>
  <c r="K17" i="2" s="1"/>
  <c r="J7" i="2"/>
  <c r="J7" i="4"/>
  <c r="K7" i="4" s="1"/>
  <c r="L7" i="4" s="1"/>
  <c r="J9" i="4"/>
  <c r="J10" i="4"/>
  <c r="J11" i="4"/>
  <c r="J12" i="4"/>
  <c r="K12" i="4" s="1"/>
  <c r="L12" i="4" s="1"/>
  <c r="J13" i="4"/>
  <c r="K13" i="4" s="1"/>
  <c r="J14" i="4"/>
  <c r="K14" i="4" s="1"/>
  <c r="L14" i="4" s="1"/>
  <c r="J15" i="4"/>
  <c r="J7" i="3"/>
  <c r="K7" i="3" s="1"/>
  <c r="J8" i="3"/>
  <c r="K8" i="3" s="1"/>
  <c r="L8" i="3" s="1"/>
  <c r="J10" i="3"/>
  <c r="K15" i="1"/>
  <c r="L15" i="1" s="1"/>
  <c r="H15" i="4"/>
  <c r="H8" i="4"/>
  <c r="K15" i="4"/>
  <c r="K11" i="4"/>
  <c r="H13" i="4"/>
  <c r="H14" i="4"/>
  <c r="G13" i="4"/>
  <c r="G14" i="4"/>
  <c r="G15" i="4"/>
  <c r="F13" i="4"/>
  <c r="F14" i="4"/>
  <c r="F15" i="4"/>
  <c r="F12" i="4"/>
  <c r="F11" i="4"/>
  <c r="F10" i="4"/>
  <c r="F9" i="4"/>
  <c r="G9" i="4" s="1"/>
  <c r="H9" i="4" s="1"/>
  <c r="J8" i="4"/>
  <c r="F8" i="4"/>
  <c r="F7" i="4"/>
  <c r="F10" i="3"/>
  <c r="G10" i="3" s="1"/>
  <c r="J9" i="3"/>
  <c r="K9" i="3" s="1"/>
  <c r="F9" i="3"/>
  <c r="G9" i="3" s="1"/>
  <c r="H9" i="3" s="1"/>
  <c r="F8" i="3"/>
  <c r="F7" i="3"/>
  <c r="G20" i="2"/>
  <c r="H20" i="2"/>
  <c r="F20" i="2"/>
  <c r="G23" i="1"/>
  <c r="H23" i="1"/>
  <c r="F23" i="1"/>
  <c r="L11" i="1" l="1"/>
  <c r="K19" i="1"/>
  <c r="L19" i="1" s="1"/>
  <c r="L12" i="1"/>
  <c r="J23" i="1"/>
  <c r="L16" i="2"/>
  <c r="K14" i="2"/>
  <c r="L14" i="2" s="1"/>
  <c r="K12" i="2"/>
  <c r="L12" i="2" s="1"/>
  <c r="K10" i="2"/>
  <c r="L10" i="2" s="1"/>
  <c r="L8" i="2"/>
  <c r="K15" i="2"/>
  <c r="L15" i="2" s="1"/>
  <c r="L13" i="2"/>
  <c r="L17" i="2"/>
  <c r="J20" i="2"/>
  <c r="K7" i="2"/>
  <c r="L7" i="2" s="1"/>
  <c r="L11" i="4"/>
  <c r="J17" i="4"/>
  <c r="K10" i="4"/>
  <c r="L10" i="4" s="1"/>
  <c r="K9" i="4"/>
  <c r="L9" i="4" s="1"/>
  <c r="K8" i="4"/>
  <c r="L8" i="4" s="1"/>
  <c r="J11" i="3"/>
  <c r="K10" i="3"/>
  <c r="K11" i="3" s="1"/>
  <c r="L9" i="3"/>
  <c r="L13" i="4"/>
  <c r="L15" i="4"/>
  <c r="L7" i="3"/>
  <c r="L7" i="1"/>
  <c r="G11" i="4"/>
  <c r="H11" i="4" s="1"/>
  <c r="F17" i="4"/>
  <c r="F11" i="3"/>
  <c r="G12" i="4"/>
  <c r="H12" i="4" s="1"/>
  <c r="G7" i="4"/>
  <c r="G10" i="4"/>
  <c r="H10" i="4" s="1"/>
  <c r="G8" i="4"/>
  <c r="G7" i="3"/>
  <c r="H10" i="3"/>
  <c r="G8" i="3"/>
  <c r="H8" i="3" s="1"/>
  <c r="K23" i="1" l="1"/>
  <c r="L23" i="1"/>
  <c r="L20" i="2"/>
  <c r="K20" i="2"/>
  <c r="L10" i="3"/>
  <c r="L17" i="4"/>
  <c r="K17" i="4"/>
  <c r="L11" i="3"/>
  <c r="G11" i="3"/>
  <c r="G17" i="4"/>
  <c r="H7" i="4"/>
  <c r="H17" i="4" s="1"/>
  <c r="H7" i="3"/>
  <c r="H11" i="3" s="1"/>
</calcChain>
</file>

<file path=xl/sharedStrings.xml><?xml version="1.0" encoding="utf-8"?>
<sst xmlns="http://schemas.openxmlformats.org/spreadsheetml/2006/main" count="176" uniqueCount="132">
  <si>
    <t>ANNEX 1.A - PRESSUPOST</t>
  </si>
  <si>
    <t>EQUIP PER LOT</t>
  </si>
  <si>
    <t>DESCRIPCIÓ</t>
  </si>
  <si>
    <t>NORMATIVA</t>
  </si>
  <si>
    <t>UNITATS</t>
  </si>
  <si>
    <t>PREU UNITARI (SENSE IVA)</t>
  </si>
  <si>
    <t>Pressupost Licitació (Euros, IVA no inclòs)</t>
  </si>
  <si>
    <t>IVA</t>
  </si>
  <si>
    <t>Pressupost Licitació (Euros, IVA inclòs)</t>
  </si>
  <si>
    <t>PREU UNITARI OFERT 
(SENSE IVA)</t>
  </si>
  <si>
    <t>Pressupot Ofert (Euros, IVA no inclòs)</t>
  </si>
  <si>
    <t>Pressupot Ofert (Euros, IVA inclòs)</t>
  </si>
  <si>
    <t>LOT 1 Protecció cap i peus</t>
  </si>
  <si>
    <t>BOTA SEGURETAT S3</t>
  </si>
  <si>
    <t>Bota de seguretat de pell flor hidròfuga, sola de poliuretà i TPU reforçada antitorsió, resistent als olis i hidrocarburs. Puntera no metàl·lica antiimpactes (200J) i planta antiperforació no metàl·lica, plantilla interior antibacteries, protecció turmell. Absorció d’energia al taló. Sense components metàl·lics, lleugera i ample. Bota canya baixa. Color negre</t>
  </si>
  <si>
    <t>EN ISO 20345:2011 S3 (SB+A+E+WRU+P)
UE 2016/425</t>
  </si>
  <si>
    <t>Bota de seguretat impermeable, canya i sola PVC amb cautxú o nitril, Puntera no metàl·lica antiimpactes (200J), antiestàtic, antiperforació, sola resistent a hidrocarburs i antilliscant, aïllament contra el fred i planta antiperforació no metàl·lica, plantilla interior. Bota canya alta aprox 37 cm. Color groc o verd oliva</t>
  </si>
  <si>
    <t>UNE ENISO 20345 S5</t>
  </si>
  <si>
    <t>BOTA SEGURETAT PROTECCIÓ FRED</t>
  </si>
  <si>
    <t xml:space="preserve">Bota seguretat amb serratge i teixit cordura hidrofigats. Forro del coll transpirable, resistent a l'abrasió i encoixinat. Membrana de forro impermeable i transpirable. Plantilla resistent a l’abrasió i perforació i antilliscant. Puntera de protecció no metàl·lica, amb aïllament tèrmic. </t>
  </si>
  <si>
    <t>EN ISO 20345:2011 S3+SRC+CI+WR</t>
  </si>
  <si>
    <t>CASC (PROTECCIO CAP) + BARBALLERA*</t>
  </si>
  <si>
    <t>Casc de protecció fabricat en ABS o PE d'alta densitat, blanc, amb arnes i ruleta per ajustament. Amb ventilació per flux d’aire a l'interior. Bandes per la suor. Amb barballera de 3 punts d'ancoratge inclòs amb subministrament i preu del casc. Casc compatible i adaptable amb protector auditiu i pantalla facial de protecció completa amb suport per ancorar al casc.</t>
  </si>
  <si>
    <t>EN 397:2012+A1:2012</t>
  </si>
  <si>
    <t>ULLERES PROTECCIÓ</t>
  </si>
  <si>
    <t>Ulleres de muntura universal / cobreulleres per la protecció ocular. Resistència a impactes de baixa energia; ocular de visió lateral, amb filtre de protecció, Classe Òptica 1 (treballs continuats); resistència al deteriorament superficial per partícules fines; adaptable sobre ulleres correctores. Ajustable, sense cordills. Transparent i tractament antibaf.</t>
  </si>
  <si>
    <t>EN 166:2001.
EN 170:2002</t>
  </si>
  <si>
    <t>TAP AUDITIU</t>
  </si>
  <si>
    <t>Tap fabricat en material d'espuma adaptable, que proporciona una pressió uniforme. Envàs individual dos taps. SNR. 26/27 dB. Pes aprox 180 gr.</t>
  </si>
  <si>
    <t>EN352-2</t>
  </si>
  <si>
    <t>PROTECCIO AUDITIVA</t>
  </si>
  <si>
    <t>Protecció auditiu tipus fono, amb arnes metàl·lic protegit, amb sistema d'ajustament, escuma i material antial·lèrgic. SNR 26 dB.</t>
  </si>
  <si>
    <t>EN 352</t>
  </si>
  <si>
    <t>PROTECCIO AUDITIVA ADAPTABLE CASC</t>
  </si>
  <si>
    <t>Protecció auditiu tipus fono, amb sistema de subjecció metàl·lic per adaptar al casc de protecció del cap, amb sistema d'ajustament, escuma i material antial·lèrgic. Compatible amb el Casc. SNR 26 dB. Pes aprox 205 gr.</t>
  </si>
  <si>
    <t>PANTALLA FACIAL ADAPTABLE CASC</t>
  </si>
  <si>
    <t>Pantalla facial de protecció per adaptar al casc de protecció del cap. Ha d'incloure pantalla facial de policarbonat transparent, de 169 mm aprox, amb sistema de connexió ancoratge. Compatible amb el casc. Visera de classe òptica 1, impacte de baixa energia B. Protecció contra partícules velocitat 120m/s</t>
  </si>
  <si>
    <t xml:space="preserve">EN 166:2001 </t>
  </si>
  <si>
    <t>GORRA PROTECCIO SOLAR</t>
  </si>
  <si>
    <t>Gorra per protecció del cap contra el sol, amb protecció solar UPF50. Transpirable i de material lliure d’olors. Color blau marí o negre. Lleugera i compacta.</t>
  </si>
  <si>
    <t>COLIPA PROTECCIO UV-A</t>
  </si>
  <si>
    <t>* El preu inclou el serigrafiat</t>
  </si>
  <si>
    <t>TOTAL LOT 1</t>
  </si>
  <si>
    <t>BOTA SEGURETAT S5 (aigua)</t>
  </si>
  <si>
    <t>BOTA SEGURETAT PROTECCIÓ HIDROFUGADA</t>
  </si>
  <si>
    <t>EN ISO 20345:2022</t>
  </si>
  <si>
    <t xml:space="preserve">Bota seguretat amb membrana impermeable.
</t>
  </si>
  <si>
    <t>ULLERES SOLARS DE SEGURETAT</t>
  </si>
  <si>
    <t>LLUM FRONTAL CASC</t>
  </si>
  <si>
    <t>VISERA TRANSPARENT</t>
  </si>
  <si>
    <t>EN 166 / UNE EN 16321</t>
  </si>
  <si>
    <t xml:space="preserve">Ulleres de seguretat amb lent tintada, tractament antientelament i antiratlladura, amb protecció UV per a treballar amb seguretat a exteriors. </t>
  </si>
  <si>
    <t>EN 62471</t>
  </si>
  <si>
    <t>UNE-EN 166:2002.</t>
  </si>
  <si>
    <t>Llanterna frontal per adaptar a cap o casc. Amb tres nivells d’ilꞏluminació. Potencia 300 lúmens, tipus feix lluminós ampli, piles o bateria. Estanqueïtat IPX4 resistent a projecció d'aigua. Lleugera i compacta, màxim 83 gr. Cinta elàstica movible i rentable. Amb fixacions per adaptar a casc.</t>
  </si>
  <si>
    <t xml:space="preserve">Material transparent d’alta resistència mecànica de protecció contra impactes, salpicadura de líquids i altres partícules. Disseny pla i flexible, amb protecció UV i tractament antiratllades. Mecanisme d’ajust i fixació, adaptador universal i adaptable al model de casc facilitat. Pes aprox 110 i 120 grams.
	 </t>
  </si>
  <si>
    <t>Guants de fil, 100% cotó, fil blanc, alta adaptabilitat i confort.</t>
  </si>
  <si>
    <t>Guants de protecció de mans contra el fred (fins -10ºC), de pell de boví hidròfuga forro interior thinsulate. Fàcil adaptabilitat i confort. Resistències mínimes: abrasió 3, tall 1, esquinçat 2, perforació 2. Gruix aprox 1,2-1.3 mm. Talles 7, 8, 9 i 10.</t>
  </si>
  <si>
    <t>ANNEX 1.B - PRESSUPOST</t>
  </si>
  <si>
    <t xml:space="preserve">LOT 2 Vestit tècnic, pluja i alta visibilitat </t>
  </si>
  <si>
    <t>GUANTS PROTECCIO MECANICA</t>
  </si>
  <si>
    <t>GUANTS ARXIU</t>
  </si>
  <si>
    <t>GUANTS PROTECCIO FRED</t>
  </si>
  <si>
    <t>TOTAL LOT 2</t>
  </si>
  <si>
    <t>ARMILLA REFLECTANT AMB REXETA DE VENTILACIÓ*</t>
  </si>
  <si>
    <t>EN ISO 13688:2013 i EN ISO 20471:2013/A1:2016 Classe 2</t>
  </si>
  <si>
    <t>Armilla reflectant alta visibilitat, bandes reflectants horitzontals al tors. Tanca amb cinta auto adherent. Polièster. Contorns ribetejats amb cinta tèxtil. Reixeta de ventilació per a treballs exposats a altes temperatures.</t>
  </si>
  <si>
    <t>CAÇADORA D’ALTA VISIBILITAT POLIVALENT</t>
  </si>
  <si>
    <t>Caçadora d’alta visibilitat de classe 3 conforme a UNE-EN ISO 20471:2013/A1:2016, dissenyada per garantir la detecció visual de l’usuari en qualsevol condició de llum mitjançant materials fluorescents i retrorreflectants. Haurà de complir amb els requisits generals d’ergonomia, innocuïtat i confort establerts a la UNE-EN ISO 13688:2013, assegurant l’adequada adaptació al cos i compatibilitat amb altres equips. Incorporarà protecció davant intempèrie segons EN 343:2019 classe 3/1 (impermeabilitat i transpirabilitat) i aïllament tèrmic per a fred moderat segons EN 14058:2017 classe 3.</t>
  </si>
  <si>
    <t>UNE EN ISO 13688:2013, EN ISO 20471:2013/A1:2016, EN 343:2019 3, 1 i EN 14058:2017 Classe 3</t>
  </si>
  <si>
    <t>EQUIP AUXILIAR DE FLOTACIÓ</t>
  </si>
  <si>
    <t>RD 1407/1992, UNE EN ISO 12402 i EN393/A1 50 N</t>
  </si>
  <si>
    <t>Armilla d'ajuda a la flotabilitat 50 N, material escuma amb resistència mecànica, tall ergonòmic, i elements d'ajustament. Equipat amb bandes reflectants.</t>
  </si>
  <si>
    <t>GRANOTA D’UN SOL ÚS</t>
  </si>
  <si>
    <t>EN ISO 13982-1</t>
  </si>
  <si>
    <t>Aplica a roba de protecció contra partícules sòlides, típica de treballs amb pols i contaminants sòlids.</t>
  </si>
  <si>
    <t>BOTA SEGURETAT AIGUA</t>
  </si>
  <si>
    <t xml:space="preserve">UNE ENISO 20345 S5 </t>
  </si>
  <si>
    <t>Bota de seguretat impermeable, canya i sola PVC amb cautxú o nitril, Puntera no metàl·lica antiimpactes (200J), antiestàtic, antiperforació, sola resistent a hidrocarburs i antilliscant, aïllament contra el fred i planta antiperforació no metàl·lica, plantilla interior. Bota canya alta aprox 37 cm. Color groc o verd oliva.</t>
  </si>
  <si>
    <t>EN 388/03 (4132) i EN 420-03</t>
  </si>
  <si>
    <t>Guants de protecció de mans, amb cinc dits, confeccionats amb material que permeti adaptabilitat i fàcil mobilitat i transpirable. Ajustat al canell amb goma i protecció amb fil. Palma i dits recoberts amb capa de nitril que permeti gran sensibilitat i adherència. Resistències mínimes: abrasió 4, tall 1, esquinçat 3, perforació 2. Talles 7,8,9 i 10.</t>
  </si>
  <si>
    <t>EN 420 i 89/686 CE</t>
  </si>
  <si>
    <t>EN 388 (3123) i EN 511 (111)</t>
  </si>
  <si>
    <t>GUANT DE NITRIL</t>
  </si>
  <si>
    <t>MASCARETA QUIRÚRGICA</t>
  </si>
  <si>
    <t>MASCARETA PROTECCIÓ FFP3 AMB VÀLVULA</t>
  </si>
  <si>
    <t>EN420:2003+A1: 2009, EN ISO 374-1:2016+A1:2018  EN ISO 374-5:2016</t>
  </si>
  <si>
    <t>EN 14683:2019</t>
  </si>
  <si>
    <t>FFP3 AMB VÀLVULA EN 149:2001+A1:2010</t>
  </si>
  <si>
    <t>Mascareta autofiltrant, amb pinça nasal, bandes elàstiques per fixació segons normativa. Envasats individualment. Color blanc</t>
  </si>
  <si>
    <t>Mascareta tèxtil amb tirants elàstics de fixació a les orelles i tira nasal adaptable i modelable per ajust anatòmic i segellat correcte. Mascareta d’un sol us, no reutilitzable. Color blanc</t>
  </si>
  <si>
    <t>Guants de nitril, lliure de làtex i de pols. Amb longitud aprox de 24 cm. D’un sol ús. Color blau o negre.</t>
  </si>
  <si>
    <t>ANNEX 1.C- PRESSUPOST</t>
  </si>
  <si>
    <t>Pressupost Licitació
(Euros, IVA inclòs)</t>
  </si>
  <si>
    <t>BOSSA TRANSPORT EPI</t>
  </si>
  <si>
    <t>Bossa porta equips, obertura per cremallera de doble cursor, encaixos al fons, butxaca frontal amb cremallera, nanses de transport laterals reforçades i bandolera ajustable i extraïble, fons reforçat extraïble. Mides mínimes 73 x 35 x 42 cm, Color negre o blau marí.</t>
  </si>
  <si>
    <t>CREMA PROTECCIO SOLAR</t>
  </si>
  <si>
    <t>Crema de protecció solar factor protecció 50 UV. A prova d'aigua. Aprovat dermatològicament. Protecció radicals. Ús professional, sense perfums, no gras, fàcil absorció, format loció. Tub de 100 ml.</t>
  </si>
  <si>
    <t>REPELENT INSECTES</t>
  </si>
  <si>
    <t>RECANVI FARMACIOLA PORTATIL</t>
  </si>
  <si>
    <t>Caixa de reposició per a farmaciola portàtil. Caixa de cartró. Contingut standard (desinfectants i antisèptics autoritzats, gases estèrils, cotó hidròfil, benes, esparadrap, apòsits adhesius, tisores, pinces i guants d'un sol ús).</t>
  </si>
  <si>
    <t>TOTAL LOT 3</t>
  </si>
  <si>
    <t xml:space="preserve">LOT 3 Treballs en alçada </t>
  </si>
  <si>
    <t>ANNEX 1.D- PRESSUPOST</t>
  </si>
  <si>
    <t>TOTAL LOT 4</t>
  </si>
  <si>
    <t>ARNÉS ANTICAIGUDA</t>
  </si>
  <si>
    <t>ABSORBEDOR D’ENERGIA</t>
  </si>
  <si>
    <t>CINTA DE SUSPENSIÓ ANTITRAUMA</t>
  </si>
  <si>
    <t>MOTXILLA TREBALLS EN ALÇADA</t>
  </si>
  <si>
    <t>UNE-EN 365:2005, UNE-EN 795, EN 361</t>
  </si>
  <si>
    <t>EN 355:2002, UNE EN 354:2011, UNE-EN 360:2023</t>
  </si>
  <si>
    <t>EN 795, EN 813</t>
  </si>
  <si>
    <t>No aplica</t>
  </si>
  <si>
    <t>Motxilla porta equips de treball en alçada (arnes, absorbidor, guants). Gran capacitat amb múltiples compartiments i butxaques, materials resistents, elements ergonòmics corretges encoixinades i ajustables. Amb elements d’alta visibilitat. Capacitat 35-40 litres (Aprox: Alt50 x Am35 x Fon22)</t>
  </si>
  <si>
    <t>Cinta de material resistent, reutilitzable, instal·lable a l’arnes i contribuir a l’equilibri i circulació mentre s’espera el rescat.</t>
  </si>
  <si>
    <t>Absorbidor en Y. Cinta cosida en xigzag, amb força d’impacte no superior als 6kN. Longitud màxima de l’absorbidor, inclòs el sistema d’ancoratge no superior a 2 metres. Dissenyat per usuaris entre 60 i 140 Kg de pes. Compatible amb elements d’ancoratge i arnes. Connexió doble amb mosquetons</t>
  </si>
  <si>
    <t xml:space="preserve">Format per bandes tèxtils d’alta resistència, fibres sintètiques multifilament resistents a l’abrasió, brutícia i humitat, amb un ample de 45 mm. Punts d’ancoratge: argolla dorsal D gran per connexió amb línies ant caigudes (EN 361), argolla frontal D per maniobres d’ascens i descens controlat. Punt laterals per posicionament (EN 358) i punts verticals per rescat o suspensió (EN 813). Herratges sivelles d’acer galvanitzat o alumini amb tancament de seguretat que permetin ajustar l’arnes ràpidament i de forma segura. Encoixinat a l’esquena, cintura i malucs per augmentar la comoditat i prevenir la fatiga. Ajustos amb reguladors en tronc, cames i cintura per adaptar l’arnes a diferent tallatge i assegurar ajustament ergonòmic. </t>
  </si>
  <si>
    <t>LOT 4 Altres elements (ergonomia i salut laboral)</t>
  </si>
  <si>
    <t>MOTXILLA AMB RODINS</t>
  </si>
  <si>
    <t>Motxilla porta equips. Gran capacitat amb múltiples compartiments i butxaques, materials resistents, elements ergonòmics corretges encoixinades i ajustables, rodes per traslladar pel terra. Color negre o blau marí.</t>
  </si>
  <si>
    <t>Reglament Europeo (UE) 528/2012 – Biocida TP19</t>
  </si>
  <si>
    <t>Esprai de repelꞏlent d'insectes (inclòs mosquits, vespes, tabans, xinche, puça, mosquit tigre, paparra). No irritant per la pell ni danys als teixits. Recipient de 100ml.</t>
  </si>
  <si>
    <t>COIXÍ LUMBAR</t>
  </si>
  <si>
    <t>RD 488/1997</t>
  </si>
  <si>
    <t>Element ergonòmic destinat a proporcionar suport a la zona lumbar de l’usuari, afavorint una correcta alineació de la columna vertebral i reduint la fatiga muscular durant treballs sedentaris prolongats. Haurà de ser adaptable al respatller de la cadira i fabricat amb materials transpirables</t>
  </si>
  <si>
    <t>REPOSAPEUS</t>
  </si>
  <si>
    <t>Dispositiu ergonòmic de suport per als peus, dissenyat per facilitar una postura de treball adequada en llocs amb pantalles de visualització de dades. Haurà de permetre l’ajust en inclinació i/o alçada, disposar de superfície antilliscant i ser estable durant el seu ús.</t>
  </si>
  <si>
    <t>REPOSACANELLS</t>
  </si>
  <si>
    <r>
      <t>Element ergon</t>
    </r>
    <r>
      <rPr>
        <sz val="10"/>
        <color theme="1"/>
        <rFont val="Arial MT"/>
      </rPr>
      <t>ò</t>
    </r>
    <r>
      <rPr>
        <sz val="10"/>
        <color theme="1"/>
        <rFont val="Arial"/>
        <family val="2"/>
      </rPr>
      <t>mic destinat a reduir la pressi</t>
    </r>
    <r>
      <rPr>
        <sz val="10"/>
        <color theme="1"/>
        <rFont val="Arial MT"/>
      </rPr>
      <t>ó</t>
    </r>
    <r>
      <rPr>
        <sz val="10"/>
        <color theme="1"/>
        <rFont val="Arial"/>
        <family val="2"/>
      </rPr>
      <t xml:space="preserve"> sobre els canells durant l</t>
    </r>
    <r>
      <rPr>
        <sz val="10"/>
        <color theme="1"/>
        <rFont val="Arial MT"/>
      </rPr>
      <t>’ú</t>
    </r>
    <r>
      <rPr>
        <sz val="10"/>
        <color theme="1"/>
        <rFont val="Arial"/>
        <family val="2"/>
      </rPr>
      <t>s de teclat i/o ratol</t>
    </r>
    <r>
      <rPr>
        <sz val="10"/>
        <color theme="1"/>
        <rFont val="Arial MT"/>
      </rPr>
      <t>í</t>
    </r>
    <r>
      <rPr>
        <sz val="10"/>
        <color theme="1"/>
        <rFont val="Arial"/>
        <family val="2"/>
      </rPr>
      <t>, facilitant una posici</t>
    </r>
    <r>
      <rPr>
        <sz val="10"/>
        <color theme="1"/>
        <rFont val="Arial MT"/>
      </rPr>
      <t>ó</t>
    </r>
    <r>
      <rPr>
        <sz val="10"/>
        <color theme="1"/>
        <rFont val="Arial"/>
        <family val="2"/>
      </rPr>
      <t xml:space="preserve"> neutra de la m</t>
    </r>
    <r>
      <rPr>
        <sz val="10"/>
        <color theme="1"/>
        <rFont val="Arial MT"/>
      </rPr>
      <t>à</t>
    </r>
    <r>
      <rPr>
        <sz val="10"/>
        <color theme="1"/>
        <rFont val="Arial"/>
        <family val="2"/>
      </rPr>
      <t xml:space="preserve"> i prevenint trastorns musculoesquel</t>
    </r>
    <r>
      <rPr>
        <sz val="10"/>
        <color theme="1"/>
        <rFont val="Arial MT"/>
      </rPr>
      <t>è</t>
    </r>
    <r>
      <rPr>
        <sz val="10"/>
        <color theme="1"/>
        <rFont val="Arial"/>
        <family val="2"/>
      </rPr>
      <t>tics. Haur</t>
    </r>
    <r>
      <rPr>
        <sz val="10"/>
        <color theme="1"/>
        <rFont val="Arial MT"/>
      </rPr>
      <t>à</t>
    </r>
    <r>
      <rPr>
        <sz val="10"/>
        <color theme="1"/>
        <rFont val="Arial"/>
        <family val="2"/>
      </rPr>
      <t xml:space="preserve"> d</t>
    </r>
    <r>
      <rPr>
        <sz val="10"/>
        <color theme="1"/>
        <rFont val="Arial MT"/>
      </rPr>
      <t>’</t>
    </r>
    <r>
      <rPr>
        <sz val="10"/>
        <color theme="1"/>
        <rFont val="Arial"/>
        <family val="2"/>
      </rPr>
      <t>estar fabricat amb materials tous, amb base antilliscant i f</t>
    </r>
    <r>
      <rPr>
        <sz val="10"/>
        <color theme="1"/>
        <rFont val="Arial MT"/>
      </rPr>
      <t>à</t>
    </r>
    <r>
      <rPr>
        <sz val="10"/>
        <color theme="1"/>
        <rFont val="Arial"/>
        <family val="2"/>
      </rPr>
      <t>cil neteja.</t>
    </r>
  </si>
  <si>
    <t>RATOLÍ ERGONÒMIC</t>
  </si>
  <si>
    <t xml:space="preserve">RD 488/1997 </t>
  </si>
  <si>
    <t>Dispositiu d’entrada informàtica amb disseny adaptat a la morfologia de la mà, destinat a reduir la tensió muscular i millorar la postura durant el seu ús continuat. Haurà de permetre un ús còmode, precís i amb reducció de moviments forçats del canell.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</si>
</sst>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0.00\ &quot;€&quot;;[Red]\-#,##0.00\ &quot;€&quot;"/>
    <numFmt numFmtId="164" formatCode="#,##0.00\ &quot;€&quot;"/>
  </numFmts>
  <fonts count="13">
    <font>
      <sz val="11"/>
      <color theme="1"/>
      <name val="Aptos Narrow"/>
      <family val="2"/>
      <scheme val="minor"/>
    </font>
    <font>
      <b/>
      <sz val="10"/>
      <color theme="1"/>
      <name val="Arial"/>
      <family val="2"/>
    </font>
    <font>
      <sz val="10"/>
      <color theme="1"/>
      <name val="Arial"/>
      <family val="2"/>
    </font>
    <font>
      <b/>
      <sz val="10"/>
      <color rgb="FF333333"/>
      <name val="Arial"/>
      <family val="2"/>
    </font>
    <font>
      <b/>
      <sz val="10"/>
      <name val="Arial"/>
      <family val="2"/>
    </font>
    <font>
      <b/>
      <sz val="10"/>
      <color rgb="FF000000"/>
      <name val="Arial"/>
      <family val="2"/>
    </font>
    <font>
      <sz val="10"/>
      <color rgb="FF000000"/>
      <name val="Arial"/>
      <family val="2"/>
    </font>
    <font>
      <sz val="10"/>
      <color theme="1"/>
      <name val="Arial MT"/>
    </font>
    <font>
      <sz val="10"/>
      <color rgb="FF000000"/>
      <name val="Century Gothic"/>
      <family val="2"/>
    </font>
    <font>
      <sz val="11"/>
      <color theme="1"/>
      <name val="Century Gothic"/>
      <family val="2"/>
    </font>
    <font>
      <sz val="11"/>
      <color theme="1"/>
      <name val="Arial"/>
      <family val="2"/>
    </font>
    <font>
      <sz val="11"/>
      <color rgb="FF000000"/>
      <name val="Century Gothic"/>
      <family val="2"/>
    </font>
    <font>
      <sz val="11"/>
      <color rgb="FF000000"/>
      <name val="Arial"/>
      <family val="2"/>
    </font>
  </fonts>
  <fills count="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2CC"/>
        <bgColor rgb="FF000000"/>
      </patternFill>
    </fill>
    <fill>
      <patternFill patternType="solid">
        <fgColor rgb="FFD9D9D9"/>
        <bgColor rgb="FF000000"/>
      </patternFill>
    </fill>
    <fill>
      <patternFill patternType="solid">
        <fgColor rgb="FFFFFFFF"/>
        <bgColor rgb="FF000000"/>
      </patternFill>
    </fill>
    <fill>
      <patternFill patternType="solid">
        <fgColor rgb="FFFFF2CC"/>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rgb="FF000000"/>
      </left>
      <right style="medium">
        <color rgb="FF000000"/>
      </right>
      <top/>
      <bottom style="medium">
        <color rgb="FF000000"/>
      </bottom>
      <diagonal/>
    </border>
    <border>
      <left style="thin">
        <color indexed="64"/>
      </left>
      <right/>
      <top style="thin">
        <color indexed="64"/>
      </top>
      <bottom/>
      <diagonal/>
    </border>
    <border>
      <left/>
      <right/>
      <top style="thin">
        <color indexed="64"/>
      </top>
      <bottom/>
      <diagonal/>
    </border>
  </borders>
  <cellStyleXfs count="1">
    <xf numFmtId="0" fontId="0" fillId="0" borderId="0"/>
  </cellStyleXfs>
  <cellXfs count="101">
    <xf numFmtId="0" fontId="0" fillId="0" borderId="0" xfId="0"/>
    <xf numFmtId="164" fontId="2" fillId="0" borderId="1" xfId="0" applyNumberFormat="1" applyFont="1" applyBorder="1"/>
    <xf numFmtId="164" fontId="2" fillId="0" borderId="1" xfId="0" applyNumberFormat="1" applyFont="1" applyBorder="1" applyAlignment="1">
      <alignment vertical="top"/>
    </xf>
    <xf numFmtId="164" fontId="6" fillId="0" borderId="0" xfId="0" applyNumberFormat="1" applyFont="1"/>
    <xf numFmtId="164" fontId="6" fillId="0" borderId="1" xfId="0" applyNumberFormat="1" applyFont="1" applyBorder="1"/>
    <xf numFmtId="164" fontId="6" fillId="0" borderId="1" xfId="0" applyNumberFormat="1" applyFont="1" applyBorder="1" applyAlignment="1">
      <alignment vertical="top"/>
    </xf>
    <xf numFmtId="164" fontId="9" fillId="0" borderId="0" xfId="0" applyNumberFormat="1" applyFont="1"/>
    <xf numFmtId="164" fontId="10" fillId="0" borderId="0" xfId="0" applyNumberFormat="1" applyFont="1"/>
    <xf numFmtId="164" fontId="11" fillId="0" borderId="0" xfId="0" applyNumberFormat="1" applyFont="1"/>
    <xf numFmtId="164" fontId="12" fillId="0" borderId="0" xfId="0" applyNumberFormat="1" applyFont="1"/>
    <xf numFmtId="0" fontId="5" fillId="0" borderId="1" xfId="0" applyFont="1" applyBorder="1" applyAlignment="1">
      <alignment vertical="center"/>
    </xf>
    <xf numFmtId="0" fontId="11" fillId="0" borderId="0" xfId="0" applyFont="1"/>
    <xf numFmtId="0" fontId="3" fillId="0" borderId="1" xfId="0" applyFont="1" applyBorder="1" applyAlignment="1">
      <alignment horizontal="center" vertical="center" wrapText="1"/>
    </xf>
    <xf numFmtId="0" fontId="6" fillId="0" borderId="1" xfId="0" applyFont="1" applyBorder="1"/>
    <xf numFmtId="0" fontId="5" fillId="5" borderId="2" xfId="0" applyFont="1" applyFill="1" applyBorder="1"/>
    <xf numFmtId="0" fontId="5" fillId="5" borderId="3" xfId="0" applyFont="1" applyFill="1" applyBorder="1" applyAlignment="1">
      <alignment wrapText="1"/>
    </xf>
    <xf numFmtId="0" fontId="5" fillId="5" borderId="1" xfId="0" applyFont="1" applyFill="1" applyBorder="1"/>
    <xf numFmtId="0" fontId="5" fillId="5" borderId="3" xfId="0" applyFont="1" applyFill="1" applyBorder="1"/>
    <xf numFmtId="0" fontId="2" fillId="0" borderId="0" xfId="0" applyFont="1" applyAlignment="1">
      <alignment vertical="top"/>
    </xf>
    <xf numFmtId="0" fontId="6" fillId="0" borderId="2" xfId="0" applyFont="1" applyBorder="1" applyAlignment="1">
      <alignment vertical="top" wrapText="1"/>
    </xf>
    <xf numFmtId="0" fontId="6" fillId="0" borderId="1" xfId="0" applyFont="1" applyBorder="1" applyAlignment="1">
      <alignment vertical="top" wrapText="1"/>
    </xf>
    <xf numFmtId="3" fontId="6" fillId="0" borderId="1" xfId="0" applyNumberFormat="1" applyFont="1" applyBorder="1" applyAlignment="1">
      <alignment horizontal="center" vertical="top"/>
    </xf>
    <xf numFmtId="164" fontId="6" fillId="6" borderId="1" xfId="0" applyNumberFormat="1" applyFont="1" applyFill="1" applyBorder="1" applyAlignment="1">
      <alignment vertical="top"/>
    </xf>
    <xf numFmtId="0" fontId="6" fillId="0" borderId="1" xfId="0" applyFont="1" applyBorder="1" applyAlignment="1">
      <alignment vertical="top"/>
    </xf>
    <xf numFmtId="0" fontId="6" fillId="0" borderId="0" xfId="0" applyFont="1" applyAlignment="1">
      <alignment vertical="top" wrapText="1"/>
    </xf>
    <xf numFmtId="8" fontId="2" fillId="0" borderId="1" xfId="0" applyNumberFormat="1" applyFont="1" applyBorder="1" applyAlignment="1">
      <alignment horizontal="right" vertical="top" wrapText="1"/>
    </xf>
    <xf numFmtId="0" fontId="6" fillId="0" borderId="6" xfId="0" applyFont="1" applyBorder="1" applyAlignment="1">
      <alignment vertical="top"/>
    </xf>
    <xf numFmtId="0" fontId="2" fillId="0" borderId="1" xfId="0" applyFont="1" applyBorder="1" applyAlignment="1">
      <alignment horizontal="left" vertical="center" wrapText="1"/>
    </xf>
    <xf numFmtId="0" fontId="6" fillId="0" borderId="3" xfId="0" applyFont="1" applyBorder="1" applyAlignment="1">
      <alignment vertical="top" wrapText="1"/>
    </xf>
    <xf numFmtId="0" fontId="6" fillId="0" borderId="4" xfId="0" applyFont="1" applyBorder="1" applyAlignment="1">
      <alignment vertical="top" wrapText="1"/>
    </xf>
    <xf numFmtId="0" fontId="6" fillId="0" borderId="1" xfId="0" applyFont="1" applyBorder="1" applyAlignment="1">
      <alignment wrapText="1"/>
    </xf>
    <xf numFmtId="164" fontId="6" fillId="0" borderId="1" xfId="0" applyNumberFormat="1" applyFont="1" applyBorder="1" applyAlignment="1">
      <alignment horizontal="center"/>
    </xf>
    <xf numFmtId="164" fontId="8" fillId="0" borderId="1" xfId="0" applyNumberFormat="1" applyFont="1" applyBorder="1"/>
    <xf numFmtId="0" fontId="5" fillId="0" borderId="1" xfId="0" applyFont="1" applyBorder="1" applyAlignment="1">
      <alignment horizontal="right"/>
    </xf>
    <xf numFmtId="0" fontId="5" fillId="0" borderId="1" xfId="0" applyFont="1" applyBorder="1" applyAlignment="1">
      <alignment horizontal="right" wrapText="1"/>
    </xf>
    <xf numFmtId="164" fontId="5" fillId="0" borderId="1" xfId="0" applyNumberFormat="1" applyFont="1" applyBorder="1"/>
    <xf numFmtId="0" fontId="12" fillId="0" borderId="0" xfId="0" applyFont="1"/>
    <xf numFmtId="164" fontId="9" fillId="0" borderId="0" xfId="0" applyNumberFormat="1" applyFont="1" applyProtection="1">
      <protection locked="0"/>
    </xf>
    <xf numFmtId="164" fontId="2" fillId="0" borderId="1" xfId="0" applyNumberFormat="1" applyFont="1" applyBorder="1" applyProtection="1">
      <protection locked="0"/>
    </xf>
    <xf numFmtId="164" fontId="2" fillId="0" borderId="1" xfId="0" applyNumberFormat="1" applyFont="1" applyBorder="1" applyAlignment="1" applyProtection="1">
      <alignment vertical="top"/>
      <protection locked="0"/>
    </xf>
    <xf numFmtId="164" fontId="10" fillId="0" borderId="0" xfId="0" applyNumberFormat="1" applyFont="1" applyProtection="1">
      <protection locked="0"/>
    </xf>
    <xf numFmtId="0" fontId="2" fillId="0" borderId="1" xfId="0" applyFont="1" applyBorder="1" applyAlignment="1">
      <alignment vertical="top"/>
    </xf>
    <xf numFmtId="0" fontId="1" fillId="0" borderId="1" xfId="0" applyFont="1" applyBorder="1" applyAlignment="1">
      <alignment vertical="center"/>
    </xf>
    <xf numFmtId="0" fontId="9" fillId="0" borderId="0" xfId="0" applyFont="1"/>
    <xf numFmtId="164" fontId="2" fillId="0" borderId="0" xfId="0" applyNumberFormat="1" applyFont="1"/>
    <xf numFmtId="0" fontId="2" fillId="0" borderId="1" xfId="0" applyFont="1" applyBorder="1"/>
    <xf numFmtId="0" fontId="1" fillId="2" borderId="2" xfId="0" applyFont="1" applyFill="1" applyBorder="1"/>
    <xf numFmtId="0" fontId="1" fillId="2" borderId="3" xfId="0" applyFont="1" applyFill="1" applyBorder="1" applyAlignment="1">
      <alignment wrapText="1"/>
    </xf>
    <xf numFmtId="0" fontId="1" fillId="2" borderId="6" xfId="0" applyFont="1" applyFill="1" applyBorder="1"/>
    <xf numFmtId="0" fontId="1" fillId="2" borderId="10" xfId="0" applyFont="1" applyFill="1" applyBorder="1"/>
    <xf numFmtId="0" fontId="1" fillId="2" borderId="1" xfId="0" applyFont="1" applyFill="1" applyBorder="1"/>
    <xf numFmtId="0" fontId="2" fillId="0" borderId="1" xfId="0" applyFont="1" applyBorder="1" applyAlignment="1">
      <alignment horizontal="justify" vertical="top" wrapText="1"/>
    </xf>
    <xf numFmtId="0" fontId="7" fillId="0" borderId="2" xfId="0" applyFont="1" applyBorder="1" applyAlignment="1">
      <alignment vertical="top"/>
    </xf>
    <xf numFmtId="0" fontId="2" fillId="0" borderId="2" xfId="0" applyFont="1" applyBorder="1" applyAlignment="1">
      <alignment horizontal="center" vertical="center" wrapText="1"/>
    </xf>
    <xf numFmtId="8" fontId="2" fillId="0" borderId="1" xfId="0" applyNumberFormat="1" applyFont="1" applyBorder="1" applyAlignment="1">
      <alignment horizontal="right" vertical="center" wrapText="1"/>
    </xf>
    <xf numFmtId="164" fontId="2" fillId="0" borderId="4" xfId="0" applyNumberFormat="1" applyFont="1" applyBorder="1" applyAlignment="1">
      <alignment vertical="top"/>
    </xf>
    <xf numFmtId="0" fontId="2" fillId="0" borderId="1" xfId="0" applyFont="1" applyBorder="1" applyAlignment="1">
      <alignment vertical="top" wrapText="1"/>
    </xf>
    <xf numFmtId="0" fontId="2" fillId="0" borderId="2" xfId="0" applyFont="1" applyBorder="1" applyAlignment="1">
      <alignment vertical="top" wrapText="1"/>
    </xf>
    <xf numFmtId="0" fontId="2" fillId="0" borderId="2" xfId="0" applyFont="1" applyBorder="1" applyAlignment="1">
      <alignment vertical="top"/>
    </xf>
    <xf numFmtId="0" fontId="1" fillId="0" borderId="1" xfId="0" applyFont="1" applyBorder="1" applyAlignment="1">
      <alignment horizontal="right"/>
    </xf>
    <xf numFmtId="164" fontId="1" fillId="0" borderId="1" xfId="0" applyNumberFormat="1" applyFont="1" applyBorder="1"/>
    <xf numFmtId="0" fontId="10" fillId="0" borderId="0" xfId="0" applyFont="1"/>
    <xf numFmtId="164" fontId="6" fillId="0" borderId="1" xfId="0" applyNumberFormat="1" applyFont="1" applyBorder="1" applyAlignment="1" applyProtection="1">
      <alignment vertical="top"/>
      <protection locked="0"/>
    </xf>
    <xf numFmtId="164" fontId="6" fillId="4" borderId="1" xfId="0" applyNumberFormat="1" applyFont="1" applyFill="1" applyBorder="1" applyAlignment="1" applyProtection="1">
      <alignment vertical="top"/>
      <protection locked="0"/>
    </xf>
    <xf numFmtId="164" fontId="6" fillId="0" borderId="6" xfId="0" applyNumberFormat="1" applyFont="1" applyBorder="1" applyAlignment="1" applyProtection="1">
      <alignment vertical="top"/>
      <protection locked="0"/>
    </xf>
    <xf numFmtId="164" fontId="6" fillId="4" borderId="6" xfId="0" applyNumberFormat="1" applyFont="1" applyFill="1" applyBorder="1" applyAlignment="1" applyProtection="1">
      <alignment vertical="top"/>
      <protection locked="0"/>
    </xf>
    <xf numFmtId="164" fontId="6" fillId="4" borderId="4" xfId="0" applyNumberFormat="1" applyFont="1" applyFill="1" applyBorder="1" applyAlignment="1" applyProtection="1">
      <alignment vertical="top"/>
      <protection locked="0"/>
    </xf>
    <xf numFmtId="164" fontId="6" fillId="0" borderId="0" xfId="0" applyNumberFormat="1" applyFont="1" applyProtection="1">
      <protection locked="0"/>
    </xf>
    <xf numFmtId="0" fontId="3" fillId="4" borderId="1" xfId="0" applyFont="1" applyFill="1" applyBorder="1" applyAlignment="1" applyProtection="1">
      <alignment horizontal="center" vertical="center" wrapText="1"/>
      <protection locked="0"/>
    </xf>
    <xf numFmtId="164" fontId="6" fillId="0" borderId="1" xfId="0" applyNumberFormat="1" applyFont="1" applyBorder="1" applyProtection="1">
      <protection locked="0"/>
    </xf>
    <xf numFmtId="0" fontId="4" fillId="5" borderId="4" xfId="0" applyFont="1" applyFill="1" applyBorder="1" applyProtection="1">
      <protection locked="0"/>
    </xf>
    <xf numFmtId="164" fontId="5" fillId="6" borderId="1" xfId="0" applyNumberFormat="1" applyFont="1" applyFill="1" applyBorder="1" applyProtection="1">
      <protection locked="0"/>
    </xf>
    <xf numFmtId="0" fontId="0" fillId="0" borderId="0" xfId="0" applyProtection="1">
      <protection locked="0"/>
    </xf>
    <xf numFmtId="0" fontId="6" fillId="0" borderId="0" xfId="0" applyFont="1"/>
    <xf numFmtId="0" fontId="4" fillId="5" borderId="2" xfId="0" applyFont="1" applyFill="1" applyBorder="1"/>
    <xf numFmtId="0" fontId="4" fillId="5" borderId="3" xfId="0" applyFont="1" applyFill="1" applyBorder="1"/>
    <xf numFmtId="0" fontId="4" fillId="5" borderId="1" xfId="0" applyFont="1" applyFill="1" applyBorder="1"/>
    <xf numFmtId="3" fontId="6" fillId="0" borderId="6" xfId="0" applyNumberFormat="1" applyFont="1" applyBorder="1" applyAlignment="1">
      <alignment horizontal="center" vertical="top"/>
    </xf>
    <xf numFmtId="164" fontId="6" fillId="0" borderId="6" xfId="0" applyNumberFormat="1" applyFont="1" applyBorder="1" applyAlignment="1">
      <alignment vertical="top"/>
    </xf>
    <xf numFmtId="164" fontId="6" fillId="0" borderId="2" xfId="0" applyNumberFormat="1" applyFont="1" applyBorder="1" applyAlignment="1">
      <alignment vertical="top"/>
    </xf>
    <xf numFmtId="8" fontId="2" fillId="0" borderId="6" xfId="0" applyNumberFormat="1" applyFont="1" applyBorder="1" applyAlignment="1">
      <alignment horizontal="right" vertical="top" wrapText="1"/>
    </xf>
    <xf numFmtId="8" fontId="2" fillId="0" borderId="1" xfId="0" applyNumberFormat="1" applyFont="1" applyBorder="1" applyAlignment="1">
      <alignment horizontal="center" vertical="top" wrapText="1"/>
    </xf>
    <xf numFmtId="164" fontId="6" fillId="0" borderId="7" xfId="0" applyNumberFormat="1" applyFont="1" applyBorder="1" applyAlignment="1">
      <alignment vertical="top"/>
    </xf>
    <xf numFmtId="0" fontId="7" fillId="0" borderId="0" xfId="0" applyFont="1" applyAlignment="1">
      <alignment vertical="top"/>
    </xf>
    <xf numFmtId="0" fontId="7" fillId="0" borderId="1" xfId="0" applyFont="1" applyBorder="1" applyAlignment="1">
      <alignment horizontal="justify" vertical="center"/>
    </xf>
    <xf numFmtId="0" fontId="0" fillId="0" borderId="1" xfId="0" applyBorder="1" applyAlignment="1">
      <alignment vertical="top"/>
    </xf>
    <xf numFmtId="164" fontId="11" fillId="0" borderId="0" xfId="0" applyNumberFormat="1" applyFont="1" applyProtection="1">
      <protection locked="0"/>
    </xf>
    <xf numFmtId="0" fontId="5" fillId="5" borderId="4" xfId="0" applyFont="1" applyFill="1" applyBorder="1" applyProtection="1">
      <protection locked="0"/>
    </xf>
    <xf numFmtId="164" fontId="12" fillId="0" borderId="0" xfId="0" applyNumberFormat="1" applyFont="1" applyProtection="1">
      <protection locked="0"/>
    </xf>
    <xf numFmtId="0" fontId="1" fillId="2" borderId="9" xfId="0" applyFont="1" applyFill="1" applyBorder="1"/>
    <xf numFmtId="0" fontId="1" fillId="2" borderId="3" xfId="0" applyFont="1" applyFill="1" applyBorder="1"/>
    <xf numFmtId="0" fontId="2" fillId="0" borderId="0" xfId="0" applyFont="1" applyAlignment="1">
      <alignment horizontal="justify" vertical="top" wrapText="1"/>
    </xf>
    <xf numFmtId="0" fontId="2" fillId="0" borderId="5" xfId="0" applyFont="1" applyBorder="1" applyAlignment="1">
      <alignment horizontal="center" vertical="center" wrapText="1"/>
    </xf>
    <xf numFmtId="8" fontId="2" fillId="0" borderId="5" xfId="0" applyNumberFormat="1" applyFont="1" applyBorder="1" applyAlignment="1">
      <alignment horizontal="right" vertical="center" wrapText="1"/>
    </xf>
    <xf numFmtId="0" fontId="2" fillId="0" borderId="3" xfId="0" applyFont="1" applyBorder="1" applyAlignment="1">
      <alignment vertical="top" wrapText="1"/>
    </xf>
    <xf numFmtId="0" fontId="2" fillId="0" borderId="8" xfId="0" applyFont="1" applyBorder="1" applyAlignment="1">
      <alignment horizontal="center" vertical="center" wrapText="1"/>
    </xf>
    <xf numFmtId="8" fontId="2" fillId="0" borderId="8" xfId="0" applyNumberFormat="1" applyFont="1" applyBorder="1" applyAlignment="1">
      <alignment horizontal="right" vertical="center" wrapText="1"/>
    </xf>
    <xf numFmtId="0" fontId="3" fillId="7" borderId="1" xfId="0" applyFont="1" applyFill="1" applyBorder="1" applyAlignment="1" applyProtection="1">
      <alignment horizontal="center" vertical="center" wrapText="1"/>
      <protection locked="0"/>
    </xf>
    <xf numFmtId="0" fontId="1" fillId="2" borderId="4" xfId="0" applyFont="1" applyFill="1" applyBorder="1" applyProtection="1">
      <protection locked="0"/>
    </xf>
    <xf numFmtId="164" fontId="2" fillId="2" borderId="1" xfId="0" applyNumberFormat="1" applyFont="1" applyFill="1" applyBorder="1" applyProtection="1">
      <protection locked="0"/>
    </xf>
    <xf numFmtId="164" fontId="1" fillId="3" borderId="1" xfId="0" applyNumberFormat="1" applyFont="1" applyFill="1" applyBorder="1" applyProtection="1">
      <protection locked="0"/>
    </xf>
  </cellXfs>
  <cellStyles count="1">
    <cellStyle name="Normal" xfId="0" builtinId="0"/>
  </cellStyles>
  <dxfs count="0"/>
  <tableStyles count="0" defaultTableStyle="TableStyleMedium2" defaultPivotStyle="PivotStyleLight16"/>
  <colors>
    <mruColors>
      <color rgb="FFFFF2CC"/>
      <color rgb="FFF5F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Tema de l'Office">
  <a:themeElements>
    <a:clrScheme name="Oficina">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icina">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ici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E58C9B-AEDB-4559-B536-2177EFEEB8DA}">
  <dimension ref="A1:L23"/>
  <sheetViews>
    <sheetView zoomScale="90" zoomScaleNormal="90" workbookViewId="0">
      <selection activeCell="L9" sqref="L9"/>
    </sheetView>
  </sheetViews>
  <sheetFormatPr defaultColWidth="9.140625" defaultRowHeight="15"/>
  <cols>
    <col min="1" max="1" width="39.28515625" bestFit="1" customWidth="1"/>
    <col min="2" max="2" width="28.5703125" customWidth="1"/>
    <col min="3" max="3" width="33.140625" bestFit="1" customWidth="1"/>
    <col min="4" max="4" width="9" bestFit="1" customWidth="1"/>
    <col min="5" max="5" width="8.42578125" bestFit="1" customWidth="1"/>
    <col min="6" max="6" width="14.28515625" customWidth="1"/>
    <col min="7" max="7" width="14" customWidth="1"/>
    <col min="8" max="8" width="12.28515625" customWidth="1"/>
    <col min="9" max="9" width="14.85546875" style="72" customWidth="1"/>
    <col min="10" max="10" width="18" style="72" customWidth="1"/>
    <col min="11" max="11" width="10" style="72" customWidth="1"/>
    <col min="12" max="12" width="15.5703125" style="72" customWidth="1"/>
  </cols>
  <sheetData>
    <row r="1" spans="1:12">
      <c r="A1" s="10" t="s">
        <v>0</v>
      </c>
      <c r="B1" s="73"/>
      <c r="C1" s="73"/>
      <c r="D1" s="3"/>
      <c r="E1" s="3"/>
      <c r="F1" s="3"/>
      <c r="G1" s="3"/>
      <c r="H1" s="3"/>
      <c r="I1" s="67"/>
      <c r="J1" s="67"/>
      <c r="K1" s="67"/>
      <c r="L1" s="67"/>
    </row>
    <row r="2" spans="1:12">
      <c r="A2" s="73"/>
      <c r="B2" s="73"/>
      <c r="C2" s="73"/>
      <c r="D2" s="3"/>
      <c r="E2" s="3"/>
      <c r="F2" s="3"/>
      <c r="G2" s="3"/>
      <c r="H2" s="3"/>
      <c r="I2" s="67"/>
      <c r="J2" s="67"/>
      <c r="K2" s="67"/>
      <c r="L2" s="67"/>
    </row>
    <row r="3" spans="1:12">
      <c r="A3" s="73"/>
      <c r="B3" s="73"/>
      <c r="C3" s="73"/>
      <c r="D3" s="3"/>
      <c r="E3" s="3"/>
      <c r="F3" s="3"/>
      <c r="G3" s="3"/>
      <c r="H3" s="3"/>
      <c r="I3" s="67"/>
      <c r="J3" s="67"/>
      <c r="K3" s="67"/>
      <c r="L3" s="67"/>
    </row>
    <row r="4" spans="1:12" ht="51">
      <c r="A4" s="10" t="s">
        <v>1</v>
      </c>
      <c r="B4" s="10" t="s">
        <v>2</v>
      </c>
      <c r="C4" s="10" t="s">
        <v>3</v>
      </c>
      <c r="D4" s="12" t="s">
        <v>4</v>
      </c>
      <c r="E4" s="12" t="s">
        <v>5</v>
      </c>
      <c r="F4" s="12" t="s">
        <v>6</v>
      </c>
      <c r="G4" s="12" t="s">
        <v>7</v>
      </c>
      <c r="H4" s="12" t="s">
        <v>8</v>
      </c>
      <c r="I4" s="68" t="s">
        <v>9</v>
      </c>
      <c r="J4" s="68" t="s">
        <v>10</v>
      </c>
      <c r="K4" s="68" t="s">
        <v>7</v>
      </c>
      <c r="L4" s="68" t="s">
        <v>11</v>
      </c>
    </row>
    <row r="5" spans="1:12">
      <c r="A5" s="13"/>
      <c r="B5" s="13"/>
      <c r="C5" s="13"/>
      <c r="D5" s="4"/>
      <c r="E5" s="4"/>
      <c r="F5" s="4"/>
      <c r="G5" s="4"/>
      <c r="H5" s="4"/>
      <c r="I5" s="69"/>
      <c r="J5" s="69"/>
      <c r="K5" s="69"/>
      <c r="L5" s="69"/>
    </row>
    <row r="6" spans="1:12">
      <c r="A6" s="74" t="s">
        <v>12</v>
      </c>
      <c r="B6" s="75"/>
      <c r="C6" s="75"/>
      <c r="D6" s="76"/>
      <c r="E6" s="75"/>
      <c r="F6" s="76"/>
      <c r="G6" s="76"/>
      <c r="H6" s="76"/>
      <c r="I6" s="70"/>
      <c r="J6" s="70"/>
      <c r="K6" s="70"/>
      <c r="L6" s="70"/>
    </row>
    <row r="7" spans="1:12" ht="163.5" customHeight="1">
      <c r="A7" s="23" t="s">
        <v>13</v>
      </c>
      <c r="B7" s="19" t="s">
        <v>14</v>
      </c>
      <c r="C7" s="23" t="s">
        <v>15</v>
      </c>
      <c r="D7" s="21">
        <v>190</v>
      </c>
      <c r="E7" s="5">
        <v>52</v>
      </c>
      <c r="F7" s="5">
        <v>9880</v>
      </c>
      <c r="G7" s="5">
        <v>2074.8000000000002</v>
      </c>
      <c r="H7" s="5">
        <v>11954.8</v>
      </c>
      <c r="I7" s="63"/>
      <c r="J7" s="62">
        <f>I7*D7</f>
        <v>0</v>
      </c>
      <c r="K7" s="62">
        <f>(J7*21%)</f>
        <v>0</v>
      </c>
      <c r="L7" s="62">
        <f>SUM(J7:K7)</f>
        <v>0</v>
      </c>
    </row>
    <row r="8" spans="1:12" ht="146.25" customHeight="1">
      <c r="A8" s="23" t="s">
        <v>43</v>
      </c>
      <c r="B8" s="19" t="s">
        <v>16</v>
      </c>
      <c r="C8" s="23" t="s">
        <v>17</v>
      </c>
      <c r="D8" s="21">
        <v>70</v>
      </c>
      <c r="E8" s="5">
        <v>18</v>
      </c>
      <c r="F8" s="5">
        <v>1260</v>
      </c>
      <c r="G8" s="5">
        <v>264.60000000000002</v>
      </c>
      <c r="H8" s="5">
        <v>1524.6</v>
      </c>
      <c r="I8" s="63"/>
      <c r="J8" s="62">
        <f t="shared" ref="J8:J20" si="0">I8*D8</f>
        <v>0</v>
      </c>
      <c r="K8" s="62">
        <f t="shared" ref="K8:K20" si="1">J8*21%</f>
        <v>0</v>
      </c>
      <c r="L8" s="62">
        <f t="shared" ref="L8:L20" si="2">SUM(J8:K8)</f>
        <v>0</v>
      </c>
    </row>
    <row r="9" spans="1:12" ht="121.5" customHeight="1">
      <c r="A9" s="26" t="s">
        <v>18</v>
      </c>
      <c r="B9" s="24" t="s">
        <v>19</v>
      </c>
      <c r="C9" s="26" t="s">
        <v>20</v>
      </c>
      <c r="D9" s="77">
        <v>20</v>
      </c>
      <c r="E9" s="78">
        <v>87</v>
      </c>
      <c r="F9" s="78">
        <v>1740</v>
      </c>
      <c r="G9" s="78">
        <v>365.4</v>
      </c>
      <c r="H9" s="78">
        <v>2105.4</v>
      </c>
      <c r="I9" s="65"/>
      <c r="J9" s="64">
        <f t="shared" si="0"/>
        <v>0</v>
      </c>
      <c r="K9" s="62">
        <f t="shared" si="1"/>
        <v>0</v>
      </c>
      <c r="L9" s="62">
        <f t="shared" si="2"/>
        <v>0</v>
      </c>
    </row>
    <row r="10" spans="1:12" ht="121.5" customHeight="1">
      <c r="A10" s="23" t="s">
        <v>44</v>
      </c>
      <c r="B10" s="20" t="s">
        <v>46</v>
      </c>
      <c r="C10" s="23" t="s">
        <v>45</v>
      </c>
      <c r="D10" s="21">
        <v>20</v>
      </c>
      <c r="E10" s="5">
        <v>95</v>
      </c>
      <c r="F10" s="5">
        <v>1900</v>
      </c>
      <c r="G10" s="5">
        <v>399</v>
      </c>
      <c r="H10" s="5">
        <v>2299</v>
      </c>
      <c r="I10" s="63"/>
      <c r="J10" s="62">
        <f t="shared" si="0"/>
        <v>0</v>
      </c>
      <c r="K10" s="62">
        <f t="shared" si="1"/>
        <v>0</v>
      </c>
      <c r="L10" s="62">
        <f t="shared" si="2"/>
        <v>0</v>
      </c>
    </row>
    <row r="11" spans="1:12" ht="161.25" customHeight="1">
      <c r="A11" s="23" t="s">
        <v>21</v>
      </c>
      <c r="B11" s="19" t="s">
        <v>22</v>
      </c>
      <c r="C11" s="23" t="s">
        <v>23</v>
      </c>
      <c r="D11" s="21">
        <v>300</v>
      </c>
      <c r="E11" s="22">
        <v>58</v>
      </c>
      <c r="F11" s="78">
        <v>17400</v>
      </c>
      <c r="G11" s="78">
        <v>3654</v>
      </c>
      <c r="H11" s="78">
        <v>21054</v>
      </c>
      <c r="I11" s="63"/>
      <c r="J11" s="62">
        <f t="shared" si="0"/>
        <v>0</v>
      </c>
      <c r="K11" s="62">
        <f t="shared" si="1"/>
        <v>0</v>
      </c>
      <c r="L11" s="62">
        <f t="shared" si="2"/>
        <v>0</v>
      </c>
    </row>
    <row r="12" spans="1:12" ht="157.5" customHeight="1">
      <c r="A12" s="23" t="s">
        <v>24</v>
      </c>
      <c r="B12" s="19" t="s">
        <v>25</v>
      </c>
      <c r="C12" s="23" t="s">
        <v>26</v>
      </c>
      <c r="D12" s="21">
        <v>90</v>
      </c>
      <c r="E12" s="79">
        <v>9.5</v>
      </c>
      <c r="F12" s="80">
        <v>855</v>
      </c>
      <c r="G12" s="80">
        <v>179.55</v>
      </c>
      <c r="H12" s="80">
        <v>1034.55</v>
      </c>
      <c r="I12" s="66"/>
      <c r="J12" s="62">
        <f t="shared" si="0"/>
        <v>0</v>
      </c>
      <c r="K12" s="62">
        <f t="shared" si="1"/>
        <v>0</v>
      </c>
      <c r="L12" s="62">
        <f t="shared" si="2"/>
        <v>0</v>
      </c>
    </row>
    <row r="13" spans="1:12" ht="75.75" customHeight="1">
      <c r="A13" s="23" t="s">
        <v>27</v>
      </c>
      <c r="B13" s="19" t="s">
        <v>28</v>
      </c>
      <c r="C13" s="23" t="s">
        <v>29</v>
      </c>
      <c r="D13" s="21">
        <v>500</v>
      </c>
      <c r="E13" s="79">
        <v>0.6</v>
      </c>
      <c r="F13" s="81">
        <v>300</v>
      </c>
      <c r="G13" s="81">
        <v>63</v>
      </c>
      <c r="H13" s="81">
        <v>363</v>
      </c>
      <c r="I13" s="66"/>
      <c r="J13" s="62">
        <f t="shared" si="0"/>
        <v>0</v>
      </c>
      <c r="K13" s="62">
        <f t="shared" si="1"/>
        <v>0</v>
      </c>
      <c r="L13" s="62">
        <f t="shared" si="2"/>
        <v>0</v>
      </c>
    </row>
    <row r="14" spans="1:12" ht="59.25" customHeight="1">
      <c r="A14" s="23" t="s">
        <v>30</v>
      </c>
      <c r="B14" s="19" t="s">
        <v>31</v>
      </c>
      <c r="C14" s="23" t="s">
        <v>32</v>
      </c>
      <c r="D14" s="21">
        <v>50</v>
      </c>
      <c r="E14" s="5">
        <v>23</v>
      </c>
      <c r="F14" s="82">
        <v>1150</v>
      </c>
      <c r="G14" s="82">
        <v>241.5</v>
      </c>
      <c r="H14" s="82">
        <v>1391.5</v>
      </c>
      <c r="I14" s="63"/>
      <c r="J14" s="62">
        <f t="shared" si="0"/>
        <v>0</v>
      </c>
      <c r="K14" s="62">
        <f t="shared" si="1"/>
        <v>0</v>
      </c>
      <c r="L14" s="62">
        <f t="shared" si="2"/>
        <v>0</v>
      </c>
    </row>
    <row r="15" spans="1:12" ht="105.75" customHeight="1">
      <c r="A15" s="23" t="s">
        <v>33</v>
      </c>
      <c r="B15" s="19" t="s">
        <v>34</v>
      </c>
      <c r="C15" s="23" t="s">
        <v>32</v>
      </c>
      <c r="D15" s="21">
        <v>32</v>
      </c>
      <c r="E15" s="5">
        <v>23</v>
      </c>
      <c r="F15" s="5">
        <v>736</v>
      </c>
      <c r="G15" s="5">
        <v>154.56</v>
      </c>
      <c r="H15" s="5">
        <v>890.56</v>
      </c>
      <c r="I15" s="63"/>
      <c r="J15" s="62">
        <f t="shared" si="0"/>
        <v>0</v>
      </c>
      <c r="K15" s="62">
        <f t="shared" si="1"/>
        <v>0</v>
      </c>
      <c r="L15" s="62">
        <f t="shared" si="2"/>
        <v>0</v>
      </c>
    </row>
    <row r="16" spans="1:12" ht="137.25" customHeight="1">
      <c r="A16" s="23" t="s">
        <v>35</v>
      </c>
      <c r="B16" s="19" t="s">
        <v>36</v>
      </c>
      <c r="C16" s="23" t="s">
        <v>37</v>
      </c>
      <c r="D16" s="21">
        <v>20</v>
      </c>
      <c r="E16" s="5">
        <v>29</v>
      </c>
      <c r="F16" s="5">
        <v>580</v>
      </c>
      <c r="G16" s="5">
        <v>121.8</v>
      </c>
      <c r="H16" s="5">
        <v>701.8</v>
      </c>
      <c r="I16" s="63"/>
      <c r="J16" s="62">
        <f t="shared" si="0"/>
        <v>0</v>
      </c>
      <c r="K16" s="62">
        <f t="shared" si="1"/>
        <v>0</v>
      </c>
      <c r="L16" s="62">
        <f t="shared" si="2"/>
        <v>0</v>
      </c>
    </row>
    <row r="17" spans="1:12" ht="137.25" customHeight="1">
      <c r="A17" s="23" t="s">
        <v>38</v>
      </c>
      <c r="B17" s="19" t="s">
        <v>39</v>
      </c>
      <c r="C17" s="23" t="s">
        <v>40</v>
      </c>
      <c r="D17" s="21">
        <v>100</v>
      </c>
      <c r="E17" s="5">
        <v>23</v>
      </c>
      <c r="F17" s="5">
        <v>2300</v>
      </c>
      <c r="G17" s="5">
        <v>483</v>
      </c>
      <c r="H17" s="5">
        <v>2783</v>
      </c>
      <c r="I17" s="63"/>
      <c r="J17" s="62">
        <f t="shared" si="0"/>
        <v>0</v>
      </c>
      <c r="K17" s="62">
        <f t="shared" si="1"/>
        <v>0</v>
      </c>
      <c r="L17" s="62">
        <f t="shared" si="2"/>
        <v>0</v>
      </c>
    </row>
    <row r="18" spans="1:12" ht="137.25" customHeight="1">
      <c r="A18" s="23" t="s">
        <v>47</v>
      </c>
      <c r="B18" s="20" t="s">
        <v>51</v>
      </c>
      <c r="C18" s="83" t="s">
        <v>50</v>
      </c>
      <c r="D18" s="21">
        <v>100</v>
      </c>
      <c r="E18" s="5">
        <v>20</v>
      </c>
      <c r="F18" s="5">
        <v>2000</v>
      </c>
      <c r="G18" s="5">
        <v>420</v>
      </c>
      <c r="H18" s="5">
        <v>2420</v>
      </c>
      <c r="I18" s="63"/>
      <c r="J18" s="62">
        <f t="shared" si="0"/>
        <v>0</v>
      </c>
      <c r="K18" s="62">
        <f t="shared" si="1"/>
        <v>0</v>
      </c>
      <c r="L18" s="62">
        <f t="shared" si="2"/>
        <v>0</v>
      </c>
    </row>
    <row r="19" spans="1:12" ht="137.25" customHeight="1">
      <c r="A19" s="41" t="s">
        <v>48</v>
      </c>
      <c r="B19" s="84" t="s">
        <v>54</v>
      </c>
      <c r="C19" s="20" t="s">
        <v>52</v>
      </c>
      <c r="D19" s="21">
        <v>240</v>
      </c>
      <c r="E19" s="5">
        <v>30</v>
      </c>
      <c r="F19" s="5">
        <v>7200</v>
      </c>
      <c r="G19" s="5">
        <v>1512</v>
      </c>
      <c r="H19" s="5">
        <v>8712</v>
      </c>
      <c r="I19" s="63"/>
      <c r="J19" s="62">
        <f t="shared" si="0"/>
        <v>0</v>
      </c>
      <c r="K19" s="62">
        <f t="shared" si="1"/>
        <v>0</v>
      </c>
      <c r="L19" s="62">
        <f t="shared" si="2"/>
        <v>0</v>
      </c>
    </row>
    <row r="20" spans="1:12" ht="137.25" customHeight="1">
      <c r="A20" s="85" t="s">
        <v>49</v>
      </c>
      <c r="B20" s="19" t="s">
        <v>55</v>
      </c>
      <c r="C20" s="23" t="s">
        <v>53</v>
      </c>
      <c r="D20" s="21">
        <v>50</v>
      </c>
      <c r="E20" s="5">
        <v>12</v>
      </c>
      <c r="F20" s="5">
        <v>600</v>
      </c>
      <c r="G20" s="5">
        <v>126</v>
      </c>
      <c r="H20" s="5">
        <v>726</v>
      </c>
      <c r="I20" s="63"/>
      <c r="J20" s="62">
        <f t="shared" si="0"/>
        <v>0</v>
      </c>
      <c r="K20" s="62">
        <f t="shared" si="1"/>
        <v>0</v>
      </c>
      <c r="L20" s="62">
        <f t="shared" si="2"/>
        <v>0</v>
      </c>
    </row>
    <row r="22" spans="1:12">
      <c r="A22" s="13" t="s">
        <v>41</v>
      </c>
      <c r="B22" s="13"/>
      <c r="C22" s="13"/>
      <c r="D22" s="31"/>
      <c r="E22" s="4"/>
      <c r="F22" s="4"/>
      <c r="G22" s="4"/>
      <c r="H22" s="4"/>
      <c r="I22" s="69"/>
      <c r="J22" s="69"/>
      <c r="K22" s="69"/>
      <c r="L22" s="69"/>
    </row>
    <row r="23" spans="1:12">
      <c r="A23" s="33" t="s">
        <v>42</v>
      </c>
      <c r="B23" s="33"/>
      <c r="C23" s="33"/>
      <c r="D23" s="31"/>
      <c r="E23" s="4"/>
      <c r="F23" s="35">
        <f>SUM(F7:F20)</f>
        <v>47901</v>
      </c>
      <c r="G23" s="35">
        <f t="shared" ref="G23:H23" si="3">SUM(G7:G20)</f>
        <v>10059.210000000001</v>
      </c>
      <c r="H23" s="35">
        <f t="shared" si="3"/>
        <v>57960.210000000006</v>
      </c>
      <c r="I23" s="69"/>
      <c r="J23" s="71">
        <f>SUM(J7:J20)</f>
        <v>0</v>
      </c>
      <c r="K23" s="71">
        <f>SUM(K7:K20)</f>
        <v>0</v>
      </c>
      <c r="L23" s="71">
        <f>SUM(L7:L20)</f>
        <v>0</v>
      </c>
    </row>
  </sheetData>
  <sheetProtection sheet="1" selectLockedCells="1"/>
  <pageMargins left="0.7" right="0.7" top="0.75" bottom="0.75" header="0.3" footer="0.3"/>
  <headerFooter>
    <oddHeader>&amp;L&amp;"Aptos"&amp;14&amp;K0000FF      Uso interno - Vanture ESS&amp;1#_x000D_</oddHeader>
    <oddFooter>&amp;R_x000D_&amp;1#&amp;"Aptos"&amp;14&amp;K0000FF Uso interno - Vanture ESS</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6B654-18B4-4887-BE74-874EA108348A}">
  <dimension ref="A1:L21"/>
  <sheetViews>
    <sheetView tabSelected="1" zoomScale="80" zoomScaleNormal="80" workbookViewId="0">
      <selection activeCell="L20" sqref="J4:L20"/>
    </sheetView>
  </sheetViews>
  <sheetFormatPr defaultColWidth="9.140625" defaultRowHeight="16.5"/>
  <cols>
    <col min="1" max="1" width="37.28515625" style="11" bestFit="1" customWidth="1"/>
    <col min="2" max="2" width="70.85546875" style="11" customWidth="1"/>
    <col min="3" max="3" width="33" style="11" bestFit="1" customWidth="1"/>
    <col min="4" max="4" width="11.28515625" style="8" customWidth="1"/>
    <col min="5" max="5" width="13.42578125" style="8" bestFit="1" customWidth="1"/>
    <col min="6" max="6" width="14.5703125" style="8" bestFit="1" customWidth="1"/>
    <col min="7" max="7" width="10.42578125" style="8" bestFit="1" customWidth="1"/>
    <col min="8" max="8" width="14.5703125" style="3" bestFit="1" customWidth="1"/>
    <col min="9" max="9" width="13.42578125" style="86" customWidth="1"/>
    <col min="10" max="10" width="17.28515625" style="86" customWidth="1"/>
    <col min="11" max="12" width="13.42578125" style="86" customWidth="1"/>
  </cols>
  <sheetData>
    <row r="1" spans="1:12">
      <c r="A1" s="10" t="s">
        <v>58</v>
      </c>
    </row>
    <row r="4" spans="1:12" ht="132" customHeight="1">
      <c r="A4" s="10" t="s">
        <v>1</v>
      </c>
      <c r="B4" s="10" t="s">
        <v>2</v>
      </c>
      <c r="C4" s="10" t="s">
        <v>3</v>
      </c>
      <c r="D4" s="12" t="s">
        <v>4</v>
      </c>
      <c r="E4" s="12" t="s">
        <v>5</v>
      </c>
      <c r="F4" s="12" t="s">
        <v>6</v>
      </c>
      <c r="G4" s="12" t="s">
        <v>7</v>
      </c>
      <c r="H4" s="12" t="s">
        <v>8</v>
      </c>
      <c r="I4" s="68" t="s">
        <v>9</v>
      </c>
      <c r="J4" s="68" t="s">
        <v>10</v>
      </c>
      <c r="K4" s="68" t="s">
        <v>7</v>
      </c>
      <c r="L4" s="68" t="s">
        <v>11</v>
      </c>
    </row>
    <row r="5" spans="1:12" ht="15">
      <c r="A5" s="13"/>
      <c r="B5" s="13"/>
      <c r="C5" s="13"/>
      <c r="D5" s="4"/>
      <c r="E5" s="4"/>
      <c r="F5" s="4"/>
      <c r="G5" s="4"/>
      <c r="H5" s="4"/>
      <c r="I5" s="69"/>
      <c r="J5" s="69"/>
      <c r="K5" s="69"/>
      <c r="L5" s="69"/>
    </row>
    <row r="6" spans="1:12" ht="21" customHeight="1">
      <c r="A6" s="14" t="s">
        <v>59</v>
      </c>
      <c r="B6" s="15"/>
      <c r="C6" s="15"/>
      <c r="D6" s="16"/>
      <c r="E6" s="17"/>
      <c r="F6" s="16"/>
      <c r="G6" s="16"/>
      <c r="H6" s="16"/>
      <c r="I6" s="87"/>
      <c r="J6" s="87"/>
      <c r="K6" s="87"/>
      <c r="L6" s="87"/>
    </row>
    <row r="7" spans="1:12" ht="43.5" customHeight="1">
      <c r="A7" s="18" t="s">
        <v>64</v>
      </c>
      <c r="B7" s="19" t="s">
        <v>66</v>
      </c>
      <c r="C7" s="20" t="s">
        <v>65</v>
      </c>
      <c r="D7" s="21">
        <v>300</v>
      </c>
      <c r="E7" s="22">
        <v>7</v>
      </c>
      <c r="F7" s="5">
        <v>2100</v>
      </c>
      <c r="G7" s="5">
        <v>441</v>
      </c>
      <c r="H7" s="5">
        <v>2541</v>
      </c>
      <c r="I7" s="63"/>
      <c r="J7" s="62">
        <f>I7*D7</f>
        <v>0</v>
      </c>
      <c r="K7" s="62">
        <f>(J7*21%)</f>
        <v>0</v>
      </c>
      <c r="L7" s="62">
        <f>J7+K7</f>
        <v>0</v>
      </c>
    </row>
    <row r="8" spans="1:12" ht="126.75" customHeight="1">
      <c r="A8" s="20" t="s">
        <v>67</v>
      </c>
      <c r="B8" s="19" t="s">
        <v>68</v>
      </c>
      <c r="C8" s="20" t="s">
        <v>69</v>
      </c>
      <c r="D8" s="21">
        <v>170</v>
      </c>
      <c r="E8" s="5">
        <v>85</v>
      </c>
      <c r="F8" s="5">
        <v>14450</v>
      </c>
      <c r="G8" s="5">
        <v>3034.5</v>
      </c>
      <c r="H8" s="5">
        <v>17484.5</v>
      </c>
      <c r="I8" s="63"/>
      <c r="J8" s="62">
        <f t="shared" ref="J8:J17" si="0">I8*D8</f>
        <v>0</v>
      </c>
      <c r="K8" s="62">
        <f t="shared" ref="K8:K17" si="1">(J8*21%)</f>
        <v>0</v>
      </c>
      <c r="L8" s="62">
        <f t="shared" ref="L8:L17" si="2">J8+K8</f>
        <v>0</v>
      </c>
    </row>
    <row r="9" spans="1:12" ht="37.5" customHeight="1">
      <c r="A9" s="23" t="s">
        <v>70</v>
      </c>
      <c r="B9" s="19" t="s">
        <v>72</v>
      </c>
      <c r="C9" s="20" t="s">
        <v>71</v>
      </c>
      <c r="D9" s="21">
        <v>30</v>
      </c>
      <c r="E9" s="5">
        <v>55</v>
      </c>
      <c r="F9" s="5">
        <v>1650</v>
      </c>
      <c r="G9" s="5">
        <v>346.5</v>
      </c>
      <c r="H9" s="5">
        <v>1996.5</v>
      </c>
      <c r="I9" s="63"/>
      <c r="J9" s="62">
        <f t="shared" si="0"/>
        <v>0</v>
      </c>
      <c r="K9" s="62">
        <f t="shared" si="1"/>
        <v>0</v>
      </c>
      <c r="L9" s="62">
        <f t="shared" si="2"/>
        <v>0</v>
      </c>
    </row>
    <row r="10" spans="1:12" ht="25.5">
      <c r="A10" s="23" t="s">
        <v>73</v>
      </c>
      <c r="B10" s="19" t="s">
        <v>75</v>
      </c>
      <c r="C10" s="23" t="s">
        <v>74</v>
      </c>
      <c r="D10" s="21">
        <v>150</v>
      </c>
      <c r="E10" s="5">
        <v>35</v>
      </c>
      <c r="F10" s="5">
        <v>5250</v>
      </c>
      <c r="G10" s="5">
        <v>1102.5</v>
      </c>
      <c r="H10" s="5">
        <v>6352.5</v>
      </c>
      <c r="I10" s="63"/>
      <c r="J10" s="62">
        <f t="shared" si="0"/>
        <v>0</v>
      </c>
      <c r="K10" s="62">
        <f t="shared" si="1"/>
        <v>0</v>
      </c>
      <c r="L10" s="62">
        <f t="shared" si="2"/>
        <v>0</v>
      </c>
    </row>
    <row r="11" spans="1:12" ht="51">
      <c r="A11" s="23" t="s">
        <v>76</v>
      </c>
      <c r="B11" s="19" t="s">
        <v>78</v>
      </c>
      <c r="C11" s="20" t="s">
        <v>77</v>
      </c>
      <c r="D11" s="21">
        <v>50</v>
      </c>
      <c r="E11" s="5">
        <v>55</v>
      </c>
      <c r="F11" s="5">
        <v>2750</v>
      </c>
      <c r="G11" s="5">
        <v>577.5</v>
      </c>
      <c r="H11" s="5">
        <v>3327.5</v>
      </c>
      <c r="I11" s="63"/>
      <c r="J11" s="62">
        <f t="shared" si="0"/>
        <v>0</v>
      </c>
      <c r="K11" s="62">
        <f t="shared" si="1"/>
        <v>0</v>
      </c>
      <c r="L11" s="62">
        <f t="shared" si="2"/>
        <v>0</v>
      </c>
    </row>
    <row r="12" spans="1:12" ht="63.75">
      <c r="A12" s="23" t="s">
        <v>60</v>
      </c>
      <c r="B12" s="24" t="s">
        <v>80</v>
      </c>
      <c r="C12" s="20" t="s">
        <v>79</v>
      </c>
      <c r="D12" s="21">
        <v>175</v>
      </c>
      <c r="E12" s="5">
        <v>3</v>
      </c>
      <c r="F12" s="5">
        <v>525</v>
      </c>
      <c r="G12" s="5">
        <v>110.25</v>
      </c>
      <c r="H12" s="5">
        <v>635.25</v>
      </c>
      <c r="I12" s="66"/>
      <c r="J12" s="62">
        <f t="shared" si="0"/>
        <v>0</v>
      </c>
      <c r="K12" s="62">
        <f t="shared" si="1"/>
        <v>0</v>
      </c>
      <c r="L12" s="62">
        <f t="shared" si="2"/>
        <v>0</v>
      </c>
    </row>
    <row r="13" spans="1:12" ht="15">
      <c r="A13" s="23" t="s">
        <v>61</v>
      </c>
      <c r="B13" s="19" t="s">
        <v>56</v>
      </c>
      <c r="C13" s="20" t="s">
        <v>81</v>
      </c>
      <c r="D13" s="21">
        <v>40</v>
      </c>
      <c r="E13" s="5">
        <v>0.8</v>
      </c>
      <c r="F13" s="25">
        <v>32</v>
      </c>
      <c r="G13" s="25">
        <v>6.72</v>
      </c>
      <c r="H13" s="25">
        <v>38.72</v>
      </c>
      <c r="I13" s="66"/>
      <c r="J13" s="62">
        <f t="shared" si="0"/>
        <v>0</v>
      </c>
      <c r="K13" s="62">
        <f t="shared" si="1"/>
        <v>0</v>
      </c>
      <c r="L13" s="62">
        <f t="shared" si="2"/>
        <v>0</v>
      </c>
    </row>
    <row r="14" spans="1:12" ht="38.25">
      <c r="A14" s="26" t="s">
        <v>62</v>
      </c>
      <c r="B14" s="19" t="s">
        <v>57</v>
      </c>
      <c r="C14" s="20" t="s">
        <v>82</v>
      </c>
      <c r="D14" s="21">
        <v>25</v>
      </c>
      <c r="E14" s="5">
        <v>12</v>
      </c>
      <c r="F14" s="25">
        <v>300</v>
      </c>
      <c r="G14" s="25">
        <v>63</v>
      </c>
      <c r="H14" s="25">
        <v>363</v>
      </c>
      <c r="I14" s="66"/>
      <c r="J14" s="62">
        <f t="shared" si="0"/>
        <v>0</v>
      </c>
      <c r="K14" s="62">
        <f t="shared" si="1"/>
        <v>0</v>
      </c>
      <c r="L14" s="62">
        <f t="shared" si="2"/>
        <v>0</v>
      </c>
    </row>
    <row r="15" spans="1:12" ht="25.5">
      <c r="A15" s="27" t="s">
        <v>83</v>
      </c>
      <c r="B15" s="28" t="s">
        <v>91</v>
      </c>
      <c r="C15" s="20" t="s">
        <v>86</v>
      </c>
      <c r="D15" s="21">
        <v>350</v>
      </c>
      <c r="E15" s="5">
        <v>0.1</v>
      </c>
      <c r="F15" s="25">
        <v>35</v>
      </c>
      <c r="G15" s="25">
        <v>7.35</v>
      </c>
      <c r="H15" s="25">
        <v>42.35</v>
      </c>
      <c r="I15" s="66"/>
      <c r="J15" s="62">
        <f t="shared" si="0"/>
        <v>0</v>
      </c>
      <c r="K15" s="62">
        <f t="shared" si="1"/>
        <v>0</v>
      </c>
      <c r="L15" s="62">
        <f t="shared" si="2"/>
        <v>0</v>
      </c>
    </row>
    <row r="16" spans="1:12" ht="38.25">
      <c r="A16" s="27" t="s">
        <v>84</v>
      </c>
      <c r="B16" s="29" t="s">
        <v>90</v>
      </c>
      <c r="C16" s="20" t="s">
        <v>87</v>
      </c>
      <c r="D16" s="21">
        <v>200</v>
      </c>
      <c r="E16" s="5">
        <v>0.1</v>
      </c>
      <c r="F16" s="5">
        <v>20</v>
      </c>
      <c r="G16" s="5">
        <v>4.2</v>
      </c>
      <c r="H16" s="5">
        <v>24.2</v>
      </c>
      <c r="I16" s="63"/>
      <c r="J16" s="62">
        <f t="shared" si="0"/>
        <v>0</v>
      </c>
      <c r="K16" s="62">
        <f t="shared" si="1"/>
        <v>0</v>
      </c>
      <c r="L16" s="62">
        <f t="shared" si="2"/>
        <v>0</v>
      </c>
    </row>
    <row r="17" spans="1:12" ht="25.5">
      <c r="A17" s="27" t="s">
        <v>85</v>
      </c>
      <c r="B17" s="29" t="s">
        <v>89</v>
      </c>
      <c r="C17" s="20" t="s">
        <v>88</v>
      </c>
      <c r="D17" s="21">
        <v>200</v>
      </c>
      <c r="E17" s="5">
        <v>2.8</v>
      </c>
      <c r="F17" s="5">
        <v>560</v>
      </c>
      <c r="G17" s="5">
        <v>117.6</v>
      </c>
      <c r="H17" s="5">
        <v>677.6</v>
      </c>
      <c r="I17" s="63"/>
      <c r="J17" s="62">
        <f t="shared" si="0"/>
        <v>0</v>
      </c>
      <c r="K17" s="62">
        <f t="shared" si="1"/>
        <v>0</v>
      </c>
      <c r="L17" s="62">
        <f t="shared" si="2"/>
        <v>0</v>
      </c>
    </row>
    <row r="19" spans="1:12" ht="15">
      <c r="A19" s="13" t="s">
        <v>41</v>
      </c>
      <c r="B19" s="30"/>
      <c r="C19" s="30"/>
      <c r="D19" s="31"/>
      <c r="E19" s="4"/>
      <c r="F19" s="32"/>
      <c r="G19" s="32"/>
      <c r="H19" s="4"/>
      <c r="I19" s="69"/>
      <c r="J19" s="69"/>
      <c r="K19" s="69"/>
      <c r="L19" s="69"/>
    </row>
    <row r="20" spans="1:12" ht="15">
      <c r="A20" s="33" t="s">
        <v>63</v>
      </c>
      <c r="B20" s="34"/>
      <c r="C20" s="34"/>
      <c r="D20" s="31"/>
      <c r="E20" s="4"/>
      <c r="F20" s="35">
        <f>SUM(F7:F17)</f>
        <v>27672</v>
      </c>
      <c r="G20" s="35">
        <f t="shared" ref="G20:H20" si="3">SUM(G7:G17)</f>
        <v>5811.1200000000008</v>
      </c>
      <c r="H20" s="35">
        <f t="shared" si="3"/>
        <v>33483.119999999995</v>
      </c>
      <c r="I20" s="69"/>
      <c r="J20" s="71">
        <f>SUM(J7:J17)</f>
        <v>0</v>
      </c>
      <c r="K20" s="71">
        <f>SUM(K7:K17)</f>
        <v>0</v>
      </c>
      <c r="L20" s="71">
        <f>SUM(L7:L17)</f>
        <v>0</v>
      </c>
    </row>
    <row r="21" spans="1:12" ht="15">
      <c r="A21" s="36"/>
      <c r="B21" s="36"/>
      <c r="C21" s="36"/>
      <c r="D21" s="9"/>
      <c r="E21" s="9"/>
      <c r="F21" s="9"/>
      <c r="G21" s="9"/>
      <c r="I21" s="88"/>
      <c r="J21" s="88"/>
      <c r="K21" s="88"/>
      <c r="L21" s="88"/>
    </row>
  </sheetData>
  <sheetProtection sheet="1" objects="1" scenarios="1" selectLockedCells="1"/>
  <pageMargins left="0.7" right="0.7" top="0.75" bottom="0.75" header="0.3" footer="0.3"/>
  <headerFooter>
    <oddHeader>&amp;L&amp;"Aptos"&amp;14&amp;K0000FF      Uso interno - Vanture ESS&amp;1#_x000D_</oddHeader>
    <oddFooter>&amp;R_x000D_&amp;1#&amp;"Aptos"&amp;14&amp;K0000FF Uso interno - Vanture ESS</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43052-1861-4FD9-BAAF-6053C496D352}">
  <dimension ref="A1:L12"/>
  <sheetViews>
    <sheetView zoomScale="90" zoomScaleNormal="90" workbookViewId="0">
      <selection activeCell="J7" sqref="J7"/>
    </sheetView>
  </sheetViews>
  <sheetFormatPr defaultColWidth="9.140625" defaultRowHeight="16.5"/>
  <cols>
    <col min="1" max="1" width="37.28515625" style="43" bestFit="1" customWidth="1"/>
    <col min="2" max="2" width="70.85546875" style="43" customWidth="1"/>
    <col min="3" max="3" width="23.7109375" style="43" bestFit="1" customWidth="1"/>
    <col min="4" max="4" width="11.28515625" style="6" customWidth="1"/>
    <col min="5" max="5" width="13.42578125" style="6" bestFit="1" customWidth="1"/>
    <col min="6" max="6" width="14.5703125" style="6" bestFit="1" customWidth="1"/>
    <col min="7" max="7" width="10.42578125" style="6" bestFit="1" customWidth="1"/>
    <col min="8" max="8" width="14.5703125" style="44" bestFit="1" customWidth="1"/>
    <col min="9" max="12" width="13.42578125" style="37" customWidth="1"/>
  </cols>
  <sheetData>
    <row r="1" spans="1:12">
      <c r="A1" s="42" t="s">
        <v>92</v>
      </c>
    </row>
    <row r="4" spans="1:12" ht="51">
      <c r="A4" s="42" t="s">
        <v>1</v>
      </c>
      <c r="B4" s="42" t="s">
        <v>2</v>
      </c>
      <c r="C4" s="42" t="s">
        <v>3</v>
      </c>
      <c r="D4" s="12" t="s">
        <v>4</v>
      </c>
      <c r="E4" s="12" t="s">
        <v>5</v>
      </c>
      <c r="F4" s="12" t="s">
        <v>6</v>
      </c>
      <c r="G4" s="12" t="s">
        <v>7</v>
      </c>
      <c r="H4" s="12" t="s">
        <v>93</v>
      </c>
      <c r="I4" s="97" t="s">
        <v>9</v>
      </c>
      <c r="J4" s="97" t="s">
        <v>10</v>
      </c>
      <c r="K4" s="97" t="s">
        <v>7</v>
      </c>
      <c r="L4" s="97" t="s">
        <v>11</v>
      </c>
    </row>
    <row r="5" spans="1:12" ht="15">
      <c r="A5" s="45"/>
      <c r="B5" s="45"/>
      <c r="C5" s="45"/>
      <c r="D5" s="1"/>
      <c r="E5" s="1"/>
      <c r="F5" s="1"/>
      <c r="G5" s="1"/>
      <c r="H5" s="1"/>
      <c r="I5" s="38"/>
      <c r="J5" s="38"/>
      <c r="K5" s="38"/>
      <c r="L5" s="38"/>
    </row>
    <row r="6" spans="1:12" ht="15.75" thickBot="1">
      <c r="A6" s="89" t="s">
        <v>102</v>
      </c>
      <c r="B6" s="47"/>
      <c r="C6" s="47"/>
      <c r="D6" s="50"/>
      <c r="E6" s="90"/>
      <c r="F6" s="50"/>
      <c r="G6" s="50"/>
      <c r="H6" s="50"/>
      <c r="I6" s="98"/>
      <c r="J6" s="99"/>
      <c r="K6" s="98"/>
      <c r="L6" s="98"/>
    </row>
    <row r="7" spans="1:12" ht="128.25" thickBot="1">
      <c r="A7" s="27" t="s">
        <v>105</v>
      </c>
      <c r="B7" s="91" t="s">
        <v>116</v>
      </c>
      <c r="C7" s="56" t="s">
        <v>109</v>
      </c>
      <c r="D7" s="92">
        <v>150</v>
      </c>
      <c r="E7" s="93">
        <v>75</v>
      </c>
      <c r="F7" s="2">
        <f t="shared" ref="F7:F10" si="0">E7*D7</f>
        <v>11250</v>
      </c>
      <c r="G7" s="2">
        <f>F7*0.21</f>
        <v>2362.5</v>
      </c>
      <c r="H7" s="2">
        <f>F7+G7</f>
        <v>13612.5</v>
      </c>
      <c r="I7" s="63"/>
      <c r="J7" s="39">
        <f t="shared" ref="J7:J10" si="1">I7*D7</f>
        <v>0</v>
      </c>
      <c r="K7" s="39">
        <f>(J7*21%)</f>
        <v>0</v>
      </c>
      <c r="L7" s="39">
        <f>SUM(J7:K7)</f>
        <v>0</v>
      </c>
    </row>
    <row r="8" spans="1:12" ht="51.75" thickBot="1">
      <c r="A8" s="27" t="s">
        <v>106</v>
      </c>
      <c r="B8" s="94" t="s">
        <v>115</v>
      </c>
      <c r="C8" s="56" t="s">
        <v>110</v>
      </c>
      <c r="D8" s="95">
        <v>150</v>
      </c>
      <c r="E8" s="96">
        <v>35</v>
      </c>
      <c r="F8" s="2">
        <f t="shared" si="0"/>
        <v>5250</v>
      </c>
      <c r="G8" s="2">
        <f t="shared" ref="G8:G10" si="2">F8*0.21</f>
        <v>1102.5</v>
      </c>
      <c r="H8" s="2">
        <f t="shared" ref="H8:H10" si="3">F8+G8</f>
        <v>6352.5</v>
      </c>
      <c r="I8" s="63"/>
      <c r="J8" s="39">
        <f t="shared" si="1"/>
        <v>0</v>
      </c>
      <c r="K8" s="39">
        <f t="shared" ref="K8:K10" si="4">(J8*21%)</f>
        <v>0</v>
      </c>
      <c r="L8" s="39">
        <f t="shared" ref="L8:L10" si="5">SUM(J8:K8)</f>
        <v>0</v>
      </c>
    </row>
    <row r="9" spans="1:12" ht="26.25" thickBot="1">
      <c r="A9" s="27" t="s">
        <v>107</v>
      </c>
      <c r="B9" s="94" t="s">
        <v>114</v>
      </c>
      <c r="C9" s="41" t="s">
        <v>111</v>
      </c>
      <c r="D9" s="95">
        <v>150</v>
      </c>
      <c r="E9" s="96">
        <v>20</v>
      </c>
      <c r="F9" s="2">
        <f t="shared" si="0"/>
        <v>3000</v>
      </c>
      <c r="G9" s="2">
        <f t="shared" si="2"/>
        <v>630</v>
      </c>
      <c r="H9" s="2">
        <f t="shared" si="3"/>
        <v>3630</v>
      </c>
      <c r="I9" s="63"/>
      <c r="J9" s="39">
        <f t="shared" si="1"/>
        <v>0</v>
      </c>
      <c r="K9" s="39">
        <f t="shared" si="4"/>
        <v>0</v>
      </c>
      <c r="L9" s="39">
        <f t="shared" si="5"/>
        <v>0</v>
      </c>
    </row>
    <row r="10" spans="1:12" ht="51.75" thickBot="1">
      <c r="A10" s="27" t="s">
        <v>108</v>
      </c>
      <c r="B10" s="91" t="s">
        <v>113</v>
      </c>
      <c r="C10" s="41" t="s">
        <v>112</v>
      </c>
      <c r="D10" s="95">
        <v>150</v>
      </c>
      <c r="E10" s="96">
        <v>95</v>
      </c>
      <c r="F10" s="2">
        <f t="shared" si="0"/>
        <v>14250</v>
      </c>
      <c r="G10" s="2">
        <f t="shared" si="2"/>
        <v>2992.5</v>
      </c>
      <c r="H10" s="2">
        <f t="shared" si="3"/>
        <v>17242.5</v>
      </c>
      <c r="I10" s="63"/>
      <c r="J10" s="39">
        <f t="shared" si="1"/>
        <v>0</v>
      </c>
      <c r="K10" s="39">
        <f t="shared" si="4"/>
        <v>0</v>
      </c>
      <c r="L10" s="39">
        <f t="shared" si="5"/>
        <v>0</v>
      </c>
    </row>
    <row r="11" spans="1:12" ht="15">
      <c r="A11" s="59" t="s">
        <v>101</v>
      </c>
      <c r="B11" s="59"/>
      <c r="C11" s="59"/>
      <c r="D11" s="1"/>
      <c r="E11" s="1"/>
      <c r="F11" s="60">
        <f>SUM(F7:F10)</f>
        <v>33750</v>
      </c>
      <c r="G11" s="60">
        <f>SUM(G7:G10)</f>
        <v>7087.5</v>
      </c>
      <c r="H11" s="60">
        <f>SUM(H7:H10)</f>
        <v>40837.5</v>
      </c>
      <c r="I11" s="38"/>
      <c r="J11" s="100">
        <f>SUM(J7:J10)</f>
        <v>0</v>
      </c>
      <c r="K11" s="100">
        <f>SUM(K7:K10)</f>
        <v>0</v>
      </c>
      <c r="L11" s="100">
        <f>SUM(L7:L10)</f>
        <v>0</v>
      </c>
    </row>
    <row r="12" spans="1:12" ht="15">
      <c r="A12" s="61"/>
      <c r="B12" s="61"/>
      <c r="C12" s="61"/>
      <c r="D12" s="7"/>
      <c r="E12" s="7"/>
      <c r="F12" s="7"/>
      <c r="G12" s="7"/>
      <c r="I12" s="40"/>
      <c r="J12" s="40"/>
      <c r="K12" s="40"/>
      <c r="L12" s="40"/>
    </row>
  </sheetData>
  <sheetProtection sheet="1" objects="1" scenarios="1" selectLockedCells="1"/>
  <pageMargins left="0.7" right="0.7" top="0.75" bottom="0.75" header="0.3" footer="0.3"/>
  <headerFooter>
    <oddHeader>&amp;L&amp;"Aptos"&amp;14&amp;K0000FF      Uso interno - Vanture ESS&amp;1#_x000D_</oddHeader>
    <oddFooter>&amp;R_x000D_&amp;1#&amp;"Aptos"&amp;14&amp;K0000FF Uso interno - Vanture ESS</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01854-B6A4-4208-872A-EA4AFEA8676F}">
  <dimension ref="A1:L18"/>
  <sheetViews>
    <sheetView topLeftCell="A2" zoomScale="90" zoomScaleNormal="90" workbookViewId="0">
      <selection activeCell="I15" sqref="I15"/>
    </sheetView>
  </sheetViews>
  <sheetFormatPr defaultColWidth="9.140625" defaultRowHeight="16.5"/>
  <cols>
    <col min="1" max="1" width="37.28515625" style="43" bestFit="1" customWidth="1"/>
    <col min="2" max="2" width="70.85546875" style="43" customWidth="1"/>
    <col min="3" max="3" width="23.7109375" style="43" bestFit="1" customWidth="1"/>
    <col min="4" max="4" width="11.28515625" style="6" customWidth="1"/>
    <col min="5" max="5" width="13.42578125" style="6" bestFit="1" customWidth="1"/>
    <col min="6" max="6" width="14.5703125" style="6" bestFit="1" customWidth="1"/>
    <col min="7" max="7" width="10.42578125" style="6" bestFit="1" customWidth="1"/>
    <col min="8" max="8" width="14.5703125" style="44" bestFit="1" customWidth="1"/>
    <col min="9" max="12" width="13.42578125" style="37" customWidth="1"/>
  </cols>
  <sheetData>
    <row r="1" spans="1:12">
      <c r="A1" s="42" t="s">
        <v>103</v>
      </c>
    </row>
    <row r="4" spans="1:12" ht="51">
      <c r="A4" s="42" t="s">
        <v>1</v>
      </c>
      <c r="B4" s="42" t="s">
        <v>2</v>
      </c>
      <c r="C4" s="42" t="s">
        <v>3</v>
      </c>
      <c r="D4" s="12" t="s">
        <v>4</v>
      </c>
      <c r="E4" s="12" t="s">
        <v>5</v>
      </c>
      <c r="F4" s="12" t="s">
        <v>6</v>
      </c>
      <c r="G4" s="12" t="s">
        <v>7</v>
      </c>
      <c r="H4" s="12" t="s">
        <v>93</v>
      </c>
      <c r="I4" s="97" t="s">
        <v>9</v>
      </c>
      <c r="J4" s="97" t="s">
        <v>10</v>
      </c>
      <c r="K4" s="97" t="s">
        <v>7</v>
      </c>
      <c r="L4" s="97" t="s">
        <v>11</v>
      </c>
    </row>
    <row r="5" spans="1:12" ht="15">
      <c r="A5" s="45"/>
      <c r="B5" s="45"/>
      <c r="C5" s="45"/>
      <c r="D5" s="1"/>
      <c r="E5" s="1"/>
      <c r="F5" s="1"/>
      <c r="G5" s="1"/>
      <c r="H5" s="1"/>
      <c r="I5" s="38"/>
      <c r="J5" s="38"/>
      <c r="K5" s="38"/>
      <c r="L5" s="38"/>
    </row>
    <row r="6" spans="1:12" ht="15">
      <c r="A6" s="46" t="s">
        <v>117</v>
      </c>
      <c r="B6" s="47"/>
      <c r="C6" s="47"/>
      <c r="D6" s="48"/>
      <c r="E6" s="49"/>
      <c r="F6" s="50"/>
      <c r="G6" s="50"/>
      <c r="H6" s="50"/>
      <c r="I6" s="98"/>
      <c r="J6" s="99"/>
      <c r="K6" s="98"/>
      <c r="L6" s="98"/>
    </row>
    <row r="7" spans="1:12" ht="51">
      <c r="A7" s="41" t="s">
        <v>94</v>
      </c>
      <c r="B7" s="51" t="s">
        <v>95</v>
      </c>
      <c r="C7" s="52" t="s">
        <v>112</v>
      </c>
      <c r="D7" s="53">
        <v>115</v>
      </c>
      <c r="E7" s="54">
        <v>12</v>
      </c>
      <c r="F7" s="55">
        <f t="shared" ref="F7:F11" si="0">E7*D7</f>
        <v>1380</v>
      </c>
      <c r="G7" s="2">
        <f>F7*0.21</f>
        <v>289.8</v>
      </c>
      <c r="H7" s="2">
        <f>F7+G7</f>
        <v>1669.8</v>
      </c>
      <c r="I7" s="63"/>
      <c r="J7" s="39">
        <f t="shared" ref="J7:J15" si="1">I7*D7</f>
        <v>0</v>
      </c>
      <c r="K7" s="39">
        <f>(J7*21%)</f>
        <v>0</v>
      </c>
      <c r="L7" s="39">
        <f>SUM(J7:K7)</f>
        <v>0</v>
      </c>
    </row>
    <row r="8" spans="1:12" ht="38.25">
      <c r="A8" s="41" t="s">
        <v>118</v>
      </c>
      <c r="B8" s="56" t="s">
        <v>119</v>
      </c>
      <c r="C8" s="52" t="s">
        <v>112</v>
      </c>
      <c r="D8" s="53">
        <v>20</v>
      </c>
      <c r="E8" s="54">
        <v>55</v>
      </c>
      <c r="F8" s="55">
        <f t="shared" si="0"/>
        <v>1100</v>
      </c>
      <c r="G8" s="2">
        <f t="shared" ref="G8:G11" si="2">F8*0.21</f>
        <v>231</v>
      </c>
      <c r="H8" s="2">
        <f>F8+G8</f>
        <v>1331</v>
      </c>
      <c r="I8" s="63"/>
      <c r="J8" s="39">
        <f t="shared" si="1"/>
        <v>0</v>
      </c>
      <c r="K8" s="39">
        <f t="shared" ref="K8:K15" si="3">(J8*21%)</f>
        <v>0</v>
      </c>
      <c r="L8" s="39">
        <f t="shared" ref="L8:L15" si="4">SUM(J8:K8)</f>
        <v>0</v>
      </c>
    </row>
    <row r="9" spans="1:12" ht="38.25">
      <c r="A9" s="41" t="s">
        <v>96</v>
      </c>
      <c r="B9" s="56" t="s">
        <v>97</v>
      </c>
      <c r="C9" s="52" t="s">
        <v>40</v>
      </c>
      <c r="D9" s="53">
        <v>100</v>
      </c>
      <c r="E9" s="54">
        <v>12</v>
      </c>
      <c r="F9" s="55">
        <f t="shared" si="0"/>
        <v>1200</v>
      </c>
      <c r="G9" s="2">
        <f t="shared" si="2"/>
        <v>252</v>
      </c>
      <c r="H9" s="2">
        <f t="shared" ref="H9:H11" si="5">F9+G9</f>
        <v>1452</v>
      </c>
      <c r="I9" s="63"/>
      <c r="J9" s="39">
        <f t="shared" si="1"/>
        <v>0</v>
      </c>
      <c r="K9" s="39">
        <f t="shared" si="3"/>
        <v>0</v>
      </c>
      <c r="L9" s="39">
        <f t="shared" si="4"/>
        <v>0</v>
      </c>
    </row>
    <row r="10" spans="1:12" ht="38.25">
      <c r="A10" s="41" t="s">
        <v>98</v>
      </c>
      <c r="B10" s="51" t="s">
        <v>121</v>
      </c>
      <c r="C10" s="57" t="s">
        <v>120</v>
      </c>
      <c r="D10" s="53">
        <v>100</v>
      </c>
      <c r="E10" s="54">
        <v>12</v>
      </c>
      <c r="F10" s="55">
        <f t="shared" si="0"/>
        <v>1200</v>
      </c>
      <c r="G10" s="2">
        <f t="shared" si="2"/>
        <v>252</v>
      </c>
      <c r="H10" s="2">
        <f t="shared" si="5"/>
        <v>1452</v>
      </c>
      <c r="I10" s="63"/>
      <c r="J10" s="39">
        <f t="shared" si="1"/>
        <v>0</v>
      </c>
      <c r="K10" s="39">
        <f t="shared" si="3"/>
        <v>0</v>
      </c>
      <c r="L10" s="39">
        <f t="shared" si="4"/>
        <v>0</v>
      </c>
    </row>
    <row r="11" spans="1:12" ht="38.25">
      <c r="A11" s="41" t="s">
        <v>99</v>
      </c>
      <c r="B11" s="57" t="s">
        <v>100</v>
      </c>
      <c r="C11" s="58" t="s">
        <v>112</v>
      </c>
      <c r="D11" s="53">
        <v>225</v>
      </c>
      <c r="E11" s="54">
        <v>18</v>
      </c>
      <c r="F11" s="55">
        <f t="shared" si="0"/>
        <v>4050</v>
      </c>
      <c r="G11" s="2">
        <f t="shared" si="2"/>
        <v>850.5</v>
      </c>
      <c r="H11" s="2">
        <f t="shared" si="5"/>
        <v>4900.5</v>
      </c>
      <c r="I11" s="63"/>
      <c r="J11" s="39">
        <f t="shared" si="1"/>
        <v>0</v>
      </c>
      <c r="K11" s="39">
        <f t="shared" si="3"/>
        <v>0</v>
      </c>
      <c r="L11" s="39">
        <f t="shared" si="4"/>
        <v>0</v>
      </c>
    </row>
    <row r="12" spans="1:12" ht="51">
      <c r="A12" s="41" t="s">
        <v>122</v>
      </c>
      <c r="B12" s="57" t="s">
        <v>124</v>
      </c>
      <c r="C12" s="57" t="s">
        <v>123</v>
      </c>
      <c r="D12" s="53">
        <v>175</v>
      </c>
      <c r="E12" s="54">
        <v>30</v>
      </c>
      <c r="F12" s="55">
        <f>E12*D12</f>
        <v>5250</v>
      </c>
      <c r="G12" s="2">
        <f>F12*0.21</f>
        <v>1102.5</v>
      </c>
      <c r="H12" s="2">
        <f>F12+G12</f>
        <v>6352.5</v>
      </c>
      <c r="I12" s="63"/>
      <c r="J12" s="39">
        <f t="shared" si="1"/>
        <v>0</v>
      </c>
      <c r="K12" s="39">
        <f t="shared" si="3"/>
        <v>0</v>
      </c>
      <c r="L12" s="39">
        <f t="shared" si="4"/>
        <v>0</v>
      </c>
    </row>
    <row r="13" spans="1:12" ht="51">
      <c r="A13" s="41" t="s">
        <v>125</v>
      </c>
      <c r="B13" s="57" t="s">
        <v>126</v>
      </c>
      <c r="C13" s="58" t="s">
        <v>123</v>
      </c>
      <c r="D13" s="53">
        <v>30</v>
      </c>
      <c r="E13" s="54">
        <v>35</v>
      </c>
      <c r="F13" s="55">
        <f t="shared" ref="F13:F15" si="6">E13*D13</f>
        <v>1050</v>
      </c>
      <c r="G13" s="2">
        <f t="shared" ref="G13:G15" si="7">F13*0.21</f>
        <v>220.5</v>
      </c>
      <c r="H13" s="2">
        <f t="shared" ref="H13:H14" si="8">F13+G13</f>
        <v>1270.5</v>
      </c>
      <c r="I13" s="63"/>
      <c r="J13" s="39">
        <f t="shared" si="1"/>
        <v>0</v>
      </c>
      <c r="K13" s="39">
        <f t="shared" si="3"/>
        <v>0</v>
      </c>
      <c r="L13" s="39">
        <f t="shared" si="4"/>
        <v>0</v>
      </c>
    </row>
    <row r="14" spans="1:12" ht="51">
      <c r="A14" s="41" t="s">
        <v>127</v>
      </c>
      <c r="B14" s="57" t="s">
        <v>128</v>
      </c>
      <c r="C14" s="58" t="s">
        <v>123</v>
      </c>
      <c r="D14" s="53">
        <v>100</v>
      </c>
      <c r="E14" s="54">
        <v>15</v>
      </c>
      <c r="F14" s="55">
        <f t="shared" si="6"/>
        <v>1500</v>
      </c>
      <c r="G14" s="2">
        <f t="shared" si="7"/>
        <v>315</v>
      </c>
      <c r="H14" s="2">
        <f t="shared" si="8"/>
        <v>1815</v>
      </c>
      <c r="I14" s="63"/>
      <c r="J14" s="39">
        <f t="shared" si="1"/>
        <v>0</v>
      </c>
      <c r="K14" s="39">
        <f t="shared" si="3"/>
        <v>0</v>
      </c>
      <c r="L14" s="39">
        <f t="shared" si="4"/>
        <v>0</v>
      </c>
    </row>
    <row r="15" spans="1:12" ht="51">
      <c r="A15" s="41" t="s">
        <v>129</v>
      </c>
      <c r="B15" s="57" t="s">
        <v>131</v>
      </c>
      <c r="C15" s="58" t="s">
        <v>130</v>
      </c>
      <c r="D15" s="53">
        <v>50</v>
      </c>
      <c r="E15" s="54">
        <v>35</v>
      </c>
      <c r="F15" s="55">
        <f t="shared" si="6"/>
        <v>1750</v>
      </c>
      <c r="G15" s="2">
        <f t="shared" si="7"/>
        <v>367.5</v>
      </c>
      <c r="H15" s="2">
        <f>F15+G15</f>
        <v>2117.5</v>
      </c>
      <c r="I15" s="63"/>
      <c r="J15" s="39">
        <f t="shared" si="1"/>
        <v>0</v>
      </c>
      <c r="K15" s="39">
        <f t="shared" si="3"/>
        <v>0</v>
      </c>
      <c r="L15" s="39">
        <f t="shared" si="4"/>
        <v>0</v>
      </c>
    </row>
    <row r="17" spans="1:12" ht="15">
      <c r="A17" s="59" t="s">
        <v>104</v>
      </c>
      <c r="B17" s="59"/>
      <c r="C17" s="59"/>
      <c r="D17" s="1"/>
      <c r="E17" s="1"/>
      <c r="F17" s="60">
        <f>SUM(F7:F15)</f>
        <v>18480</v>
      </c>
      <c r="G17" s="60">
        <f>SUM(G7:G15)</f>
        <v>3880.8</v>
      </c>
      <c r="H17" s="60">
        <f>SUM(H7:H15)</f>
        <v>22360.799999999999</v>
      </c>
      <c r="I17" s="38"/>
      <c r="J17" s="100">
        <f>SUM(J7:J15)</f>
        <v>0</v>
      </c>
      <c r="K17" s="100">
        <f>SUM(K7:K15)</f>
        <v>0</v>
      </c>
      <c r="L17" s="100">
        <f>SUM(L7:L15)</f>
        <v>0</v>
      </c>
    </row>
    <row r="18" spans="1:12" ht="15">
      <c r="A18" s="61"/>
      <c r="B18" s="61"/>
      <c r="C18" s="61"/>
      <c r="D18" s="7"/>
      <c r="E18" s="7"/>
      <c r="F18" s="7"/>
      <c r="G18" s="7"/>
      <c r="I18" s="40"/>
      <c r="J18" s="40"/>
      <c r="K18" s="40"/>
      <c r="L18" s="40"/>
    </row>
  </sheetData>
  <sheetProtection sheet="1" objects="1" scenarios="1" selectLockedCells="1"/>
  <pageMargins left="0.7" right="0.7" top="0.75" bottom="0.75" header="0.3" footer="0.3"/>
  <headerFooter>
    <oddHeader>&amp;L&amp;"Aptos"&amp;14&amp;K0000FF      Uso interno - Vanture ESS&amp;1#_x000D_</oddHeader>
    <oddFooter>&amp;R_x000D_&amp;1#&amp;"Aptos"&amp;14&amp;K0000FF Uso interno - Vanture ESS</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C2DB4E1CDA5D54198FFF192F7902462" ma:contentTypeVersion="16" ma:contentTypeDescription="Crea un document nou" ma:contentTypeScope="" ma:versionID="69801af871fad649beffb45212684848">
  <xsd:schema xmlns:xsd="http://www.w3.org/2001/XMLSchema" xmlns:xs="http://www.w3.org/2001/XMLSchema" xmlns:p="http://schemas.microsoft.com/office/2006/metadata/properties" xmlns:ns2="ebb7dd3d-94f6-4d0e-9c2c-badf319a8203" xmlns:ns3="d94ce270-f373-4258-9340-5965efa88d7d" targetNamespace="http://schemas.microsoft.com/office/2006/metadata/properties" ma:root="true" ma:fieldsID="ecc48af5da98ad89a3b060b9847624f4" ns2:_="" ns3:_="">
    <xsd:import namespace="ebb7dd3d-94f6-4d0e-9c2c-badf319a8203"/>
    <xsd:import namespace="d94ce270-f373-4258-9340-5965efa88d7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Comentari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b7dd3d-94f6-4d0e-9c2c-badf319a82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es de la imatge" ma:readOnly="false" ma:fieldId="{5cf76f15-5ced-4ddc-b409-7134ff3c332f}" ma:taxonomyMulti="true" ma:sspId="0e4612c3-512c-47a4-9533-ae3913ba810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Comentaris" ma:index="23" nillable="true" ma:displayName="Comentaris" ma:format="Dropdown" ma:internalName="Comentari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94ce270-f373-4258-9340-5965efa88d7d" elementFormDefault="qualified">
    <xsd:import namespace="http://schemas.microsoft.com/office/2006/documentManagement/types"/>
    <xsd:import namespace="http://schemas.microsoft.com/office/infopath/2007/PartnerControls"/>
    <xsd:element name="SharedWithUsers" ma:index="12" nillable="true" ma:displayName="Compartit amb"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 compartit amb detalls" ma:internalName="SharedWithDetails" ma:readOnly="true">
      <xsd:simpleType>
        <xsd:restriction base="dms:Note">
          <xsd:maxLength value="255"/>
        </xsd:restriction>
      </xsd:simpleType>
    </xsd:element>
    <xsd:element name="TaxCatchAll" ma:index="16" nillable="true" ma:displayName="Taxonomy Catch All Column" ma:hidden="true" ma:list="{d3f37d74-3c1d-402c-adef-f4bdff641338}" ma:internalName="TaxCatchAll" ma:showField="CatchAllData" ma:web="d94ce270-f373-4258-9340-5965efa88d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omentaris xmlns="ebb7dd3d-94f6-4d0e-9c2c-badf319a8203" xsi:nil="true"/>
    <lcf76f155ced4ddcb4097134ff3c332f xmlns="ebb7dd3d-94f6-4d0e-9c2c-badf319a8203">
      <Terms xmlns="http://schemas.microsoft.com/office/infopath/2007/PartnerControls"/>
    </lcf76f155ced4ddcb4097134ff3c332f>
    <TaxCatchAll xmlns="d94ce270-f373-4258-9340-5965efa88d7d" xsi:nil="true"/>
  </documentManagement>
</p:properties>
</file>

<file path=customXml/itemProps1.xml><?xml version="1.0" encoding="utf-8"?>
<ds:datastoreItem xmlns:ds="http://schemas.openxmlformats.org/officeDocument/2006/customXml" ds:itemID="{D0F38A7D-6D3C-4901-AE98-6EB60DD63EF3}">
  <ds:schemaRefs>
    <ds:schemaRef ds:uri="http://schemas.microsoft.com/sharepoint/v3/contenttype/forms"/>
  </ds:schemaRefs>
</ds:datastoreItem>
</file>

<file path=customXml/itemProps2.xml><?xml version="1.0" encoding="utf-8"?>
<ds:datastoreItem xmlns:ds="http://schemas.openxmlformats.org/officeDocument/2006/customXml" ds:itemID="{046BAF18-DC0C-44BC-869F-4409533F7C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b7dd3d-94f6-4d0e-9c2c-badf319a8203"/>
    <ds:schemaRef ds:uri="d94ce270-f373-4258-9340-5965efa88d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19C03FB-BDC9-485C-AB53-A0E67DC13697}">
  <ds:schemaRefs>
    <ds:schemaRef ds:uri="http://schemas.microsoft.com/office/2006/metadata/properties"/>
    <ds:schemaRef ds:uri="http://schemas.microsoft.com/office/infopath/2007/PartnerControls"/>
    <ds:schemaRef ds:uri="ebb7dd3d-94f6-4d0e-9c2c-badf319a8203"/>
    <ds:schemaRef ds:uri="d94ce270-f373-4258-9340-5965efa88d7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4</vt:i4>
      </vt:variant>
    </vt:vector>
  </HeadingPairs>
  <TitlesOfParts>
    <vt:vector size="4" baseType="lpstr">
      <vt:lpstr>Lot 1</vt:lpstr>
      <vt:lpstr>Lot 2</vt:lpstr>
      <vt:lpstr>Lot 3</vt:lpstr>
      <vt:lpstr>Lot 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Berenguer Sánchez, Marina</dc:creator>
  <cp:lastModifiedBy>Gonzalez-Sala Fort, Eduard</cp:lastModifiedBy>
  <dcterms:created xsi:type="dcterms:W3CDTF">2026-06-30T10:08:46Z</dcterms:created>
  <dcterms:modified xsi:type="dcterms:W3CDTF">2026-08-04T12:58:12Z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0x010100AC2DB4E1CDA5D54198FFF192F7902462</vt:lpwstr>
  </property>
  <property fmtid="{D5CDD505-2E9C-101B-9397-08002B2CF9AE}" pid="4" name="MSIP_Label_cc02ca94-40a9-4bff-acb2-2c7f0149d072_Enabled">
    <vt:lpwstr>true</vt:lpwstr>
  </property>
  <property fmtid="{D5CDD505-2E9C-101B-9397-08002B2CF9AE}" pid="5" name="MSIP_Label_cc02ca94-40a9-4bff-acb2-2c7f0149d072_SetDate">
    <vt:lpwstr>2026-07-01T09:50:44Z</vt:lpwstr>
  </property>
  <property fmtid="{D5CDD505-2E9C-101B-9397-08002B2CF9AE}" pid="6" name="MSIP_Label_cc02ca94-40a9-4bff-acb2-2c7f0149d072_Method">
    <vt:lpwstr>Standard</vt:lpwstr>
  </property>
  <property fmtid="{D5CDD505-2E9C-101B-9397-08002B2CF9AE}" pid="7" name="MSIP_Label_cc02ca94-40a9-4bff-acb2-2c7f0149d072_Name">
    <vt:lpwstr>Uso Interno</vt:lpwstr>
  </property>
  <property fmtid="{D5CDD505-2E9C-101B-9397-08002B2CF9AE}" pid="8" name="MSIP_Label_cc02ca94-40a9-4bff-acb2-2c7f0149d072_SiteId">
    <vt:lpwstr>4968afee-6bab-4e82-9f63-c4ceb5b189ee</vt:lpwstr>
  </property>
  <property fmtid="{D5CDD505-2E9C-101B-9397-08002B2CF9AE}" pid="9" name="MSIP_Label_cc02ca94-40a9-4bff-acb2-2c7f0149d072_ActionId">
    <vt:lpwstr>49e8682e-55c7-47da-ac8e-0ef477da164a</vt:lpwstr>
  </property>
  <property fmtid="{D5CDD505-2E9C-101B-9397-08002B2CF9AE}" pid="10" name="MSIP_Label_cc02ca94-40a9-4bff-acb2-2c7f0149d072_ContentBits">
    <vt:lpwstr>3</vt:lpwstr>
  </property>
  <property fmtid="{D5CDD505-2E9C-101B-9397-08002B2CF9AE}" pid="11" name="MSIP_Label_cc02ca94-40a9-4bff-acb2-2c7f0149d072_Tag">
    <vt:lpwstr>10, 3, 0, 1</vt:lpwstr>
  </property>
</Properties>
</file>