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gccat.sharepoint.com/sites/OFICINAADMINISTRATIVA2/Shared Documents/OA Expedients/2026/200_1_PRO/CONTR_26_388_Obres_AMPLIACIÓ FOSSAR STJ/03_Enviat_AJ i PCAP/"/>
    </mc:Choice>
  </mc:AlternateContent>
  <xr:revisionPtr revIDLastSave="0" documentId="8_{4C93807C-8752-4744-807B-5DE8CC8E5CA5}" xr6:coauthVersionLast="47" xr6:coauthVersionMax="47" xr10:uidLastSave="{00000000-0000-0000-0000-000000000000}"/>
  <bookViews>
    <workbookView xWindow="14295" yWindow="0" windowWidth="14610" windowHeight="15585" xr2:uid="{23B3B575-57A1-4890-B988-8689E2D3621B}"/>
  </bookViews>
  <sheets>
    <sheet name="Ofer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I23" i="1"/>
  <c r="I21" i="1"/>
  <c r="I20" i="1"/>
  <c r="I19" i="1"/>
  <c r="G33" i="1" l="1"/>
  <c r="I24" i="1" l="1"/>
  <c r="I25" i="1" l="1"/>
  <c r="G34" i="1" l="1"/>
  <c r="I27" i="1" l="1"/>
  <c r="I26" i="1"/>
  <c r="I28" i="1" l="1"/>
  <c r="I29" i="1" s="1"/>
  <c r="I30" i="1" s="1"/>
</calcChain>
</file>

<file path=xl/sharedStrings.xml><?xml version="1.0" encoding="utf-8"?>
<sst xmlns="http://schemas.openxmlformats.org/spreadsheetml/2006/main" count="33" uniqueCount="33">
  <si>
    <t>EMPRESA LICITADORA:</t>
  </si>
  <si>
    <t>Capítol</t>
  </si>
  <si>
    <t>Concepte</t>
  </si>
  <si>
    <t>Oferta TOTAL PEM</t>
  </si>
  <si>
    <t>TOTAL PEM</t>
  </si>
  <si>
    <t>Total PEC (abans d’IVA)</t>
  </si>
  <si>
    <t>21% IVA</t>
  </si>
  <si>
    <t>Total (amb IVA)</t>
  </si>
  <si>
    <r>
      <t xml:space="preserve">total </t>
    </r>
    <r>
      <rPr>
        <b/>
        <sz val="11"/>
        <color theme="1"/>
        <rFont val="Aptos Narrow"/>
        <family val="2"/>
        <scheme val="minor"/>
      </rPr>
      <t>PEC</t>
    </r>
    <r>
      <rPr>
        <sz val="11"/>
        <color theme="1"/>
        <rFont val="Aptos Narrow"/>
        <family val="2"/>
        <scheme val="minor"/>
      </rPr>
      <t xml:space="preserve"> partides que admeten baixa</t>
    </r>
  </si>
  <si>
    <r>
      <t xml:space="preserve">total </t>
    </r>
    <r>
      <rPr>
        <b/>
        <sz val="11"/>
        <color theme="1"/>
        <rFont val="Aptos Narrow"/>
        <family val="2"/>
        <scheme val="minor"/>
      </rPr>
      <t>PEM</t>
    </r>
    <r>
      <rPr>
        <sz val="11"/>
        <color theme="1"/>
        <rFont val="Aptos Narrow"/>
        <family val="2"/>
        <scheme val="minor"/>
      </rPr>
      <t xml:space="preserve"> partides que admeten baixa</t>
    </r>
  </si>
  <si>
    <t>Preu màxim PEM</t>
  </si>
  <si>
    <t>Oferta import  PEM (2 decimals)</t>
  </si>
  <si>
    <t xml:space="preserve">Omplir les cel·les en blanc </t>
  </si>
  <si>
    <t xml:space="preserve">01.01.01 </t>
  </si>
  <si>
    <t xml:space="preserve">01.01.02 </t>
  </si>
  <si>
    <t xml:space="preserve">01.01.03 </t>
  </si>
  <si>
    <t>GESTIÓ DE RESIDUS</t>
  </si>
  <si>
    <r>
      <rPr>
        <i/>
        <sz val="11"/>
        <color theme="1"/>
        <rFont val="Aptos Narrow"/>
        <family val="2"/>
        <scheme val="minor"/>
      </rPr>
      <t xml:space="preserve">Els licitadors hauran de seguir </t>
    </r>
    <r>
      <rPr>
        <b/>
        <i/>
        <u/>
        <sz val="11"/>
        <color theme="1"/>
        <rFont val="Aptos Narrow"/>
        <family val="2"/>
        <scheme val="minor"/>
      </rPr>
      <t>estrictament</t>
    </r>
    <r>
      <rPr>
        <i/>
        <sz val="11"/>
        <color theme="1"/>
        <rFont val="Aptos Narrow"/>
        <family val="2"/>
        <scheme val="minor"/>
      </rPr>
      <t xml:space="preserve"> aquest model d’oferta,</t>
    </r>
    <r>
      <rPr>
        <b/>
        <i/>
        <u/>
        <sz val="11"/>
        <color theme="1"/>
        <rFont val="Aptos Narrow"/>
        <family val="2"/>
        <scheme val="minor"/>
      </rPr>
      <t xml:space="preserve"> en cas contrari, la seva oferta podrà ser exclosa.</t>
    </r>
  </si>
  <si>
    <t>Els licitadors han d'ofertar l'import  total PEM, amb les partides alçades incloses, de cada capitol del pressupost,</t>
  </si>
  <si>
    <r>
      <t xml:space="preserve">Cal presentar </t>
    </r>
    <r>
      <rPr>
        <i/>
        <sz val="11"/>
        <color theme="1"/>
        <rFont val="Aptos Narrow"/>
        <family val="2"/>
        <scheme val="minor"/>
      </rPr>
      <t>el document d’</t>
    </r>
    <r>
      <rPr>
        <b/>
        <i/>
        <u/>
        <sz val="11"/>
        <color theme="1"/>
        <rFont val="Aptos Narrow"/>
        <family val="2"/>
        <scheme val="minor"/>
      </rPr>
      <t>oferta econòmica</t>
    </r>
    <r>
      <rPr>
        <i/>
        <sz val="11"/>
        <color theme="1"/>
        <rFont val="Aptos Narrow"/>
        <family val="2"/>
        <scheme val="minor"/>
      </rPr>
      <t xml:space="preserve"> en el mateix format en que figura publicat al sobre digital, això és</t>
    </r>
    <r>
      <rPr>
        <b/>
        <i/>
        <u/>
        <sz val="11"/>
        <color theme="1"/>
        <rFont val="Aptos Narrow"/>
        <family val="2"/>
        <scheme val="minor"/>
      </rPr>
      <t xml:space="preserve"> en format EXCEL.</t>
    </r>
  </si>
  <si>
    <r>
      <rPr>
        <i/>
        <sz val="11"/>
        <color theme="1"/>
        <rFont val="Aptos Narrow"/>
        <family val="2"/>
        <scheme val="minor"/>
      </rPr>
      <t>Així mateix, es recorda que</t>
    </r>
    <r>
      <rPr>
        <b/>
        <i/>
        <u/>
        <sz val="11"/>
        <color theme="1"/>
        <rFont val="Aptos Narrow"/>
        <family val="2"/>
        <scheme val="minor"/>
      </rPr>
      <t xml:space="preserve"> el licitador que superi en la seva oferta el pressupost de licitació, serà exclòs del procediment.</t>
    </r>
  </si>
  <si>
    <r>
      <rPr>
        <i/>
        <sz val="11"/>
        <color theme="1"/>
        <rFont val="Aptos Narrow"/>
        <family val="2"/>
        <scheme val="minor"/>
      </rPr>
      <t xml:space="preserve">Això significa completar aquest arxiu Excel d’oferta introduïnt els valors pertinents a les cel·les marcades en blanc, </t>
    </r>
    <r>
      <rPr>
        <b/>
        <i/>
        <u/>
        <sz val="11"/>
        <color theme="1"/>
        <rFont val="Aptos Narrow"/>
        <family val="2"/>
        <scheme val="minor"/>
      </rPr>
      <t xml:space="preserve">sense copiar les dades a un altre document, desbloquejar l’arxiu ni alterar la seva configuració de cap altre manera. </t>
    </r>
  </si>
  <si>
    <t>Ampliació fossar inferior</t>
  </si>
  <si>
    <t>Adequació fossar intermedi</t>
  </si>
  <si>
    <t>Creació de plataforma a mig recorregut</t>
  </si>
  <si>
    <t xml:space="preserve">01.02.01 </t>
  </si>
  <si>
    <t>SEGURETAT I SALUT *</t>
  </si>
  <si>
    <t xml:space="preserve">01.02.02 </t>
  </si>
  <si>
    <t xml:space="preserve">01.03. </t>
  </si>
  <si>
    <t>ALTRES (PARTIDES ALÇADES A JUSTIFICAR) *</t>
  </si>
  <si>
    <t>Despeses generals (13%)</t>
  </si>
  <si>
    <t>Benefici industrial (6%)</t>
  </si>
  <si>
    <t>(*) Els capítols SEGURETAT I SALUT i ALTRES (Partides alçades a justificar) no admeten baixa i per tant cal ofertar-los en PEC, segons preu indicat. En cas contrari l’oferta quedarà exclosa, a excepció que l’oferta global no es modifiqui, un cop realitzada la homogeneïtzació.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</si>
</sst>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44" fontId="5" fillId="0" borderId="1" xfId="1" applyFont="1" applyBorder="1" applyAlignment="1" applyProtection="1">
      <alignment horizontal="right" vertical="center" wrapText="1"/>
      <protection locked="0"/>
    </xf>
    <xf numFmtId="0" fontId="2" fillId="3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4" fontId="5" fillId="5" borderId="1" xfId="1" applyFont="1" applyFill="1" applyBorder="1" applyAlignment="1" applyProtection="1">
      <alignment horizontal="right" vertical="center" wrapText="1"/>
    </xf>
    <xf numFmtId="8" fontId="5" fillId="5" borderId="1" xfId="1" applyNumberFormat="1" applyFont="1" applyFill="1" applyBorder="1" applyAlignment="1" applyProtection="1">
      <alignment horizontal="right" vertical="center" wrapText="1"/>
    </xf>
    <xf numFmtId="0" fontId="2" fillId="4" borderId="0" xfId="0" applyFont="1" applyFill="1"/>
    <xf numFmtId="44" fontId="6" fillId="6" borderId="1" xfId="1" applyFont="1" applyFill="1" applyBorder="1" applyAlignment="1" applyProtection="1">
      <alignment horizontal="center" vertical="center" wrapText="1"/>
    </xf>
    <xf numFmtId="44" fontId="6" fillId="5" borderId="1" xfId="1" applyFont="1" applyFill="1" applyBorder="1" applyAlignment="1" applyProtection="1">
      <alignment horizontal="center" vertical="center" wrapText="1"/>
    </xf>
    <xf numFmtId="0" fontId="8" fillId="0" borderId="0" xfId="0" applyFont="1"/>
    <xf numFmtId="44" fontId="0" fillId="5" borderId="10" xfId="0" applyNumberFormat="1" applyFill="1" applyBorder="1"/>
    <xf numFmtId="0" fontId="0" fillId="5" borderId="11" xfId="0" applyFill="1" applyBorder="1" applyAlignment="1">
      <alignment horizontal="right"/>
    </xf>
    <xf numFmtId="0" fontId="0" fillId="5" borderId="12" xfId="0" applyFill="1" applyBorder="1" applyAlignment="1">
      <alignment horizontal="right"/>
    </xf>
    <xf numFmtId="0" fontId="6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4" fillId="5" borderId="6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3" fillId="6" borderId="6" xfId="0" applyFont="1" applyFill="1" applyBorder="1" applyAlignment="1">
      <alignment horizontal="right" vertical="center" wrapText="1"/>
    </xf>
    <xf numFmtId="0" fontId="3" fillId="6" borderId="7" xfId="0" applyFont="1" applyFill="1" applyBorder="1" applyAlignment="1">
      <alignment horizontal="right" vertical="center" wrapText="1"/>
    </xf>
    <xf numFmtId="0" fontId="3" fillId="6" borderId="8" xfId="0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right" vertical="center" wrapText="1"/>
    </xf>
    <xf numFmtId="0" fontId="3" fillId="5" borderId="7" xfId="0" applyFont="1" applyFill="1" applyBorder="1" applyAlignment="1">
      <alignment horizontal="right" vertical="center" wrapText="1"/>
    </xf>
    <xf numFmtId="0" fontId="3" fillId="5" borderId="8" xfId="0" applyFont="1" applyFill="1" applyBorder="1" applyAlignment="1">
      <alignment horizontal="right" vertical="center" wrapText="1"/>
    </xf>
    <xf numFmtId="0" fontId="0" fillId="0" borderId="1" xfId="0" applyBorder="1" applyAlignment="1" applyProtection="1">
      <alignment horizontal="center"/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350520</xdr:colOff>
      <xdr:row>1</xdr:row>
      <xdr:rowOff>53340</xdr:rowOff>
    </xdr:from>
    <xdr:to>
      <xdr:col>1</xdr:col>
      <xdr:colOff>1208943</xdr:colOff>
      <xdr:row>6</xdr:row>
      <xdr:rowOff>76319</xdr:rowOff>
    </xdr:to>
    <xdr:pic>
      <xdr:nvPicPr>
        <xdr:cNvPr id="3" name="Imatge 2" descr="Patrón de fondo&#10;&#10;Descripción generada automáticamente con confianza baja">
          <a:extLst>
            <a:ext uri="{FF2B5EF4-FFF2-40B4-BE49-F238E27FC236}">
              <a16:creationId xmlns:a16="http://schemas.microsoft.com/office/drawing/2014/main" id="{1B02C220-418C-F2E7-9112-6DC1ADBDB7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6052" r="6435"/>
        <a:stretch/>
      </xdr:blipFill>
      <xdr:spPr>
        <a:xfrm>
          <a:off x="350520" y="236220"/>
          <a:ext cx="1440180" cy="937379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1355480</xdr:colOff>
      <xdr:row>1</xdr:row>
      <xdr:rowOff>76200</xdr:rowOff>
    </xdr:from>
    <xdr:to>
      <xdr:col>9</xdr:col>
      <xdr:colOff>219807</xdr:colOff>
      <xdr:row>6</xdr:row>
      <xdr:rowOff>83820</xdr:rowOff>
    </xdr:to>
    <xdr:sp macro="" textlink="">
      <xdr:nvSpPr>
        <xdr:cNvPr id="4" name="QuadreDeText 3">
          <a:extLst>
            <a:ext uri="{FF2B5EF4-FFF2-40B4-BE49-F238E27FC236}">
              <a16:creationId xmlns:a16="http://schemas.microsoft.com/office/drawing/2014/main" id="{6AC7C07C-0807-9BF1-EF26-40B5ACD48F37}"/>
            </a:ext>
          </a:extLst>
        </xdr:cNvPr>
        <xdr:cNvSpPr txBox="1"/>
      </xdr:nvSpPr>
      <xdr:spPr>
        <a:xfrm>
          <a:off x="1992922" y="259373"/>
          <a:ext cx="4769827" cy="92348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CONTR/2026/388</a:t>
          </a:r>
          <a:r>
            <a:rPr lang="ca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EXECUCIÓ DE LES OBRES DE L’AMPLIACIÓ DEL FOSSAR DE SANT JOAN INFERIOR I OBRES COMPLEMENTÀRIES DEL FUNICULAR DE SANT JOAN DE L’EXPLOTACIÓ DE MONTSERRAT DE FERROCARRILS DE LA GENERALITAT DE CATALUNYA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4B8F7-FA67-468A-9566-47ECB8C301B9}">
  <dimension ref="B9:I34"/>
  <sheetViews>
    <sheetView tabSelected="1" topLeftCell="A9" zoomScaleNormal="100" workbookViewId="0">
      <selection activeCell="C9" sqref="C9:F9"/>
    </sheetView>
  </sheetViews>
  <sheetFormatPr baseColWidth="10" defaultColWidth="8.85546875" defaultRowHeight="15" x14ac:dyDescent="0.25"/>
  <cols>
    <col min="2" max="2" width="20.28515625" customWidth="1"/>
    <col min="3" max="3" width="10.140625" customWidth="1"/>
    <col min="6" max="6" width="30.7109375" customWidth="1"/>
    <col min="7" max="7" width="13.7109375" customWidth="1"/>
    <col min="8" max="8" width="14.140625" customWidth="1"/>
    <col min="9" max="9" width="13.140625" customWidth="1"/>
  </cols>
  <sheetData>
    <row r="9" spans="2:6" ht="24" customHeight="1" x14ac:dyDescent="0.25">
      <c r="B9" s="5" t="s">
        <v>0</v>
      </c>
      <c r="C9" s="28"/>
      <c r="D9" s="28"/>
      <c r="E9" s="28"/>
      <c r="F9" s="28"/>
    </row>
    <row r="11" spans="2:6" x14ac:dyDescent="0.25">
      <c r="B11" s="12" t="s">
        <v>17</v>
      </c>
    </row>
    <row r="12" spans="2:6" x14ac:dyDescent="0.25">
      <c r="B12" s="12" t="s">
        <v>21</v>
      </c>
    </row>
    <row r="13" spans="2:6" x14ac:dyDescent="0.25">
      <c r="B13" s="12" t="s">
        <v>18</v>
      </c>
    </row>
    <row r="14" spans="2:6" x14ac:dyDescent="0.25">
      <c r="B14" s="12" t="s">
        <v>19</v>
      </c>
    </row>
    <row r="15" spans="2:6" x14ac:dyDescent="0.25">
      <c r="B15" s="12" t="s">
        <v>20</v>
      </c>
    </row>
    <row r="16" spans="2:6" x14ac:dyDescent="0.25">
      <c r="B16" s="9" t="s">
        <v>12</v>
      </c>
      <c r="C16" s="9"/>
      <c r="D16" s="9"/>
      <c r="E16" s="9"/>
      <c r="F16" s="9"/>
    </row>
    <row r="17" spans="2:9" ht="15.75" thickBot="1" x14ac:dyDescent="0.3"/>
    <row r="18" spans="2:9" ht="42.75" customHeight="1" x14ac:dyDescent="0.25">
      <c r="B18" s="2" t="s">
        <v>1</v>
      </c>
      <c r="C18" s="29" t="s">
        <v>2</v>
      </c>
      <c r="D18" s="30"/>
      <c r="E18" s="30"/>
      <c r="F18" s="30"/>
      <c r="G18" s="3" t="s">
        <v>10</v>
      </c>
      <c r="H18" s="3" t="s">
        <v>11</v>
      </c>
      <c r="I18" s="4" t="s">
        <v>3</v>
      </c>
    </row>
    <row r="19" spans="2:9" ht="17.25" customHeight="1" x14ac:dyDescent="0.25">
      <c r="B19" s="6" t="s">
        <v>13</v>
      </c>
      <c r="C19" s="18" t="s">
        <v>22</v>
      </c>
      <c r="D19" s="19"/>
      <c r="E19" s="19"/>
      <c r="F19" s="20"/>
      <c r="G19" s="8">
        <v>52232.84</v>
      </c>
      <c r="H19" s="1"/>
      <c r="I19" s="7">
        <f>ROUND(+H19,2)</f>
        <v>0</v>
      </c>
    </row>
    <row r="20" spans="2:9" ht="17.25" customHeight="1" x14ac:dyDescent="0.25">
      <c r="B20" s="6" t="s">
        <v>14</v>
      </c>
      <c r="C20" s="18" t="s">
        <v>23</v>
      </c>
      <c r="D20" s="19"/>
      <c r="E20" s="19"/>
      <c r="F20" s="20"/>
      <c r="G20" s="8">
        <v>8804.02</v>
      </c>
      <c r="H20" s="1"/>
      <c r="I20" s="7">
        <f>ROUND(+H20,2)</f>
        <v>0</v>
      </c>
    </row>
    <row r="21" spans="2:9" ht="17.25" customHeight="1" x14ac:dyDescent="0.25">
      <c r="B21" s="6" t="s">
        <v>15</v>
      </c>
      <c r="C21" s="18" t="s">
        <v>24</v>
      </c>
      <c r="D21" s="19"/>
      <c r="E21" s="19"/>
      <c r="F21" s="20"/>
      <c r="G21" s="8">
        <v>2654.21</v>
      </c>
      <c r="H21" s="1"/>
      <c r="I21" s="7">
        <f>ROUND(+H21,2)</f>
        <v>0</v>
      </c>
    </row>
    <row r="22" spans="2:9" ht="17.25" customHeight="1" x14ac:dyDescent="0.25">
      <c r="B22" s="6" t="s">
        <v>25</v>
      </c>
      <c r="C22" s="18" t="s">
        <v>26</v>
      </c>
      <c r="D22" s="19"/>
      <c r="E22" s="19"/>
      <c r="F22" s="20"/>
      <c r="G22" s="8">
        <v>8981.5499999999993</v>
      </c>
      <c r="H22" s="8">
        <v>8981.5499999999993</v>
      </c>
      <c r="I22" s="8">
        <f>+H22</f>
        <v>8981.5499999999993</v>
      </c>
    </row>
    <row r="23" spans="2:9" ht="17.25" customHeight="1" x14ac:dyDescent="0.25">
      <c r="B23" s="6" t="s">
        <v>27</v>
      </c>
      <c r="C23" s="18" t="s">
        <v>16</v>
      </c>
      <c r="D23" s="19"/>
      <c r="E23" s="19"/>
      <c r="F23" s="20"/>
      <c r="G23" s="8">
        <v>17290.560000000001</v>
      </c>
      <c r="H23" s="1"/>
      <c r="I23" s="7">
        <f>ROUND(+H23,2)</f>
        <v>0</v>
      </c>
    </row>
    <row r="24" spans="2:9" ht="17.25" customHeight="1" x14ac:dyDescent="0.25">
      <c r="B24" s="6" t="s">
        <v>28</v>
      </c>
      <c r="C24" s="18" t="s">
        <v>29</v>
      </c>
      <c r="D24" s="19"/>
      <c r="E24" s="19"/>
      <c r="F24" s="20"/>
      <c r="G24" s="8">
        <v>15175.08</v>
      </c>
      <c r="H24" s="8">
        <v>15175.08</v>
      </c>
      <c r="I24" s="7">
        <f t="shared" ref="I24" si="0">+H24</f>
        <v>15175.08</v>
      </c>
    </row>
    <row r="25" spans="2:9" x14ac:dyDescent="0.25">
      <c r="B25" s="25" t="s">
        <v>4</v>
      </c>
      <c r="C25" s="26"/>
      <c r="D25" s="26"/>
      <c r="E25" s="26"/>
      <c r="F25" s="26"/>
      <c r="G25" s="26"/>
      <c r="H25" s="27"/>
      <c r="I25" s="7">
        <f>+ROUND(SUM(I19:I24),2)</f>
        <v>24156.63</v>
      </c>
    </row>
    <row r="26" spans="2:9" x14ac:dyDescent="0.25">
      <c r="B26" s="25" t="s">
        <v>30</v>
      </c>
      <c r="C26" s="26"/>
      <c r="D26" s="26"/>
      <c r="E26" s="26"/>
      <c r="F26" s="26"/>
      <c r="G26" s="26"/>
      <c r="H26" s="27"/>
      <c r="I26" s="7">
        <f>ROUND(I25*0.13,2)</f>
        <v>3140.36</v>
      </c>
    </row>
    <row r="27" spans="2:9" x14ac:dyDescent="0.25">
      <c r="B27" s="25" t="s">
        <v>31</v>
      </c>
      <c r="C27" s="26"/>
      <c r="D27" s="26"/>
      <c r="E27" s="26"/>
      <c r="F27" s="26"/>
      <c r="G27" s="26"/>
      <c r="H27" s="27"/>
      <c r="I27" s="7">
        <f>ROUND(I25*0.06,2)</f>
        <v>1449.4</v>
      </c>
    </row>
    <row r="28" spans="2:9" ht="14.25" customHeight="1" x14ac:dyDescent="0.25">
      <c r="B28" s="21" t="s">
        <v>5</v>
      </c>
      <c r="C28" s="22"/>
      <c r="D28" s="22"/>
      <c r="E28" s="22"/>
      <c r="F28" s="22"/>
      <c r="G28" s="22"/>
      <c r="H28" s="23"/>
      <c r="I28" s="10">
        <f>ROUND(I25+I26+I27,2)</f>
        <v>28746.39</v>
      </c>
    </row>
    <row r="29" spans="2:9" x14ac:dyDescent="0.25">
      <c r="B29" s="24" t="s">
        <v>6</v>
      </c>
      <c r="C29" s="24"/>
      <c r="D29" s="24"/>
      <c r="E29" s="24"/>
      <c r="F29" s="24"/>
      <c r="G29" s="24"/>
      <c r="H29" s="24"/>
      <c r="I29" s="11">
        <f>ROUND(I28*0.21,2)</f>
        <v>6036.74</v>
      </c>
    </row>
    <row r="30" spans="2:9" ht="14.65" customHeight="1" x14ac:dyDescent="0.25">
      <c r="B30" s="24" t="s">
        <v>7</v>
      </c>
      <c r="C30" s="24"/>
      <c r="D30" s="24"/>
      <c r="E30" s="24"/>
      <c r="F30" s="24"/>
      <c r="G30" s="24"/>
      <c r="H30" s="24"/>
      <c r="I30" s="11">
        <f>ROUND(I28+I29,2)</f>
        <v>34783.129999999997</v>
      </c>
    </row>
    <row r="31" spans="2:9" ht="40.5" customHeight="1" x14ac:dyDescent="0.25">
      <c r="B31" s="16" t="s">
        <v>32</v>
      </c>
      <c r="C31" s="17"/>
      <c r="D31" s="17"/>
      <c r="E31" s="17"/>
      <c r="F31" s="17"/>
      <c r="G31" s="17"/>
    </row>
    <row r="32" spans="2:9" ht="15.75" thickBot="1" x14ac:dyDescent="0.3"/>
    <row r="33" spans="2:7" ht="15.75" thickBot="1" x14ac:dyDescent="0.3">
      <c r="B33" s="14" t="s">
        <v>9</v>
      </c>
      <c r="C33" s="15"/>
      <c r="D33" s="15"/>
      <c r="E33" s="15"/>
      <c r="F33" s="15"/>
      <c r="G33" s="13">
        <f>+ROUND(I19+I20+I21+I23,2)</f>
        <v>0</v>
      </c>
    </row>
    <row r="34" spans="2:7" ht="15.75" thickBot="1" x14ac:dyDescent="0.3">
      <c r="B34" s="14" t="s">
        <v>8</v>
      </c>
      <c r="C34" s="15"/>
      <c r="D34" s="15"/>
      <c r="E34" s="15"/>
      <c r="F34" s="15"/>
      <c r="G34" s="13">
        <f>+ROUND(G33*1.19,2)</f>
        <v>0</v>
      </c>
    </row>
  </sheetData>
  <sheetProtection algorithmName="SHA-512" hashValue="13fxwns9ZgXSvNanhq9uRFbKVyeFx/kQGZpt4X+bXCaBk+36nfRzAVlZVN6Xha0j7ANfvPv2bGpRMIqCYLCZCQ==" saltValue="OR8oR0yghj9/wCvSWT5n1w==" spinCount="100000" sheet="1" objects="1" scenarios="1" selectLockedCells="1"/>
  <mergeCells count="17">
    <mergeCell ref="C9:F9"/>
    <mergeCell ref="C24:F24"/>
    <mergeCell ref="C19:F19"/>
    <mergeCell ref="C18:F18"/>
    <mergeCell ref="C20:F20"/>
    <mergeCell ref="C21:F21"/>
    <mergeCell ref="C22:F22"/>
    <mergeCell ref="B33:F33"/>
    <mergeCell ref="B34:F34"/>
    <mergeCell ref="B31:G31"/>
    <mergeCell ref="C23:F23"/>
    <mergeCell ref="B28:H28"/>
    <mergeCell ref="B30:H30"/>
    <mergeCell ref="B29:H29"/>
    <mergeCell ref="B25:H25"/>
    <mergeCell ref="B26:H26"/>
    <mergeCell ref="B27:H27"/>
  </mergeCells>
  <phoneticPr fontId="7" type="noConversion"/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131D8716343F4787BB6C83E936E8FC" ma:contentTypeVersion="19" ma:contentTypeDescription="Crear nuevo documento." ma:contentTypeScope="" ma:versionID="87624be757b0eeb43521b89d3ed3ed8b">
  <xsd:schema xmlns:xsd="http://www.w3.org/2001/XMLSchema" xmlns:xs="http://www.w3.org/2001/XMLSchema" xmlns:p="http://schemas.microsoft.com/office/2006/metadata/properties" xmlns:ns2="d05b5c50-6878-419c-aaee-f57d1b61cb07" xmlns:ns3="c4d65d83-e6de-4071-ac96-3b9ea9015942" targetNamespace="http://schemas.microsoft.com/office/2006/metadata/properties" ma:root="true" ma:fieldsID="14de6534595c5425cf4b44ad73a102c5" ns2:_="" ns3:_="">
    <xsd:import namespace="d05b5c50-6878-419c-aaee-f57d1b61cb07"/>
    <xsd:import namespace="c4d65d83-e6de-4071-ac96-3b9ea90159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5b5c50-6878-419c-aaee-f57d1b61cb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6f159e05-dd76-4a0e-8ee7-6d8456fbe7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65d83-e6de-4071-ac96-3b9ea901594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60e8459-a743-4076-9694-5a4fd6679667}" ma:internalName="TaxCatchAll" ma:showField="CatchAllData" ma:web="c4d65d83-e6de-4071-ac96-3b9ea90159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d65d83-e6de-4071-ac96-3b9ea9015942" xsi:nil="true"/>
    <lcf76f155ced4ddcb4097134ff3c332f xmlns="d05b5c50-6878-419c-aaee-f57d1b61cb0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125A5D-2C03-44C7-8BB1-2942CEE611F2}"/>
</file>

<file path=customXml/itemProps2.xml><?xml version="1.0" encoding="utf-8"?>
<ds:datastoreItem xmlns:ds="http://schemas.openxmlformats.org/officeDocument/2006/customXml" ds:itemID="{ED87CD65-9508-4A0C-91AB-EBF8F7BF496C}">
  <ds:schemaRefs>
    <ds:schemaRef ds:uri="http://schemas.microsoft.com/office/2006/metadata/properties"/>
    <ds:schemaRef ds:uri="http://schemas.microsoft.com/office/infopath/2007/PartnerControls"/>
    <ds:schemaRef ds:uri="c6cc41f6-4694-4999-a616-93cae258eccb"/>
    <ds:schemaRef ds:uri="a4e8c040-620f-42a2-8d8e-d59e2c082eaf"/>
    <ds:schemaRef ds:uri="c4d65d83-e6de-4071-ac96-3b9ea9015942"/>
    <ds:schemaRef ds:uri="d05b5c50-6878-419c-aaee-f57d1b61cb07"/>
    <ds:schemaRef ds:uri="303ac9fa-413a-4b96-8276-e5725066a334"/>
    <ds:schemaRef ds:uri="eea7a479-9c10-413b-aefd-b01f39b494a3"/>
  </ds:schemaRefs>
</ds:datastoreItem>
</file>

<file path=customXml/itemProps3.xml><?xml version="1.0" encoding="utf-8"?>
<ds:datastoreItem xmlns:ds="http://schemas.openxmlformats.org/officeDocument/2006/customXml" ds:itemID="{AE465E2D-0B8D-487C-9E2A-192219264D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Belén Hidalgo Garcia</dc:creator>
  <cp:keywords/>
  <dc:description/>
  <cp:lastModifiedBy>Victor Cabrerizo Bertran</cp:lastModifiedBy>
  <cp:revision/>
  <dcterms:created xsi:type="dcterms:W3CDTF">2025-03-31T06:26:07Z</dcterms:created>
  <dcterms:modified xsi:type="dcterms:W3CDTF">2026-07-29T10:08:42Z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0x010100C6131D8716343F4787BB6C83E936E8FC</vt:lpwstr>
  </property>
  <property fmtid="{D5CDD505-2E9C-101B-9397-08002B2CF9AE}" pid="3" name="MediaServiceImageTags">
    <vt:lpwstr/>
  </property>
</Properties>
</file>