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DROPBOX DESPATX\2 Projectes En Curs\260860 Projecte diverses instal·lacions de l’edifici TMS del Parc Hospitalari Martí i Julià\02 Doc Sortida\4 Entregues\20260703_260860_Entrega\DOC5_PRESSUPOST\"/>
    </mc:Choice>
  </mc:AlternateContent>
  <xr:revisionPtr revIDLastSave="0" documentId="8_{11AA75E4-69D4-4C91-8FB4-8AEEC7DF385B}" xr6:coauthVersionLast="47" xr6:coauthVersionMax="47" xr10:uidLastSave="{00000000-0000-0000-0000-000000000000}"/>
  <bookViews>
    <workbookView xWindow="-108" yWindow="-108" windowWidth="23256" windowHeight="12576" xr2:uid="{6D9E4447-ED4C-4BD3-9428-BB90EF84ECC3}"/>
  </bookViews>
  <sheets>
    <sheet name="Hoja1" sheetId="1" r:id="rId1"/>
  </sheet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30" i="1" l="1"/>
  <c r="K685" i="1"/>
  <c r="M698" i="1"/>
  <c r="M696" i="1"/>
  <c r="M694" i="1"/>
  <c r="M692" i="1"/>
  <c r="M690" i="1"/>
  <c r="M688" i="1"/>
  <c r="M686" i="1"/>
  <c r="K672" i="1"/>
  <c r="L678" i="1"/>
  <c r="J680" i="1"/>
  <c r="K681" i="1" s="1"/>
  <c r="L673" i="1"/>
  <c r="K673" i="1"/>
  <c r="J675" i="1"/>
  <c r="K676" i="1" s="1"/>
  <c r="M676" i="1" s="1"/>
  <c r="M673" i="1" s="1"/>
  <c r="K639" i="1"/>
  <c r="L665" i="1"/>
  <c r="J667" i="1"/>
  <c r="K668" i="1" s="1"/>
  <c r="L660" i="1"/>
  <c r="K663" i="1"/>
  <c r="K660" i="1" s="1"/>
  <c r="J662" i="1"/>
  <c r="L655" i="1"/>
  <c r="K655" i="1"/>
  <c r="M658" i="1"/>
  <c r="M655" i="1" s="1"/>
  <c r="J657" i="1"/>
  <c r="K658" i="1" s="1"/>
  <c r="L650" i="1"/>
  <c r="J652" i="1"/>
  <c r="K653" i="1" s="1"/>
  <c r="L645" i="1"/>
  <c r="K648" i="1"/>
  <c r="J647" i="1"/>
  <c r="L640" i="1"/>
  <c r="K643" i="1"/>
  <c r="K640" i="1" s="1"/>
  <c r="J642" i="1"/>
  <c r="K548" i="1"/>
  <c r="L631" i="1"/>
  <c r="J634" i="1"/>
  <c r="J633" i="1"/>
  <c r="K635" i="1" s="1"/>
  <c r="L626" i="1"/>
  <c r="K629" i="1"/>
  <c r="J628" i="1"/>
  <c r="L621" i="1"/>
  <c r="K624" i="1"/>
  <c r="K621" i="1" s="1"/>
  <c r="J623" i="1"/>
  <c r="L616" i="1"/>
  <c r="J618" i="1"/>
  <c r="K619" i="1" s="1"/>
  <c r="K616" i="1" s="1"/>
  <c r="L611" i="1"/>
  <c r="J613" i="1"/>
  <c r="K614" i="1" s="1"/>
  <c r="L606" i="1"/>
  <c r="J608" i="1"/>
  <c r="K609" i="1" s="1"/>
  <c r="L601" i="1"/>
  <c r="K604" i="1"/>
  <c r="K601" i="1" s="1"/>
  <c r="J603" i="1"/>
  <c r="L596" i="1"/>
  <c r="K596" i="1"/>
  <c r="M599" i="1"/>
  <c r="M596" i="1" s="1"/>
  <c r="J598" i="1"/>
  <c r="K599" i="1" s="1"/>
  <c r="L590" i="1"/>
  <c r="J593" i="1"/>
  <c r="K594" i="1" s="1"/>
  <c r="J592" i="1"/>
  <c r="L585" i="1"/>
  <c r="J587" i="1"/>
  <c r="K588" i="1" s="1"/>
  <c r="L580" i="1"/>
  <c r="J582" i="1"/>
  <c r="K583" i="1" s="1"/>
  <c r="M575" i="1"/>
  <c r="L575" i="1"/>
  <c r="K575" i="1"/>
  <c r="J577" i="1"/>
  <c r="K578" i="1" s="1"/>
  <c r="M578" i="1" s="1"/>
  <c r="L569" i="1"/>
  <c r="K573" i="1"/>
  <c r="K569" i="1" s="1"/>
  <c r="J572" i="1"/>
  <c r="J571" i="1"/>
  <c r="L564" i="1"/>
  <c r="J566" i="1"/>
  <c r="K567" i="1" s="1"/>
  <c r="L559" i="1"/>
  <c r="J561" i="1"/>
  <c r="K562" i="1" s="1"/>
  <c r="L554" i="1"/>
  <c r="K557" i="1"/>
  <c r="K554" i="1" s="1"/>
  <c r="J556" i="1"/>
  <c r="L549" i="1"/>
  <c r="K549" i="1"/>
  <c r="M552" i="1"/>
  <c r="M549" i="1" s="1"/>
  <c r="J551" i="1"/>
  <c r="K552" i="1" s="1"/>
  <c r="K462" i="1"/>
  <c r="L541" i="1"/>
  <c r="J543" i="1"/>
  <c r="K544" i="1" s="1"/>
  <c r="M536" i="1"/>
  <c r="L536" i="1"/>
  <c r="J538" i="1"/>
  <c r="K539" i="1" s="1"/>
  <c r="M539" i="1" s="1"/>
  <c r="L531" i="1"/>
  <c r="K531" i="1"/>
  <c r="M534" i="1"/>
  <c r="M531" i="1" s="1"/>
  <c r="K534" i="1"/>
  <c r="J533" i="1"/>
  <c r="L526" i="1"/>
  <c r="K529" i="1"/>
  <c r="K526" i="1" s="1"/>
  <c r="J528" i="1"/>
  <c r="L521" i="1"/>
  <c r="J523" i="1"/>
  <c r="K524" i="1" s="1"/>
  <c r="L515" i="1"/>
  <c r="J518" i="1"/>
  <c r="J517" i="1"/>
  <c r="L510" i="1"/>
  <c r="K510" i="1"/>
  <c r="M513" i="1"/>
  <c r="M510" i="1" s="1"/>
  <c r="J512" i="1"/>
  <c r="K513" i="1" s="1"/>
  <c r="L505" i="1"/>
  <c r="K508" i="1"/>
  <c r="K505" i="1" s="1"/>
  <c r="J507" i="1"/>
  <c r="L500" i="1"/>
  <c r="J502" i="1"/>
  <c r="K503" i="1" s="1"/>
  <c r="L495" i="1"/>
  <c r="K498" i="1"/>
  <c r="J497" i="1"/>
  <c r="L489" i="1"/>
  <c r="J492" i="1"/>
  <c r="J491" i="1"/>
  <c r="K493" i="1" s="1"/>
  <c r="K489" i="1" s="1"/>
  <c r="L484" i="1"/>
  <c r="K484" i="1"/>
  <c r="M487" i="1"/>
  <c r="M484" i="1" s="1"/>
  <c r="K487" i="1"/>
  <c r="J486" i="1"/>
  <c r="L479" i="1"/>
  <c r="J481" i="1"/>
  <c r="K482" i="1" s="1"/>
  <c r="M474" i="1"/>
  <c r="L474" i="1"/>
  <c r="M477" i="1"/>
  <c r="J476" i="1"/>
  <c r="K477" i="1" s="1"/>
  <c r="K474" i="1" s="1"/>
  <c r="L469" i="1"/>
  <c r="J471" i="1"/>
  <c r="K472" i="1" s="1"/>
  <c r="M472" i="1" s="1"/>
  <c r="M469" i="1" s="1"/>
  <c r="L463" i="1"/>
  <c r="K463" i="1"/>
  <c r="M467" i="1"/>
  <c r="M463" i="1" s="1"/>
  <c r="K467" i="1"/>
  <c r="J466" i="1"/>
  <c r="J465" i="1"/>
  <c r="K444" i="1"/>
  <c r="L455" i="1"/>
  <c r="M458" i="1"/>
  <c r="M455" i="1" s="1"/>
  <c r="J457" i="1"/>
  <c r="K458" i="1" s="1"/>
  <c r="K455" i="1" s="1"/>
  <c r="L450" i="1"/>
  <c r="J452" i="1"/>
  <c r="K453" i="1" s="1"/>
  <c r="M453" i="1" s="1"/>
  <c r="M450" i="1" s="1"/>
  <c r="L460" i="1" s="1"/>
  <c r="L445" i="1"/>
  <c r="M448" i="1"/>
  <c r="M445" i="1" s="1"/>
  <c r="K448" i="1"/>
  <c r="K445" i="1" s="1"/>
  <c r="J447" i="1"/>
  <c r="K431" i="1"/>
  <c r="L437" i="1"/>
  <c r="K440" i="1"/>
  <c r="J439" i="1"/>
  <c r="M432" i="1"/>
  <c r="L432" i="1"/>
  <c r="K432" i="1"/>
  <c r="M435" i="1"/>
  <c r="J434" i="1"/>
  <c r="K435" i="1" s="1"/>
  <c r="K422" i="1"/>
  <c r="L428" i="1"/>
  <c r="L422" i="1" s="1"/>
  <c r="M423" i="1"/>
  <c r="L423" i="1"/>
  <c r="M426" i="1"/>
  <c r="J425" i="1"/>
  <c r="K426" i="1" s="1"/>
  <c r="K423" i="1" s="1"/>
  <c r="K255" i="1"/>
  <c r="K404" i="1"/>
  <c r="M416" i="1"/>
  <c r="M414" i="1"/>
  <c r="M412" i="1"/>
  <c r="M410" i="1"/>
  <c r="M408" i="1"/>
  <c r="M407" i="1"/>
  <c r="M405" i="1"/>
  <c r="L418" i="1" s="1"/>
  <c r="K393" i="1"/>
  <c r="M400" i="1"/>
  <c r="L394" i="1"/>
  <c r="K394" i="1"/>
  <c r="J397" i="1"/>
  <c r="J396" i="1"/>
  <c r="K398" i="1" s="1"/>
  <c r="M398" i="1" s="1"/>
  <c r="M394" i="1" s="1"/>
  <c r="L402" i="1" s="1"/>
  <c r="K294" i="1"/>
  <c r="L386" i="1"/>
  <c r="K386" i="1"/>
  <c r="K389" i="1"/>
  <c r="M389" i="1" s="1"/>
  <c r="M386" i="1" s="1"/>
  <c r="L381" i="1"/>
  <c r="K381" i="1"/>
  <c r="K384" i="1"/>
  <c r="M384" i="1" s="1"/>
  <c r="M381" i="1" s="1"/>
  <c r="L376" i="1"/>
  <c r="K379" i="1"/>
  <c r="K376" i="1" s="1"/>
  <c r="L371" i="1"/>
  <c r="M374" i="1"/>
  <c r="M371" i="1" s="1"/>
  <c r="K374" i="1"/>
  <c r="K371" i="1" s="1"/>
  <c r="M364" i="1"/>
  <c r="L364" i="1"/>
  <c r="K364" i="1"/>
  <c r="M369" i="1"/>
  <c r="K369" i="1"/>
  <c r="L357" i="1"/>
  <c r="M362" i="1"/>
  <c r="M357" i="1" s="1"/>
  <c r="K362" i="1"/>
  <c r="K357" i="1" s="1"/>
  <c r="L351" i="1"/>
  <c r="K355" i="1"/>
  <c r="L345" i="1"/>
  <c r="K349" i="1"/>
  <c r="M349" i="1" s="1"/>
  <c r="M345" i="1" s="1"/>
  <c r="L339" i="1"/>
  <c r="K339" i="1"/>
  <c r="K343" i="1"/>
  <c r="M343" i="1" s="1"/>
  <c r="M339" i="1" s="1"/>
  <c r="L333" i="1"/>
  <c r="K333" i="1"/>
  <c r="K337" i="1"/>
  <c r="M337" i="1" s="1"/>
  <c r="M333" i="1" s="1"/>
  <c r="M326" i="1"/>
  <c r="L326" i="1"/>
  <c r="K326" i="1"/>
  <c r="M331" i="1"/>
  <c r="K331" i="1"/>
  <c r="L319" i="1"/>
  <c r="M324" i="1"/>
  <c r="M319" i="1" s="1"/>
  <c r="K324" i="1"/>
  <c r="K319" i="1" s="1"/>
  <c r="M313" i="1"/>
  <c r="L313" i="1"/>
  <c r="K313" i="1"/>
  <c r="M317" i="1"/>
  <c r="K317" i="1"/>
  <c r="L307" i="1"/>
  <c r="K311" i="1"/>
  <c r="K307" i="1" s="1"/>
  <c r="L301" i="1"/>
  <c r="K305" i="1"/>
  <c r="L295" i="1"/>
  <c r="K299" i="1"/>
  <c r="K295" i="1" s="1"/>
  <c r="K256" i="1"/>
  <c r="M287" i="1"/>
  <c r="L287" i="1"/>
  <c r="J289" i="1"/>
  <c r="K290" i="1" s="1"/>
  <c r="M290" i="1" s="1"/>
  <c r="L282" i="1"/>
  <c r="K282" i="1"/>
  <c r="M285" i="1"/>
  <c r="M282" i="1" s="1"/>
  <c r="K285" i="1"/>
  <c r="J284" i="1"/>
  <c r="L277" i="1"/>
  <c r="K280" i="1"/>
  <c r="K277" i="1" s="1"/>
  <c r="J279" i="1"/>
  <c r="L270" i="1"/>
  <c r="J273" i="1"/>
  <c r="J272" i="1"/>
  <c r="L263" i="1"/>
  <c r="J266" i="1"/>
  <c r="J265" i="1"/>
  <c r="K268" i="1" s="1"/>
  <c r="M257" i="1"/>
  <c r="L257" i="1"/>
  <c r="J260" i="1"/>
  <c r="J259" i="1"/>
  <c r="K261" i="1" s="1"/>
  <c r="M261" i="1" s="1"/>
  <c r="K4" i="1"/>
  <c r="K237" i="1"/>
  <c r="M249" i="1"/>
  <c r="M247" i="1"/>
  <c r="M245" i="1"/>
  <c r="M243" i="1"/>
  <c r="M241" i="1"/>
  <c r="L251" i="1" s="1"/>
  <c r="M240" i="1"/>
  <c r="M238" i="1"/>
  <c r="K228" i="1"/>
  <c r="L229" i="1"/>
  <c r="J232" i="1"/>
  <c r="K233" i="1" s="1"/>
  <c r="J231" i="1"/>
  <c r="K61" i="1"/>
  <c r="L221" i="1"/>
  <c r="K224" i="1"/>
  <c r="J223" i="1"/>
  <c r="L216" i="1"/>
  <c r="K216" i="1"/>
  <c r="M219" i="1"/>
  <c r="M216" i="1" s="1"/>
  <c r="K219" i="1"/>
  <c r="L211" i="1"/>
  <c r="M214" i="1"/>
  <c r="M211" i="1" s="1"/>
  <c r="K214" i="1"/>
  <c r="K211" i="1" s="1"/>
  <c r="L206" i="1"/>
  <c r="K209" i="1"/>
  <c r="L201" i="1"/>
  <c r="K204" i="1"/>
  <c r="K201" i="1" s="1"/>
  <c r="L196" i="1"/>
  <c r="K199" i="1"/>
  <c r="M199" i="1" s="1"/>
  <c r="M196" i="1" s="1"/>
  <c r="M191" i="1"/>
  <c r="L191" i="1"/>
  <c r="K191" i="1"/>
  <c r="K194" i="1"/>
  <c r="M194" i="1" s="1"/>
  <c r="L186" i="1"/>
  <c r="K186" i="1"/>
  <c r="M189" i="1"/>
  <c r="M186" i="1" s="1"/>
  <c r="K189" i="1"/>
  <c r="M180" i="1"/>
  <c r="L180" i="1"/>
  <c r="M184" i="1"/>
  <c r="K184" i="1"/>
  <c r="K180" i="1" s="1"/>
  <c r="L174" i="1"/>
  <c r="K174" i="1"/>
  <c r="M178" i="1"/>
  <c r="M174" i="1" s="1"/>
  <c r="K178" i="1"/>
  <c r="L169" i="1"/>
  <c r="K172" i="1"/>
  <c r="K169" i="1" s="1"/>
  <c r="L163" i="1"/>
  <c r="K167" i="1"/>
  <c r="L157" i="1"/>
  <c r="K157" i="1"/>
  <c r="M161" i="1"/>
  <c r="M157" i="1" s="1"/>
  <c r="K161" i="1"/>
  <c r="L151" i="1"/>
  <c r="K155" i="1"/>
  <c r="M155" i="1" s="1"/>
  <c r="M151" i="1" s="1"/>
  <c r="M144" i="1"/>
  <c r="L144" i="1"/>
  <c r="K144" i="1"/>
  <c r="K149" i="1"/>
  <c r="M149" i="1" s="1"/>
  <c r="L137" i="1"/>
  <c r="K142" i="1"/>
  <c r="K137" i="1" s="1"/>
  <c r="M127" i="1"/>
  <c r="L127" i="1"/>
  <c r="M135" i="1"/>
  <c r="K135" i="1"/>
  <c r="K127" i="1" s="1"/>
  <c r="L121" i="1"/>
  <c r="K121" i="1"/>
  <c r="M125" i="1"/>
  <c r="M121" i="1" s="1"/>
  <c r="K125" i="1"/>
  <c r="L114" i="1"/>
  <c r="M119" i="1"/>
  <c r="M114" i="1" s="1"/>
  <c r="K119" i="1"/>
  <c r="K114" i="1" s="1"/>
  <c r="L108" i="1"/>
  <c r="K112" i="1"/>
  <c r="L101" i="1"/>
  <c r="K101" i="1"/>
  <c r="M106" i="1"/>
  <c r="M101" i="1" s="1"/>
  <c r="K106" i="1"/>
  <c r="L93" i="1"/>
  <c r="K93" i="1"/>
  <c r="K99" i="1"/>
  <c r="M99" i="1" s="1"/>
  <c r="M93" i="1" s="1"/>
  <c r="L84" i="1"/>
  <c r="K84" i="1"/>
  <c r="K91" i="1"/>
  <c r="M91" i="1" s="1"/>
  <c r="M84" i="1" s="1"/>
  <c r="L71" i="1"/>
  <c r="K82" i="1"/>
  <c r="K71" i="1" s="1"/>
  <c r="L62" i="1"/>
  <c r="M69" i="1"/>
  <c r="M62" i="1" s="1"/>
  <c r="K69" i="1"/>
  <c r="K62" i="1" s="1"/>
  <c r="K5" i="1"/>
  <c r="L54" i="1"/>
  <c r="K54" i="1"/>
  <c r="M57" i="1"/>
  <c r="M54" i="1" s="1"/>
  <c r="K57" i="1"/>
  <c r="J56" i="1"/>
  <c r="L49" i="1"/>
  <c r="K52" i="1"/>
  <c r="K49" i="1" s="1"/>
  <c r="J51" i="1"/>
  <c r="M44" i="1"/>
  <c r="L44" i="1"/>
  <c r="J46" i="1"/>
  <c r="K47" i="1" s="1"/>
  <c r="M47" i="1" s="1"/>
  <c r="L25" i="1"/>
  <c r="K42" i="1"/>
  <c r="K25" i="1" s="1"/>
  <c r="J41" i="1"/>
  <c r="L6" i="1"/>
  <c r="J22" i="1"/>
  <c r="K23" i="1" s="1"/>
  <c r="M402" i="1" l="1"/>
  <c r="M393" i="1" s="1"/>
  <c r="L393" i="1"/>
  <c r="K611" i="1"/>
  <c r="M614" i="1"/>
  <c r="M611" i="1" s="1"/>
  <c r="L683" i="1"/>
  <c r="L237" i="1"/>
  <c r="M251" i="1"/>
  <c r="M237" i="1" s="1"/>
  <c r="K559" i="1"/>
  <c r="M562" i="1"/>
  <c r="M559" i="1" s="1"/>
  <c r="K650" i="1"/>
  <c r="M653" i="1"/>
  <c r="M650" i="1" s="1"/>
  <c r="L444" i="1"/>
  <c r="M460" i="1"/>
  <c r="M444" i="1" s="1"/>
  <c r="K479" i="1"/>
  <c r="M482" i="1"/>
  <c r="M479" i="1" s="1"/>
  <c r="M233" i="1"/>
  <c r="M229" i="1" s="1"/>
  <c r="L235" i="1" s="1"/>
  <c r="K229" i="1"/>
  <c r="K263" i="1"/>
  <c r="M268" i="1"/>
  <c r="M263" i="1" s="1"/>
  <c r="K590" i="1"/>
  <c r="M594" i="1"/>
  <c r="M590" i="1" s="1"/>
  <c r="K665" i="1"/>
  <c r="M668" i="1"/>
  <c r="M665" i="1" s="1"/>
  <c r="M503" i="1"/>
  <c r="M500" i="1" s="1"/>
  <c r="K500" i="1"/>
  <c r="K585" i="1"/>
  <c r="M588" i="1"/>
  <c r="M585" i="1" s="1"/>
  <c r="K631" i="1"/>
  <c r="M635" i="1"/>
  <c r="M631" i="1" s="1"/>
  <c r="K6" i="1"/>
  <c r="M23" i="1"/>
  <c r="M6" i="1" s="1"/>
  <c r="L404" i="1"/>
  <c r="M418" i="1"/>
  <c r="M404" i="1" s="1"/>
  <c r="L637" i="1"/>
  <c r="K564" i="1"/>
  <c r="M567" i="1"/>
  <c r="M564" i="1" s="1"/>
  <c r="K606" i="1"/>
  <c r="M609" i="1"/>
  <c r="M606" i="1" s="1"/>
  <c r="M42" i="1"/>
  <c r="M25" i="1" s="1"/>
  <c r="K206" i="1"/>
  <c r="M209" i="1"/>
  <c r="M206" i="1" s="1"/>
  <c r="K450" i="1"/>
  <c r="M524" i="1"/>
  <c r="M521" i="1" s="1"/>
  <c r="K521" i="1"/>
  <c r="M544" i="1"/>
  <c r="M541" i="1" s="1"/>
  <c r="K541" i="1"/>
  <c r="M619" i="1"/>
  <c r="M616" i="1" s="1"/>
  <c r="K626" i="1"/>
  <c r="M629" i="1"/>
  <c r="M626" i="1" s="1"/>
  <c r="K108" i="1"/>
  <c r="M112" i="1"/>
  <c r="M108" i="1" s="1"/>
  <c r="M142" i="1"/>
  <c r="M137" i="1" s="1"/>
  <c r="K196" i="1"/>
  <c r="M428" i="1"/>
  <c r="M422" i="1" s="1"/>
  <c r="K469" i="1"/>
  <c r="M508" i="1"/>
  <c r="M505" i="1" s="1"/>
  <c r="M573" i="1"/>
  <c r="M569" i="1" s="1"/>
  <c r="M82" i="1"/>
  <c r="M71" i="1" s="1"/>
  <c r="L226" i="1" s="1"/>
  <c r="K151" i="1"/>
  <c r="M299" i="1"/>
  <c r="M295" i="1" s="1"/>
  <c r="K345" i="1"/>
  <c r="K437" i="1"/>
  <c r="M440" i="1"/>
  <c r="M437" i="1" s="1"/>
  <c r="L442" i="1" s="1"/>
  <c r="K519" i="1"/>
  <c r="K495" i="1"/>
  <c r="M498" i="1"/>
  <c r="M495" i="1" s="1"/>
  <c r="M311" i="1"/>
  <c r="M307" i="1" s="1"/>
  <c r="K221" i="1"/>
  <c r="M224" i="1"/>
  <c r="M221" i="1" s="1"/>
  <c r="M493" i="1"/>
  <c r="M489" i="1" s="1"/>
  <c r="M681" i="1"/>
  <c r="M678" i="1" s="1"/>
  <c r="K678" i="1"/>
  <c r="L700" i="1"/>
  <c r="K580" i="1"/>
  <c r="M583" i="1"/>
  <c r="M580" i="1" s="1"/>
  <c r="K645" i="1"/>
  <c r="M648" i="1"/>
  <c r="M645" i="1" s="1"/>
  <c r="K44" i="1"/>
  <c r="M172" i="1"/>
  <c r="M169" i="1" s="1"/>
  <c r="M204" i="1"/>
  <c r="M201" i="1" s="1"/>
  <c r="M280" i="1"/>
  <c r="M277" i="1" s="1"/>
  <c r="K287" i="1"/>
  <c r="K351" i="1"/>
  <c r="M355" i="1"/>
  <c r="M351" i="1" s="1"/>
  <c r="M379" i="1"/>
  <c r="M376" i="1" s="1"/>
  <c r="M529" i="1"/>
  <c r="M526" i="1" s="1"/>
  <c r="K536" i="1"/>
  <c r="K163" i="1"/>
  <c r="M167" i="1"/>
  <c r="M163" i="1" s="1"/>
  <c r="M52" i="1"/>
  <c r="M49" i="1" s="1"/>
  <c r="K257" i="1"/>
  <c r="K275" i="1"/>
  <c r="K301" i="1"/>
  <c r="M305" i="1"/>
  <c r="M301" i="1" s="1"/>
  <c r="M557" i="1"/>
  <c r="M554" i="1" s="1"/>
  <c r="M604" i="1"/>
  <c r="M601" i="1" s="1"/>
  <c r="M624" i="1"/>
  <c r="M621" i="1" s="1"/>
  <c r="M643" i="1"/>
  <c r="M640" i="1" s="1"/>
  <c r="L670" i="1" s="1"/>
  <c r="M663" i="1"/>
  <c r="M660" i="1" s="1"/>
  <c r="L431" i="1" l="1"/>
  <c r="M442" i="1"/>
  <c r="M431" i="1" s="1"/>
  <c r="L61" i="1"/>
  <c r="M226" i="1"/>
  <c r="M61" i="1" s="1"/>
  <c r="L391" i="1"/>
  <c r="M670" i="1"/>
  <c r="M639" i="1" s="1"/>
  <c r="L639" i="1"/>
  <c r="M519" i="1"/>
  <c r="M515" i="1" s="1"/>
  <c r="L546" i="1" s="1"/>
  <c r="K515" i="1"/>
  <c r="M235" i="1"/>
  <c r="M228" i="1" s="1"/>
  <c r="L228" i="1"/>
  <c r="K270" i="1"/>
  <c r="M275" i="1"/>
  <c r="M270" i="1" s="1"/>
  <c r="L292" i="1" s="1"/>
  <c r="L548" i="1"/>
  <c r="M637" i="1"/>
  <c r="M548" i="1" s="1"/>
  <c r="L672" i="1"/>
  <c r="M683" i="1"/>
  <c r="M672" i="1" s="1"/>
  <c r="M700" i="1"/>
  <c r="M685" i="1" s="1"/>
  <c r="L685" i="1"/>
  <c r="L59" i="1"/>
  <c r="L462" i="1" l="1"/>
  <c r="M546" i="1"/>
  <c r="M462" i="1" s="1"/>
  <c r="L702" i="1" s="1"/>
  <c r="L256" i="1"/>
  <c r="M292" i="1"/>
  <c r="M256" i="1" s="1"/>
  <c r="L420" i="1" s="1"/>
  <c r="M391" i="1"/>
  <c r="M294" i="1" s="1"/>
  <c r="L294" i="1"/>
  <c r="M59" i="1"/>
  <c r="M5" i="1" s="1"/>
  <c r="L253" i="1" s="1"/>
  <c r="L5" i="1"/>
  <c r="L430" i="1" l="1"/>
  <c r="M702" i="1"/>
  <c r="M430" i="1" s="1"/>
  <c r="M420" i="1"/>
  <c r="M255" i="1" s="1"/>
  <c r="L255" i="1"/>
  <c r="L4" i="1"/>
  <c r="M253" i="1"/>
  <c r="M4" i="1" s="1"/>
  <c r="L704" i="1" s="1"/>
  <c r="M7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jordi.sobirana</author>
  </authors>
  <commentList>
    <comment ref="A3" authorId="0" shapeId="0" xr:uid="{C9F8510D-0098-402A-B9C1-B484E2B6F729}">
      <text>
        <r>
          <rPr>
            <b/>
            <sz val="9"/>
            <color indexed="81"/>
            <rFont val="Tahoma"/>
            <family val="2"/>
          </rPr>
          <t>Código único que identifica el concepto. Ver colores en "Entorno de trabajo: Apariencia"
Es el primer campo que hay que rellenar para crear un concepto.
Al escribir un código:
•	Si no existe en la obra, se crea un concepto nuevo
•	Si ya figura en otro lugar de la obra, se inserta también bajo el concepto superior
•	Si deriva de un concepto paramétrico, se inserta el concepto derivado
Es sensible a la opción "Archivo: Entorno de trabajo: Generales: Aceptar códigos en minúsculas"</t>
        </r>
      </text>
    </comment>
    <comment ref="B3" authorId="0" shapeId="0" xr:uid="{B7F8280D-7347-4C2E-BBE8-F669DA08037E}">
      <text>
        <r>
          <rPr>
            <b/>
            <sz val="9"/>
            <color indexed="81"/>
            <rFont val="Tahoma"/>
            <family val="2"/>
          </rPr>
          <t>Naturaleza del concepto (ver menú contextual)</t>
        </r>
      </text>
    </comment>
    <comment ref="C3" authorId="0" shapeId="0" xr:uid="{402754FB-F13A-4044-8A1F-D6504564E497}">
      <text>
        <r>
          <rPr>
            <b/>
            <sz val="9"/>
            <color indexed="81"/>
            <rFont val="Tahoma"/>
            <family val="2"/>
          </rPr>
          <t>Unidad de medida a la que se refiere el precio unitario
Las unidades de tiempo de la maquinaria y la mano de obra afectan a los cálculos de duraciones y recursos
D*, d*: Dias x Horas laborables del día (Obra.CalcDurLab)
S*, s*, W*, w*: Semanas x 5 días
M*, m*: Meses x Días laborables del mes (Obra.CalcDurMes)
A*, a*, Y*, y*: Años x 12</t>
        </r>
      </text>
    </comment>
    <comment ref="D3" authorId="0" shapeId="0" xr:uid="{EBD1525E-78F8-4307-A990-9896BF7DBA9A}">
      <text>
        <r>
          <rPr>
            <b/>
            <sz val="9"/>
            <color indexed="81"/>
            <rFont val="Tahoma"/>
            <family val="2"/>
          </rPr>
          <t>Texto breve que facilita la visualización, la búsqueda y la impresión del concepto en lugar del texto
El color corresponde al estado, que se modifica con el menú contextual, actualizándose la fecha del color correspondiente</t>
        </r>
      </text>
    </comment>
    <comment ref="E3" authorId="0" shapeId="0" xr:uid="{1182F433-E2F0-4A4D-9291-794DA412AE15}">
      <text>
        <r>
          <rPr>
            <b/>
            <sz val="9"/>
            <color indexed="81"/>
            <rFont val="Tahoma"/>
            <family val="2"/>
          </rPr>
          <t>Descripción corta de la línea de medición</t>
        </r>
      </text>
    </comment>
    <comment ref="F3" authorId="0" shapeId="0" xr:uid="{8CC5665B-3DA4-469F-9A3E-16246CE392CA}">
      <text>
        <r>
          <rPr>
            <b/>
            <sz val="9"/>
            <color indexed="81"/>
            <rFont val="Tahoma"/>
            <family val="2"/>
          </rPr>
          <t>Columna A: Número de unidades iguales de la línea de medición</t>
        </r>
      </text>
    </comment>
    <comment ref="G3" authorId="0" shapeId="0" xr:uid="{3E9B1EA3-51EF-4928-9F21-D1BE62B45072}">
      <text>
        <r>
          <rPr>
            <b/>
            <sz val="9"/>
            <color indexed="81"/>
            <rFont val="Tahoma"/>
            <family val="2"/>
          </rPr>
          <t>Columna B: Longitud de la línea de medición</t>
        </r>
      </text>
    </comment>
    <comment ref="H3" authorId="0" shapeId="0" xr:uid="{19F5D6A5-7449-47CF-A936-BF2D76215651}">
      <text>
        <r>
          <rPr>
            <b/>
            <sz val="9"/>
            <color indexed="81"/>
            <rFont val="Tahoma"/>
            <family val="2"/>
          </rPr>
          <t>Columna C: Anchura de la línea de medición</t>
        </r>
      </text>
    </comment>
    <comment ref="I3" authorId="0" shapeId="0" xr:uid="{512C5838-6A19-4203-AECB-9304CEDBBBF4}">
      <text>
        <r>
          <rPr>
            <b/>
            <sz val="9"/>
            <color indexed="81"/>
            <rFont val="Tahoma"/>
            <family val="2"/>
          </rPr>
          <t>Columna D: Altura de la línea de medición</t>
        </r>
      </text>
    </comment>
    <comment ref="J3" authorId="0" shapeId="0" xr:uid="{8EAA2B33-D232-4DE5-B956-AF027EB7A7DD}">
      <text>
        <r>
          <rPr>
            <b/>
            <sz val="9"/>
            <color indexed="81"/>
            <rFont val="Tahoma"/>
            <family val="2"/>
          </rPr>
          <t>Cantidad
Verde: Referencia a otra partida 
Naranja: Fórmula de medición 
Azul: Expresión 
Magenta: Calculado a partir de las dimensiones 
Negro: Introducido directamente</t>
        </r>
      </text>
    </comment>
    <comment ref="K3" authorId="0" shapeId="0" xr:uid="{75C172F1-8FC6-48CB-8485-3CE97B8FA6D8}">
      <text>
        <r>
          <rPr>
            <b/>
            <sz val="9"/>
            <color indexed="81"/>
            <rFont val="Tahoma"/>
            <family val="2"/>
          </rPr>
          <t>Cantidad o rendimiento del concepto en su superior en el presupuesto
Magenta: Proviene de las líneas de medición 
Negro: Si se introduce por el usuario se retiran del presupuesto las líneas de medición, si existen
Fondo gris: Puede anularse para no tener en cuenta la cantidad del concepto en un superior determinado</t>
        </r>
      </text>
    </comment>
    <comment ref="L3" authorId="0" shapeId="0" xr:uid="{4FA96468-A0AC-4D31-8C3F-8C2585274DD2}">
      <text>
        <r>
          <rPr>
            <b/>
            <sz val="9"/>
            <color indexed="81"/>
            <rFont val="Tahoma"/>
            <family val="2"/>
          </rPr>
          <t>Precio unitario principal del concepto
Puede ser el precio del presupuesto, de venta o de oferta
Cuando se usan precios de coste y de venta el coste estimado figura en el precio objetivo "Obj"
Magenta: Calculado a partir de los conceptos inferiores, si se modifica pasa a ser bloqueado
Rojo: Bloqueado, puede ser distinto al resultante de sus inferiores
Fondo gris: Anulado, el concepto no interviene en el presupuesto
Precios.Pres
Precio asignado a la entidad que aparece en las ventanas de precios múltiples, como divisas, precios y ofertantes
Negro: Introducido por usuario
Magenta: Calculado
Fondo rosa: Valor de defecto</t>
        </r>
      </text>
    </comment>
    <comment ref="M3" authorId="0" shapeId="0" xr:uid="{0C67AB47-967C-448F-89F1-9FF5ACF611B7}">
      <text>
        <r>
          <rPr>
            <b/>
            <sz val="9"/>
            <color indexed="81"/>
            <rFont val="Tahoma"/>
            <family val="2"/>
          </rPr>
          <t>Presupuesto vigente, suma de presupuesto inicial y modificaciones aprobadas
Incluye costes indirectos (PEM) si esta definido el porcentaje
Magenta: El producto de la cantidad por el precio del presupuesto está afectado por un factor o por el porcentaje de costes indirectos</t>
        </r>
      </text>
    </comment>
  </commentList>
</comments>
</file>

<file path=xl/sharedStrings.xml><?xml version="1.0" encoding="utf-8"?>
<sst xmlns="http://schemas.openxmlformats.org/spreadsheetml/2006/main" count="1135" uniqueCount="550">
  <si>
    <t>Presupuesto</t>
  </si>
  <si>
    <t>Código</t>
  </si>
  <si>
    <t>Nat</t>
  </si>
  <si>
    <t>Ud</t>
  </si>
  <si>
    <t>Resumen</t>
  </si>
  <si>
    <t>Comentario</t>
  </si>
  <si>
    <t>N</t>
  </si>
  <si>
    <t>Longitud</t>
  </si>
  <si>
    <t>Anchura</t>
  </si>
  <si>
    <t>Altura</t>
  </si>
  <si>
    <t>Cantidad</t>
  </si>
  <si>
    <t>CanPres</t>
  </si>
  <si>
    <t>Pres</t>
  </si>
  <si>
    <t>ImpPres</t>
  </si>
  <si>
    <t>1</t>
  </si>
  <si>
    <t>Capítulo</t>
  </si>
  <si>
    <t/>
  </si>
  <si>
    <t>REFORMA XARXA AFS+ACS+R.ACS EDIFICI TMS</t>
  </si>
  <si>
    <t>1.1</t>
  </si>
  <si>
    <t>DESMUNTATGES INSTAL·LACIONS EXISTENTS</t>
  </si>
  <si>
    <t>P21D3-HCLF</t>
  </si>
  <si>
    <t>Partida</t>
  </si>
  <si>
    <t>m</t>
  </si>
  <si>
    <t>Arrencada tubs D&lt;1''(25mm), superf.,a/mitj.manuals,càrr.manual</t>
  </si>
  <si>
    <t>Arrencada per a substitució de tubs per a distribució de gasos i fluids, de 1'' o 25 mm de diàmetre, com a màxim, muntat superficialment i amb desmuntatge de fixacions i aïllaments, amb mitjans manuals i càrrega manual de runa sobre camió o contenidor</t>
  </si>
  <si>
    <t>PS-AFS-22mm</t>
  </si>
  <si>
    <t>1.2</t>
  </si>
  <si>
    <t>PB-AFS-15mm</t>
  </si>
  <si>
    <t>PB-AFS-22mm</t>
  </si>
  <si>
    <t>P1-AFS-15mm</t>
  </si>
  <si>
    <t>P1-AFS-22mm</t>
  </si>
  <si>
    <t>PS-ACS-22mm</t>
  </si>
  <si>
    <t>PB-ACS-15mm</t>
  </si>
  <si>
    <t>PB-ACS-22mm</t>
  </si>
  <si>
    <t>P1-ACS-15mm</t>
  </si>
  <si>
    <t>P1-ACS-22mm</t>
  </si>
  <si>
    <t>PS-RETORN-22mm</t>
  </si>
  <si>
    <t>PB-RETORN-22mm</t>
  </si>
  <si>
    <t>P1-RETORN-15mm</t>
  </si>
  <si>
    <t>P1-RETORN-22mm</t>
  </si>
  <si>
    <t>PREVISIÓ</t>
  </si>
  <si>
    <t>Total P21D3-HCLF</t>
  </si>
  <si>
    <t>P21D3-HCLG</t>
  </si>
  <si>
    <t>Arrencada tubs D&lt;2''(60mm), superf.,a/mitj.manuals,càrr.manual</t>
  </si>
  <si>
    <t>Arrencada per a substitució de tubs per a distribució de gasos i fluids, de 2'' o 60 mm de diàmetre, com a màxim, muntat superficialment i amb desmuntatge de fixacions i aïllaments, amb mitjans manuals i càrrega manual de runa sobre camió o contenidor</t>
  </si>
  <si>
    <t>PS-AFS-28mm</t>
  </si>
  <si>
    <t>PS-AFS-35mm</t>
  </si>
  <si>
    <t>PS-AFS-54mm</t>
  </si>
  <si>
    <t>PB-AFS-28mm</t>
  </si>
  <si>
    <t>PB-AFS-35mm</t>
  </si>
  <si>
    <t>PB-AFS-42mm</t>
  </si>
  <si>
    <t>PB-AFS-54mm</t>
  </si>
  <si>
    <t>PS-ACS-28mm</t>
  </si>
  <si>
    <t>PS-ACS-35mm</t>
  </si>
  <si>
    <t>PS-ACS-42mm</t>
  </si>
  <si>
    <t>PB-ACS-28mm</t>
  </si>
  <si>
    <t>PB-ACS-35mm</t>
  </si>
  <si>
    <t>PB-ACS-42mm</t>
  </si>
  <si>
    <t>PS-RETORN-28mm</t>
  </si>
  <si>
    <t>Total P21D3-HCLG</t>
  </si>
  <si>
    <t>P2R2-EU9P</t>
  </si>
  <si>
    <t>m3</t>
  </si>
  <si>
    <t>Classif.obra residus construcció/demoliciós/construcció/demolició,m.man.</t>
  </si>
  <si>
    <t>Classificació a peu d'obra de residus de construcció o demolició en fraccions segons REAL DECRETO 105/2008, amb mitjans manuals.
NOTA: Tots els equips, receptors, sensors, sondes que la propietat consideri que vulgui aprofitar seran entregats a la mateixa en el punt on aquesta indiqui.</t>
  </si>
  <si>
    <t>Total P2R2-EU9P</t>
  </si>
  <si>
    <t>P2R6-4I6E</t>
  </si>
  <si>
    <t>Càrr.manuals residus inerts o no especials instal.gestió residus,contenidor 5m3</t>
  </si>
  <si>
    <t>Càrrega amb mitjans manuals i transport de residus inerts o no especials a instal·lació autoritzada de gestió de residus, amb contenidor de 5 m3 de capacitat</t>
  </si>
  <si>
    <t>Total P2R6-4I6E</t>
  </si>
  <si>
    <t>P2RA-EU6C</t>
  </si>
  <si>
    <t>Disposició controlada dipòsit autoritzat inclòs el cànon sobre la deposició controlada dels residus de la construcció, segons la</t>
  </si>
  <si>
    <t>Disposició controlada en dipòsit autoritzat inclòs el cànon sobre la deposició controlada dels residus de la construcció, segons la LLEI 8/2008, de residus barrejats inerts amb una densitat 1 t/m3, procedents de construcció o demolició, amb codi 17 01 07 segons la Llista Europea de Residus</t>
  </si>
  <si>
    <t>Total P2RA-EU6C</t>
  </si>
  <si>
    <t>Total 1.1</t>
  </si>
  <si>
    <t>NOVA XARXA CANONADES DISTRIBUCIO</t>
  </si>
  <si>
    <t>PF56-FJJG</t>
  </si>
  <si>
    <t>Tub Cu R250 (semidur),DN=15mm,g=1mm,UNE-EN 1057,soldat capil.,dific.mitjà,col.superf.</t>
  </si>
  <si>
    <t>Tub de coure R250 (semidur) de 15 mm de diàmetre nominal, d'1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Abraçadera isofònica 
- Part proporcional d'accessori i p.m. pel muntatge i soldadura.
- Soldaruda per capilaritat tova fins a Ø 35mm ( 35mm NO inclòs)
- Soldadura per capilaritat forta per Ø superiors a 35mm ( 35mm inclòs)</t>
  </si>
  <si>
    <t>PB - AFS</t>
  </si>
  <si>
    <t>P1 - AFS</t>
  </si>
  <si>
    <t>PB - ACS</t>
  </si>
  <si>
    <t>P1 - ACS</t>
  </si>
  <si>
    <t>P1 - RETORN</t>
  </si>
  <si>
    <t>Total PF56-FJJG</t>
  </si>
  <si>
    <t>PF56-FJJJ</t>
  </si>
  <si>
    <t>Tub Cu R250 (semidur),DN=22mm,g=1mm,UNE-EN 1057,soldat capil.,dific.mitjà,col.superf.</t>
  </si>
  <si>
    <t>Tub de coure R250 (semidur) de 22 mm de diàmetre nominal, d'1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Abraçadera isofònica 
- Part proporcional d'accessori i p.m. pel muntatge i soldadura.
- Soldaruda per capilaritat tova fins a Ø 35mm ( 35mm NO inclòs)
- Soldadura per capilaritat forta per Ø superiors a 35mm ( 35mm inclòs)</t>
  </si>
  <si>
    <t>PS - AFS</t>
  </si>
  <si>
    <t>PS - ACS</t>
  </si>
  <si>
    <t>PS - RETORN</t>
  </si>
  <si>
    <t>PB - RETORN</t>
  </si>
  <si>
    <t>Total PF56-FJJJ</t>
  </si>
  <si>
    <t>PF56-FJJO</t>
  </si>
  <si>
    <t>Tub Cu R250 (semidur),DN=28mm,g=1,2mm,UNE-EN 1057,soldat capil.,dific.mitjà,col.superf.</t>
  </si>
  <si>
    <t>Tub de coure R250 (semidur) de 28 mm de diàmetre nominal, d'1,2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Abraçadera isofònica 
- Part proporcional d'accessori i p.m. pel muntatge i soldadura.
- Soldaruda per capilaritat tova fins a Ø 35mm ( 35mm NO inclòs)
- Soldadura per capilaritat forta per Ø superiors a 35mm ( 35mm inclòs)</t>
  </si>
  <si>
    <t>Total PF56-FJJO</t>
  </si>
  <si>
    <t>PF56-FJJP</t>
  </si>
  <si>
    <t>Tub Cu R250 (semidur),DN=35mm,g=1,2mm,UNE-EN 1057,soldat capil.,dific.mitjà,col.superf.</t>
  </si>
  <si>
    <t>Tub de coure R250 (semidur) de 35 mm de diàmetre nominal, d'1,2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Abraçaderes isofòniques reforçades. 
- Part proporcional d'accessori i p.m. pel muntatge i soldadura.
- Soldaruda per capilaritat tova fins a Ø 35mm ( 35mm NO inclòs)
- Soldadura per capilaritat forta per Ø superiors a 35mm ( 35mm inclòs)</t>
  </si>
  <si>
    <t>PF - AFS</t>
  </si>
  <si>
    <t>Total PF56-FJJP</t>
  </si>
  <si>
    <t>PF56-FJJQ</t>
  </si>
  <si>
    <t>Tub Cu R250 (semidur),DN=42mm,g=1,2mm,UNE-EN 1057,soldat capil.,dific.mitjà,col.superf.</t>
  </si>
  <si>
    <t>Tub de coure R250 (semidur) de 42 mm de diàmetre nominal, d'1,2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Abraçaderes isofòniques reforçades. 
- Part proporcional d'accessori i p.m. pel muntatge i soldadura.
- Soldaruda per capilaritat tova fins a Ø 35mm ( 35mm NO inclòs)
- Soldadura per capilaritat forta per Ø superiors a 35mm ( 35mm inclòs)</t>
  </si>
  <si>
    <t>Total PF56-FJJQ</t>
  </si>
  <si>
    <t>PF56-FJJW</t>
  </si>
  <si>
    <t>Tub Cu R250 (semidur),DN=54mm,g=1,5mm,UNE-EN 1057,soldat capil.,dific.mitjà,col.superf.</t>
  </si>
  <si>
    <t>Tub de coure R250 (semidur) de 54 mm de diàmetre nominal, d'1,5 mm de gruix, segons la norma UNE-EN 1057, soldat per capil·laritat, amb grau de dificultat mitjà i col·locat superficialment
El subministrament inclou:
- Replanteig del traçat de la canonada conjuntament amb DO i Promotor.
- Carrils de subjecció verticals o horitzontals per la canonada individual o rack de canonades.
- Abraçaderes isofòniques reforçades. 
- Part proporcional d'accessori i p.m. pel muntatge i soldadura.
- Soldaruda per capilaritat tova fins a Ø 35mm ( 35mm NO inclòs)
- Soldadura per capilaritat forta per Ø superiors a 35mm ( 35mm inclòs)</t>
  </si>
  <si>
    <t>Total PF56-FJJW</t>
  </si>
  <si>
    <t>PFQ0-3KSU</t>
  </si>
  <si>
    <t>Aïllament tèrmic escum.elastom.,fluids (-50 i 105°C),D=15mm,g=25mm,factor dif.vapor&gt;= 7000superf.mitjà</t>
  </si>
  <si>
    <t>Aïllament tèrmic d'escuma elastomèrica per a canonades que transporten fluids a temperatura entre -50°C i 105°C, per a tub de diàmetre exterior 15 mm, de 25 mm de gruix, classe de reacció al foc BL-s2, d0 segons norma UNE-EN 13501-1, factor de resistència a la difusió del vapor d'aigua &gt;= 7000, col·locat superficialment amb grau de dificultat mitjà</t>
  </si>
  <si>
    <t>Total PFQ0-3KSU</t>
  </si>
  <si>
    <t>PFQ0-3L01</t>
  </si>
  <si>
    <t>Aïllament tèrmic escum.elastom.,fluids (-50 i 150°C),D=15mm,g=32mm,s/HCFC-CFC,factor dif.vapor&gt;= 7000superf.mitjà</t>
  </si>
  <si>
    <t>Aïllament tèrmic d'escuma elastomèrica per a canonades que transporten fluids a temperatura entre -50°C i 150°C, per a tub de diàmetre exterior 15 mm, de 32 mm de gruix, classe de reacció al foc BL-s2, d0 segons norma UNE-EN 13501-1, sense HCFC-CFC, factor de resistència a la difusió del vapor d'aigua &gt;= 7000, col·locat superficialment amb grau de dificultat mitjà</t>
  </si>
  <si>
    <t>Total PFQ0-3L01</t>
  </si>
  <si>
    <t>PFQ0-3KSW</t>
  </si>
  <si>
    <t>Aïllament tèrmic escum.elastom.,fluids (-50 i 105°C),D=22mm,g=25mm,factor dif.vapor&gt;= 7000superf.mitjà</t>
  </si>
  <si>
    <t>Aïllament tèrmic d'escuma elastomèrica per a canonades que transporten fluids a temperatura entre -50°C i 105°C, per a tub de diàmetre exterior 22 mm, de 25 mm de gruix, classe de reacció al foc BL-s2, d0 segons norma UNE-EN 13501-1, factor de resistència a la difusió del vapor d'aigua &gt;= 7000, col·locat superficialment amb grau de dificultat mitjà</t>
  </si>
  <si>
    <t>Total PFQ0-3KSW</t>
  </si>
  <si>
    <t>PFQ0-3KT3</t>
  </si>
  <si>
    <t>Aïllament tèrmic escum.elastom.,fluids (-50 i 105°C),D=22mm,g=32mm,factor dif.vapor&gt;= 7000superf.mitjà</t>
  </si>
  <si>
    <t>Aïllament tèrmic d'escuma elastomèrica per a canonades que transporten fluids a temperatura entre -50°C i 105°C, per a tub de diàmetre exterior 22 mm, de 32 mm de gruix, classe de reacció al foc BL-s2, d0 segons norma UNE-EN 13501-1, factor de resistència a la difusió del vapor d'aigua &gt;= 7000, col·locat superficialment amb grau de dificultat mitjà</t>
  </si>
  <si>
    <t>Total PFQ0-3KT3</t>
  </si>
  <si>
    <t>PFQ0-3KSX</t>
  </si>
  <si>
    <t>Aïllament tèrmic escum.elastom.,fluids (-50 i 105°C),D=28mm,g=25mm,factor dif.vapor&gt;= 7000superf.mitjà</t>
  </si>
  <si>
    <t>Aïllament tèrmic d'escuma elastomèrica per a canonades que transporten fluids a temperatura entre -50°C i 105°C, per a tub de diàmetre exterior 28 mm, de 25 mm de gruix, classe de reacció al foc BL-s2, d0 segons norma UNE-EN 13501-1, factor de resistència a la difusió del vapor d'aigua &gt;= 7000, col·locat superficialment amb grau de dificultat mitjà</t>
  </si>
  <si>
    <t>Total PFQ0-3KSX</t>
  </si>
  <si>
    <t>PFQ0-3KT4</t>
  </si>
  <si>
    <t>Aïllament tèrmic escum.elastom.,fluids (-50 i 105°C),D=28mm,g=32mm,factor dif.vapor&gt;= 7000superf.mitjà</t>
  </si>
  <si>
    <t>Aïllament tèrmic d'escuma elastomèrica per a canonades que transporten fluids a temperatura entre -50°C i 105°C, per a tub de diàmetre exterior 28 mm, de 32 mm de gruix, classe de reacció al foc BL-s2, d0 segons norma UNE-EN 13501-1, factor de resistència a la difusió del vapor d'aigua &gt;= 7000, col·locat superficialment amb grau de dificultat mitjà</t>
  </si>
  <si>
    <t>Total PFQ0-3KT4</t>
  </si>
  <si>
    <t>PFQ0-3KSY</t>
  </si>
  <si>
    <t>Aïllament tèrmic escum.elastom.,fluids (-50 i 105°C),D=35mm,g=25mm,factor dif.vapor&gt;= 7000superf.mitjà</t>
  </si>
  <si>
    <t>Aïllament tèrmic d'escuma elastomèrica per a canonades que transporten fluids a temperatura entre -50°C i 105°C, per a tub de diàmetre exterior 35 mm, de 25 mm de gruix, classe de reacció al foc BL-s2, d0 segons norma UNE-EN 13501-1, factor de resistència a la difusió del vapor d'aigua &gt;= 7000, col·locat superficialment amb grau de dificultat mitjà</t>
  </si>
  <si>
    <t>Total PFQ0-3KSY</t>
  </si>
  <si>
    <t>PFQ0-3KT5</t>
  </si>
  <si>
    <t>Aïllament tèrmic escum.elastom.,fluids (-50 i 105°C),D=35mm,g=32mm,factor dif.vapor&gt;= 7000superf.mitjà</t>
  </si>
  <si>
    <t>Aïllament tèrmic d'escuma elastomèrica per a canonades que transporten fluids a temperatura entre -50°C i 105°C, per a tub de diàmetre exterior 35 mm, de 32 mm de gruix, classe de reacció al foc BL-s2, d0 segons norma UNE-EN 13501-1, factor de resistència a la difusió del vapor d'aigua &gt;= 7000, col·locat superficialment amb grau de dificultat mitjà</t>
  </si>
  <si>
    <t>Total PFQ0-3KT5</t>
  </si>
  <si>
    <t>PFQ0-3KWM</t>
  </si>
  <si>
    <t>Aïllament tèrmic escum.elastom.,fluids (-50 i 105°C),D=42mm,g=32mm,factor dif.vapor&gt;= 7000superf.mitjà</t>
  </si>
  <si>
    <t>Aïllament tèrmic d'escuma elastomèrica per a canonades que transporten fluids a temperatura entre -50°C i 105°C, per a tub de diàmetre exterior 42 mm, de 32 mm de gruix, classe de reacció al foc BL-s2, d0 segons norma UNE-EN 13501-1, factor de resistència a la difusió del vapor d'aigua &gt;= 7000, col·locat superficialment amb grau de dificultat mitjà</t>
  </si>
  <si>
    <t>Total PFQ0-3KWM</t>
  </si>
  <si>
    <t>PFQ0-3KX1</t>
  </si>
  <si>
    <t>Aïllament tèrmic escum.elastom.,fluids (-50 i 105°C),D=42mm,g=40mm,factor dif.vapor&gt;= 7000superf.mitjà</t>
  </si>
  <si>
    <t>Aïllament tèrmic d'escuma elastomèrica per a canonades que transporten fluids a temperatura entre -50°C i 105°C, per a tub de diàmetre exterior 42 mm, de 40 mm de gruix, classe de reacció al foc BL-s2, d0 segons norma UNE-EN 13501-1, factor de resistència a la difusió del vapor d'aigua &gt;= 7000, col·locat superficialment amb grau de dificultat mitjà</t>
  </si>
  <si>
    <t>Total PFQ0-3KX1</t>
  </si>
  <si>
    <t>PFQ0-3KWQ</t>
  </si>
  <si>
    <t>Aïllament tèrmic escum.elastom.,fluids (-50 i 105°C),D=54mm,g=32mm,factor dif.vapor&gt;= 7000superf.mitjà</t>
  </si>
  <si>
    <t>Aïllament tèrmic d'escuma elastomèrica per a canonades que transporten fluids a temperatura entre -50°C i 105°C, per a tub de diàmetre exterior 54 mm, de 32 mm de gruix, classe de reacció al foc BL-s2, d0 segons norma UNE-EN 13501-1, factor de resistència a la difusió del vapor d'aigua &gt;= 7000, col·locat superficialment amb grau de dificultat mitjà</t>
  </si>
  <si>
    <t>Total PFQ0-3KWQ</t>
  </si>
  <si>
    <t>PN38-HEBE</t>
  </si>
  <si>
    <t>u</t>
  </si>
  <si>
    <t>Vàlvula bola manual+rosca,2peces,pas tot.,llautó,DN=3/4¬,preu alt,PN=25bar,diàm.con.=0,75¬,preu alt,superf.</t>
  </si>
  <si>
    <t>Vàlvula de bola manual amb rosca, de dues peces amb pas total, de llautó, de diàmetre nominal 3/4 ", de 25 bar pressió nominal, amb diàmetre de connexió de 0,75 ", de preu alt, muntada superficialment</t>
  </si>
  <si>
    <t>Total PN38-HEBE</t>
  </si>
  <si>
    <t>PN38-H4FD</t>
  </si>
  <si>
    <t>Vàlvula bola manual+rosca,2peces,pas tot.,llautó,DN=1¬,preu alt,PN=25bar,diàm.con.=1¬,preu alt,superf.</t>
  </si>
  <si>
    <t>Vàlvula de bola manual amb rosca, de dues peces amb pas total, de llautó, de diàmetre nominal 1 ", de 25 bar pressió nominal, amb diàmetre de connexió d'1 ", de preu alt, muntada superficialment</t>
  </si>
  <si>
    <t>Total PN38-H4FD</t>
  </si>
  <si>
    <t>PN38-EBYX</t>
  </si>
  <si>
    <t>Vàlvula bola manual+rosca,2peces,pas tot.,bronze,DN=1¬1/2¬,preu alt,PN=10bar,preu alt,superf.</t>
  </si>
  <si>
    <t>Vàlvula de bola manual amb rosca, de dues peces amb pas total, de bronze, de diàmetre nominal 1"1/2 ", de 10 bar pressió nominal, de preu alt, muntada superficialment</t>
  </si>
  <si>
    <t>Total PN38-EBYX</t>
  </si>
  <si>
    <t>PN38-EC2G</t>
  </si>
  <si>
    <t>Vàlvula bola manual+rosca,2peces,pas tot.,bronze,DN=2¬,preu alt,PN=10bar,preu alt,superf.</t>
  </si>
  <si>
    <t>Vàlvula de bola manual amb rosca, de dues peces amb pas total, de bronze, de diàmetre nominal 2 ", de 10 bar pressió nominal, de preu alt, muntada superficialment</t>
  </si>
  <si>
    <t>Total PN38-EC2G</t>
  </si>
  <si>
    <t>PFM1-B2IT</t>
  </si>
  <si>
    <t>Compens.dilat.p/sold,DN=50mm,PN=16bar,camisa,manxa,extrems acer inox. Inox.1.4401,soldat</t>
  </si>
  <si>
    <t>Compensador de dilatació metàl·lic per anar soldat de 50 mm de diàmetre nominal i 16 bar de pressió nominal, amb camisa, manxa i extrems acer inoxidable 1.4401 (AISI 316), soldat</t>
  </si>
  <si>
    <t>Total PFM1-B2IT</t>
  </si>
  <si>
    <t>PFM1-B2J0</t>
  </si>
  <si>
    <t>Compens.dilat.p/sold,DN=32mm,PN=16bar,camisa,manxa,extrems acer inox. Inox.1.4401,soldat</t>
  </si>
  <si>
    <t>Compensador de dilatació metàl·lic per anar soldat de 32 mm de diàmetre nominal i 16 bar de pressió nominal, amb camisa, manxa i extrems acer inoxidable 1.4401 (AISI 316), soldat</t>
  </si>
  <si>
    <t>Total PFM1-B2J0</t>
  </si>
  <si>
    <t>PFM1-B2JL</t>
  </si>
  <si>
    <t>Compens.dilat.p/sold,DN=25mm,PN=16bar,camisa,manxa,extrems acer inox. Inox.1.4401,soldat</t>
  </si>
  <si>
    <t>Compensador de dilatació metàl·lic per anar soldat de 25 mm de diàmetre nominal i 16 bar de pressió nominal, amb camisa, manxa i extrems acer inoxidable 1.4401 (AISI 316), soldat</t>
  </si>
  <si>
    <t>Total PFM1-B2JL</t>
  </si>
  <si>
    <t>PN38-JS01</t>
  </si>
  <si>
    <t>PA</t>
  </si>
  <si>
    <t>Elements de camp complementaris</t>
  </si>
  <si>
    <t>Partida alçada a justificar per tal de completar les necessitats que puguin surgir en el transcurs dels treballs com poden ser vàlvules, manigots anti electrolisis, purgadors, dilatadors, entre d'altres.</t>
  </si>
  <si>
    <t>Total PN38-JS01</t>
  </si>
  <si>
    <t>Total 1.2</t>
  </si>
  <si>
    <t>1.3</t>
  </si>
  <si>
    <t>ADEQUACIÓ HIDRÀULICA PUNT DE CONSUM</t>
  </si>
  <si>
    <t>P21D3-JS80</t>
  </si>
  <si>
    <t>Adequació instal·lacío hidràulica punt de consum</t>
  </si>
  <si>
    <t>Treballs per la connexió de la nova xarxa de distribució als punts terminals, ja sigui un punt singular com un nucli de varis punts com pot ser un bany equipat, una sala de cures, un office entre d'altres.
Els treballs inclouen:
- Replanteig de la instal·lació actual per verificar la connexió.
- Conneixió de la nova instal·lació de Cu a la instal·lació existent ja sigui un punt singular com un nucli amb varis punts.
- p.p. de suportació i p.m. de muntatge i manigots electronítics en cas de ser necessari.
- Talls i reestabliment del  servei s'aigua del punt reformat.</t>
  </si>
  <si>
    <t>Previsió</t>
  </si>
  <si>
    <t>Total P21D3-JS80</t>
  </si>
  <si>
    <t>Total 1.3</t>
  </si>
  <si>
    <t>1.4</t>
  </si>
  <si>
    <t>ALTRES PARTIDES COMPLEMENTÀRIES</t>
  </si>
  <si>
    <t>P1D2-HGWS</t>
  </si>
  <si>
    <t>Protecció provisional de paviments i parets</t>
  </si>
  <si>
    <t>Protecció provisional de paviment i parets en el transcurs de l'obra. 
Protecció per mitjà de moqueta de fibra, feltres, panells de fibra sintètica i làtex o lpamica de polietilè segons indicacions de la DO i el promotor i segons element a protegir. Incloent cinta autoadhesiva.</t>
  </si>
  <si>
    <t>P1D2-JS01</t>
  </si>
  <si>
    <t>Serveis afectats i subminsitrament provisionals</t>
  </si>
  <si>
    <t>ZZZA-FN01</t>
  </si>
  <si>
    <t>Ajudes de ram de paleta instal·lació i sectoritzacions</t>
  </si>
  <si>
    <t>Partida alçada a justificar d'ajudes de ram de paleta per l'execució d'obertures i tapat de regates i passos d'instal·lacions en qualsevol tipus de parament, vertical o horitzontal, formació d'encastament per a petits elements en paraments de qualsevol tipus, tràfec de material, equipaments i mobiliari en l'àmbit de tota l'obra, segellat de passos d'instal·lacions mitjançant material especialitzat segons la tipologia i la classificació del sector d'incendis, realització de passa-tubs i altres treballs de paleteria necessaris per a la instal·lació de fontaneria.
Inclou:
- Classificació a peu d'obra de residus de construcció o demolició en fraccions segons RD 105/2008
- Càrrega i transport de residus a instal·lació autoritzada de gestió de residus
- Deposició controlada, en centre de reciclatge de residus o abocador autoritzats, de materials procedents de construcció o demolició incloent cànon.
- Mà d'obra, material i mitjans auxiliars.</t>
  </si>
  <si>
    <t>ZZZP-PMF1</t>
  </si>
  <si>
    <t>Posada en marxa - Instal·lació</t>
  </si>
  <si>
    <t>Realització de proves de control de qualitat, posada en marxa i verificació d'equips de la instal·lació de fontaneria. Inclou tots els mitjans i instruments de mesura (calibrats) necessaris, amb emissió d'informe amb els resultats.</t>
  </si>
  <si>
    <t>ZZZD-DF01</t>
  </si>
  <si>
    <t>Documentació As Built</t>
  </si>
  <si>
    <t>Confecció, control i lliurament de documentació final d'obra instal·lació de fontaneria incloent:
- Plànols i esquemes as-built.
- Memòria descriptiva i de funcionament.
- Catàlegs i documentació tècnica dels equips.
- Certificats (CE de materials i equips, elements de protecció contra incendis, etc.),
- Proves de posada en marxa d'equips.
- Proves de posada en marxa d'equips realitzades per tercers.
- Llistat de proveïdors.</t>
  </si>
  <si>
    <t>ZZZC-CQ01</t>
  </si>
  <si>
    <t>Control de qualitat</t>
  </si>
  <si>
    <t>Conjunt de proves, assajos i inspeccions, realitzats per en el transcurs dels treballs per assegurar la funcionalitat de la instal·lació executada.
Inclou:
- Proves d'estaquïtat necessaries als nous trams d'instal·lació executats.
- Netejes i desinfeccions de canonades.
- Verificació del correcte funcionament.
- Identificació de tots els circuits, vàlvules i elements de nova instal·lació.</t>
  </si>
  <si>
    <t>ZZZS-SS01</t>
  </si>
  <si>
    <t>Seguretat i salut</t>
  </si>
  <si>
    <t>Partida alçada destinada a la implantació, manteniment i retirada de les mesures de seguretat i salut necessàries per a l'execució de les obres, d'acord amb el Reial decret 1627/1997, de 24 d'octubre, sobre disposicions mínimes de seguretat i salut en les obres de construcció, l'Estudi (o Estudi Bàsic) de Seguretat i Salut del projecte i la normativa vigent. Inclou, entre d'altres, la senyalització d'obra, proteccions col·lectives, equips de protecció individual, mitjans auxiliars vinculats a la seguretat, protecció de buits i desnivells, mesures de prevenció davant caigudes, instal·lacions provisionals de seguretat, equips contra incendis, manteniment de les mesures preventives, reposició dels elements deteriorats, gestió dels residus derivats d'aquestes actuacions i qualsevol altra mesura necessària per garantir la seguretat i salut dels treballadors i tercers durant l'execució de les obres. Totalment acabat i d'acord amb les indicacions de la Direcció Facultativa i del Coordinador de Seguretat i Salut.</t>
  </si>
  <si>
    <t>Total 1.4</t>
  </si>
  <si>
    <t>Total 1</t>
  </si>
  <si>
    <t>2</t>
  </si>
  <si>
    <t>REFORMA XARXA DISTRIBUCIÓ CLIMATITZACIÓ EDIFICI TMS</t>
  </si>
  <si>
    <t>2.1</t>
  </si>
  <si>
    <t>18 mm</t>
  </si>
  <si>
    <t>22 mm</t>
  </si>
  <si>
    <t>35 mm</t>
  </si>
  <si>
    <t>54 mm</t>
  </si>
  <si>
    <t>Muntants</t>
  </si>
  <si>
    <t>P21D3-HCLK</t>
  </si>
  <si>
    <t>Arrencada tubs D&lt;4''(110mm), superf.,a/mitj.manuals,càrr.manual</t>
  </si>
  <si>
    <t>Arrencada per a substitució de tubs per a distribució de gasos i fluids, de 4'' o 110 mm de diàmetre, com a màxim, muntat superficialment i amb desmuntatge de fixacions, amb mitjans manuals i càrrega manual de runa sobre camió o contenidor</t>
  </si>
  <si>
    <t>88,9 mm</t>
  </si>
  <si>
    <t>108 mm</t>
  </si>
  <si>
    <t>Total P21D3-HCLK</t>
  </si>
  <si>
    <t>Total 2.1</t>
  </si>
  <si>
    <t>2.2</t>
  </si>
  <si>
    <t>NOVA XARXA CANONADES DISTRIBUCIÓ</t>
  </si>
  <si>
    <t>PF42-65HC</t>
  </si>
  <si>
    <t>Tub acer inox.1.4404 (AISI 316L),18x1,sèrie 2 s/UNE-EN 10312,unió pressió,dific.mitjà,col.superf.</t>
  </si>
  <si>
    <t>Tub d'acer inoxidable 1.4404 (AISI 316L) amb soldadura longitudinal, de 18 mm de diàmetre exterior i 1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 Part proporcional d'accessori i p.m. pel muntatge i soldadura.</t>
  </si>
  <si>
    <t>PB</t>
  </si>
  <si>
    <t>P1</t>
  </si>
  <si>
    <t>Total PF42-65HC</t>
  </si>
  <si>
    <t>PF42-65HE</t>
  </si>
  <si>
    <t>Tub acer inox.1.4404 (AISI 316L),22x1.2,sèrie 2 s/UNE-EN 10312,unió pressió,dific.mitjà,col.superf.</t>
  </si>
  <si>
    <t>Tub d'acer inoxidable 1.4404 (AISI 316L) amb soldadura longitudinal, de 22 mm de diàmetre exterior i 1,2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 Part proporcional d'accessori i p.m. pel muntatge i soldadura.</t>
  </si>
  <si>
    <t>Total PF42-65HE</t>
  </si>
  <si>
    <t>PF42-65HI</t>
  </si>
  <si>
    <t>Tub acer inox.1.4404 (AISI 316L),35x1.5,sèrie 2 s/UNE-EN 10312,unió pressió,dific.mitjà,col.superf.</t>
  </si>
  <si>
    <t>Tub d'acer inoxidable 1.4404 (AISI 316L) amb soldadura longitudinal, de 35 mm de diàmetre exterior i 1,5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reforçada
- Part proporcional d'accessori i p.m. pel muntatge i soldadura.</t>
  </si>
  <si>
    <t>1.2.</t>
  </si>
  <si>
    <t>Total PF42-65HI</t>
  </si>
  <si>
    <t>PF42-65HK</t>
  </si>
  <si>
    <t>Tub acer inox.1.4404 (AISI 316L),54x1.5,sèrie 2 s/UNE-EN 10312,unió pressió,dific.mitjà,col.superf.</t>
  </si>
  <si>
    <t>Tub d'acer inoxidable 1.4404 (AISI 316L) amb soldadura longitudinal, de 54 mm de diàmetre exterior i 1,5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reforçada
- Part proporcional d'accessori i p.m. pel muntatge i soldadura.</t>
  </si>
  <si>
    <t>Total PF42-65HK</t>
  </si>
  <si>
    <t>PF42-65HN</t>
  </si>
  <si>
    <t>Tub acer inox.1.4404 (AISI 316L),88.9x2,sèrie 2 s/UNE-EN 10312,unió pressió,dific.mitjà,col.superf.</t>
  </si>
  <si>
    <t>Tub d'acer inoxidable 1.4404 (AISI 316L) amb soldadura longitudinal, de 88,9 mm de diàmetre exterior i 2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reforçada
- Part proporcional d'accessori i p.m. pel muntatge i soldadura.</t>
  </si>
  <si>
    <t>Total PF42-65HN</t>
  </si>
  <si>
    <t>PF42-65E8</t>
  </si>
  <si>
    <t>Tub acer inox.1.4404 (AISI 316L),108x2,sèrie 2 s/UNE-EN 10312,unió pressió,dific.mitjà,col.superf.</t>
  </si>
  <si>
    <t>Tub d'acer inoxidable 1.4404 (AISI 316L) amb soldadura longitudinal, de 108 mm de diàmetre exterior i 2 mm de gruix de paret, sèrie 2 segons UNE-EN 10312, unió a pressió, amb grau de dificultat mitjà i col·locat superficialment
El subministrament inclou:
- Replanteig del traçat de la canonada conjuntament amb DO i Promotor.
- Carrils de subjecció verticals o horitzontals per la canonada individual o rack de canonades.
- Abraçadera isofònica reforçada
- Part proporcional d'accessori i p.m. pel muntatge i soldadura.</t>
  </si>
  <si>
    <t>Total PF42-65E8</t>
  </si>
  <si>
    <t>PFQ0-3KSV</t>
  </si>
  <si>
    <t>Aïllament tèrmic escum.elastom.,fluids (-50 i 105°C),D=18mm,g=25mm,factor dif.vapor&gt;= 7000superf.mitjà</t>
  </si>
  <si>
    <t>Aïllament tèrmic d'escuma elastomèrica per a canonades que transporten fluids a temperatura entre -50°C i 105°C, per a tub de diàmetre exterior 18 mm, de 25 mm de gruix, classe de reacció al foc BL-s2, d0 segons norma UNE-EN 13501-1, factor de resistència a la difusió del vapor d'aigua &gt;= 7000, col·locat superficialment amb grau de dificultat mitjà</t>
  </si>
  <si>
    <t>Total PFQ0-3KSV</t>
  </si>
  <si>
    <t>PFQ0-3KWW</t>
  </si>
  <si>
    <t>Aïllament tèrmic escum.elastom.,fluids (-50 i 105°C),D=89mm,g=32mm,factor dif.vapor&gt;= 7000superf.mitjà</t>
  </si>
  <si>
    <t>Aïllament tèrmic d'escuma elastomèrica per a canonades que transporten fluids a temperatura entre -50°C i 105°C, per a tub de diàmetre exterior 89 mm, de 32 mm de gruix, classe de reacció al foc BL-s2, d0 segons norma UNE-EN 13501-1, factor de resistència a la difusió del vapor d'aigua &gt;= 7000, col·locat superficialment amb grau de dificultat mitjà</t>
  </si>
  <si>
    <t>(Muntants)</t>
  </si>
  <si>
    <t>Total PFQ0-3KWW</t>
  </si>
  <si>
    <t>PFQ0-I3KX</t>
  </si>
  <si>
    <t>Aïllament tèrmic escum.elastom.,fluids (-50 i 105°C),D=108mm,g=42,5mm,factor dif.vapor&gt;= 7000superf.mitjà</t>
  </si>
  <si>
    <t>Aïllament tèrmic d'escuma elastomèrica per a canonades que transporten fluids a temperatura entre -50°C i 105°C, per a tub de diàmetre exterior 108 mm, de 42,5 mm de gruix, classe de reacció al foc BL-s3, d0 segons norma UNE-EN 13501-1, factor de resistència a la difusió del vapor d'aigua &gt;= 7000, col·locat superficialment amb grau de dificultat mitjà</t>
  </si>
  <si>
    <t>Total PFQ0-I3KX</t>
  </si>
  <si>
    <t>PN38-HMLD</t>
  </si>
  <si>
    <t>Vàlvula bola manual+rosca,2peces,pas tot.,llautó,DN=1/2¬,preu alt,diàm.con.=0,5¬,preu alt,superf.</t>
  </si>
  <si>
    <t>Vàlvula de bola manual amb rosca, de dues peces amb pas total, de llautó, de diàmetre nominal 1/2 ", amb diàmetre de connexió de 0,5 ", de preu alt, muntada superficialment</t>
  </si>
  <si>
    <t>Total PN38-HMLD</t>
  </si>
  <si>
    <t>Total 2.2</t>
  </si>
  <si>
    <t>2.4</t>
  </si>
  <si>
    <t>ADEQUACIÓ HIDRÀULICA PUNT DE CONSUM FAN COIL I SALA DE DISTRIBUCIÓ AIGUA DE CLIMATITZACIÓ</t>
  </si>
  <si>
    <t>P21D3-JS90</t>
  </si>
  <si>
    <t>Treballs per la adequació de la connexió de la nova xarxa fins als fan coils com elements terminals.</t>
  </si>
  <si>
    <t>fan coils</t>
  </si>
  <si>
    <t>altres</t>
  </si>
  <si>
    <t>Total P21D3-JS90</t>
  </si>
  <si>
    <t>P21D3-JS91</t>
  </si>
  <si>
    <t>Adequació instal·lacío hidràulica Sala distribució hidràulica</t>
  </si>
  <si>
    <t>Treballs per substitució dels trams de canonada de distribució principal dins la sala de distribució hidràulica.
El subministrament inclou:
- Replanteig del traçat de la canonada conjuntament amb DO i Promotor.
- Carrils de subjecció verticals o horitzontals per la canonada individual o rack de canonades.
- Abraçaderes isofòniques reforçades. 
- Part proporcional d'accessori i p.m. pel muntatge.</t>
  </si>
  <si>
    <t>Total 2.4</t>
  </si>
  <si>
    <t>2.6</t>
  </si>
  <si>
    <t>Total 2.6</t>
  </si>
  <si>
    <t>Total 2</t>
  </si>
  <si>
    <t>3</t>
  </si>
  <si>
    <t>ACTUALITZACIÓ QUADRE CONTROL CALDERES I SALA DE MÀQUINES</t>
  </si>
  <si>
    <t>07LL-JS90</t>
  </si>
  <si>
    <t>Migració quadre control calderes sala TMS</t>
  </si>
  <si>
    <t>Treballs per la migració del quadre de control de calderes i serveis auciliars de l'edifici TMS.
Incloent:
- Subministrament de controlador programable i els seus mòduls auxiliars necessaris per completar la migració.  De la gamma IQ5 de Trend, format per mòduls IQ5-00-24,  mòduls d'expansió IQ5-IO-16UIO de 16 entrades/sortides universals, mòduls IQ5-IO-16DI de 16 entrades digitals, mòduls IQ5-IO-8DO de 8 sortides digitals i  adaptador de comunicacions IQ5-LAN-ADPT, destinats a la substitució dels controladors IQ246 i multiplexors existents de la sala de màquines. Inclou subministrament de petit material de connexió, accessoris de muntatge, etiquetatge i elements auxiliars necessaris per al correcte funcionament del sistema. Totalment subministrat i preparat per a la seva integració.
- Adaptació de quadre de control existent per a la implantació del nou sistema de regulació, incloent desmuntatge dels equips obsolets, marcatge i identificació de mangueres i cablejat existent, reorganització interna del quadre, eliminació de connexions i cablejats fora d'ús, muntatge dels nous equips de control, modificació de bornes i proteccions necessàries, adaptació de les connexions de camp i actualització dels esquemes elèctrics "as built". Inclou tots els treballs auxiliars necessaris per deixar el quadre completament operatiu.
- Ampliació del sistema de supervisió Trend IQVISION mitjançant llicència IQV-500-EXT per a 500 punts addicionals de tendència, incloent la configuració de bases de dades, definició de punts de control, generació de pantalles gràfiques i sinòptics de la sala de màquines, configuració d'alarmes, històrics, tendències, informes, permisos d'usuari i comunicacions amb els controladors de camp. Inclou comprovació funcional de la integració amb el sistema de gestió tècnica centralitzada existent.
- Posada en marxa. Verificació del cablejat i de les senyals de camp, posada en servei dels equips de control, càrrega de la programació, comprovació i ajust de les regulacions, elaboració de la documentació tècnica necessària i formació del personal tècnic.
- Enginyeria del sistema de supervisió. Configuració i desenvolupament de les pantalles gràfiques de supervisió, bases de dades, alarmes del sistema, gràfiques de tendències, històrics i gestió d'usuaris, així com la verificació del correcte funcionament del sistema de gestió tècnica centralitzada (BMS).</t>
  </si>
  <si>
    <t>General</t>
  </si>
  <si>
    <t>Total 07LL-JS90</t>
  </si>
  <si>
    <t>Total 3</t>
  </si>
  <si>
    <t>4</t>
  </si>
  <si>
    <t>MODIFICACIÓ INSTAL·LACIÓ HIDRÀULICA PRODUCCIÓ AIGUA CALENTA</t>
  </si>
  <si>
    <t>04.01</t>
  </si>
  <si>
    <t>MODIFICACIÓ INSTAL·LACIÓ HIDRÀULICA - EQUIPS</t>
  </si>
  <si>
    <t>04LL002P</t>
  </si>
  <si>
    <t>Instal·lació de bomba circuladora GB11 + VF01</t>
  </si>
  <si>
    <t>Subministrament i instal·lació de bomba circuladora doble en línia de rotor sec amb variador de freqüència integrat, model  TPE3 D 125-160 S-A-F-A-BQQE-LWA o equivalent aprovat, de cabal nominal 113 m³/h i altura manomètrica 10 m.c.a., amb doble capçal motor en paral·lel, connexions DN125 PN16 amb brides segons EN 1092-2, cos hidràulic de fosa EN-GJL-250, impulsor de fosa EN-GJL-200, tancament mecànic tipus BQQE, motors síncrons d'imants permanents d'alta eficiència IE5 de 5,5 kW cadascun, alimentació trifàsica 3x380-500 V, grau de protecció IP55, classe d'aïllament F, convertidor de freqüència incorporat, controlador PI integrat, sensor de temperatura i pressió diferencial incorporats, panell de control avançat HMI300 i mòdul FM310. Inclou transport, muntatge, ancoratges, connexió hidràulica i elèctrica, posada en marxa, proves de funcionament i tota la petita accessòria necessària per al seu correcte funcionament.
El subminsitrament inclou.
- Mitjans auxilars de tansport i elevació per implantar la bomba a la seva posició final.
- Bancada metàl·lica de suportació de la bomba de perfils metàl·lics tractats amb imprimació de tractament anti oxidació i pintada de color gris o negre segons indicacions de DO.
- Muntage de pont de vàlvules i manòmetre de mesura.</t>
  </si>
  <si>
    <t>Bombes B3 (en total 3 bombes)</t>
  </si>
  <si>
    <t>Total 04LL002P</t>
  </si>
  <si>
    <t>04LL005P</t>
  </si>
  <si>
    <t>Subministrament i instal·lació de bescanviador de plaques col·locat</t>
  </si>
  <si>
    <t>Subministrament i instal·lació de Bescanviador de plaques per a aigua calenta de climatització en bastidor de la gamma UFP de Sedical o equivalent.
- Potència d'intercanvi: 1.545 kW  (sobredimensionat 10%)
- Aïllament tèrmic prefabricat per bescambiador tipus UFP en execució Divided Back
 Materials: 65 mm de llana mineral no inflamable DIN EN 4102A2, recobriment stucco d'alumini d'1mm de gruix per la
 part exterior i película de 0,05 mm d'alumini interior. Fixació amb reblons d'acer galvanitzat. Temperatura 20-200 ºC.
 Coeficient de transmissió global 0,43 W/m2oK. Aïllament classe 3, pèrdua de calor 17,1 W/m2
- Cabal d'entrada de 113 m3/h a 85 °C amb un gradient tèrmic de 12 °C
- Cabal costat fred de  de 113 m3/h a 83 °C amb un gradient tèrmic de 12 °C
- Plaques d'acer inoxidable de designació 1.4401 (AISI 316-0,5mm)
- 2100mm llarg x 1948mm ample x 588mm ample ( sense folre d'aïllament)
- Juntes de nitril HT
- Tª màxima de disseny: 100ºC
- Connexions  embridades DN150
Col·locat sobre bancada, aïllat tèrmicament  i connectat.
Inclou també els mitjans auxiliars d'elevació per emplaçar l'equip a la coberta on es sitiua</t>
  </si>
  <si>
    <t>Amidament</t>
  </si>
  <si>
    <t>Total 04LL005P</t>
  </si>
  <si>
    <t>Total 04.01</t>
  </si>
  <si>
    <t>04.02</t>
  </si>
  <si>
    <t>MODIFICACIÓ INSTAL·LACIÓ HIDRÀULICA - COL·LECTORS</t>
  </si>
  <si>
    <t>04LL007P</t>
  </si>
  <si>
    <t>Treballs Adaptació col·lector existent</t>
  </si>
  <si>
    <t>Treballs per l'adaptació del col·lector existent de distribució d'aigua calenta per tal d'adptar-lo a la nova distribució.
Es considera:
- Desconnexió de les connexions dels circuits que passaran a ser de primari.
- Anul·lació o mutatge de brida cega pel les tubuladures del col·lector que quedaran sense ús.
- Aixamplament de tubuladures existents per tal de poder connectar la entrada i sortida del nou circuit secundari. 
- Muntatge de noves tubuladures amb brida.
- Buidat , proves i reomplert.
- Adaptació dels treballs a les necessitats i horaris del centre</t>
  </si>
  <si>
    <t>Col·lector bombes B1</t>
  </si>
  <si>
    <t>Total 04LL007P</t>
  </si>
  <si>
    <t>04LL009P</t>
  </si>
  <si>
    <t>Construcció col·lector repartiment bescambiadors</t>
  </si>
  <si>
    <t>Subminsitrament i muntatge de col·lector d'acer negre equipat relació d'entrades i sortides segons esquema hidràulic. Incloent la seva suportació.
Caracterísitques.  
- DN250. 
- Equipat amb boques d'entrada i sortida tipus brida segons esquema hidràulic.  
- Picatges necessaris pels elements de mesura, visualització, buidatge....  segons esquema de principi. 
    NOTA: Els buidatges es conduïran fins al punt de desaigüe més proper o vertiran sobre la terrassa.
- La distància mínima entre les les brides de connexió dels respectius circuits i la paret exteior del col·lector serà de 30cm. De manera que permetin la correcta manipulació de les vàlvules associades.
- S'inclou aplicació de capa d'imprimació antioxidants,  el calorifugat amb escuma elastomèrica  de 50mm d'espessor , recobriment d'aïllament amb planxa d'alumini 
- Inclou mitjes canyes de suport, bancada o pòrtic de suportació. Tot pintat amb capa d'imprimació antioxidants i pintat final color gris o negre segons indicacions de la DO.
- Inclou identificació del col·lectors així com les circuits d'entrada i sortida anb marques aptes per a la intempèrie.</t>
  </si>
  <si>
    <t>Col·lector bescanviador</t>
  </si>
  <si>
    <t>Total 04LL009P</t>
  </si>
  <si>
    <t>04LL010P</t>
  </si>
  <si>
    <t>Altres treballs de connexió i adaptacío hidràulica</t>
  </si>
  <si>
    <t>Partida relativa a l'adaptació de la instal·lació hidràulica existent a la sala de calderes per tal de poder realitzar la separació de circuits segons esquema hidràlic.
Es considera:
- Desconnexió i desviament dels circuits necessaris.
- Desplaçament d'equips existents per tal de disposar de més espai.
- Deplaçament de bobes d'impulsió contra calderes existents per poder disposar de més espai.
- Tots els treballs necessaris per poder implementar la separació de circuits.
- Adaptació dels treballs a les necessitats i horaris del centre</t>
  </si>
  <si>
    <t>COL3 - ASP</t>
  </si>
  <si>
    <t>Total 04LL010P</t>
  </si>
  <si>
    <t>Total 04.02</t>
  </si>
  <si>
    <t>04.03</t>
  </si>
  <si>
    <t>MODIFICACIÓ INSTAL·LACIÓ HIDRÀULICA - CANONADES</t>
  </si>
  <si>
    <t>PF1A-JS01</t>
  </si>
  <si>
    <t>Tub acer negre s/sold.(S),8¬,sèrie M s/UNE-EN 10255,soldat,dific.mitjà,col.superf.</t>
  </si>
  <si>
    <t>Tub d'acer negre sense soldadura, fabricat amb acer S195 T, de 8" de mida de rosca (diàmetre exterior especificat=219,1 mm i DN=200 mm), sèrie M segons UNE-EN 10255, soldat, amb grau de dificultat mitjà i col·locat superficialment i pintat amb  capa d'imprimació antioxidant. S'inclou part proporcional d'accessoris, elements de muntatge i elements de suportació de la canonada.</t>
  </si>
  <si>
    <t>Total PF1A-JS01</t>
  </si>
  <si>
    <t>PF1A-DURH</t>
  </si>
  <si>
    <t>Tub acer negre s/sold.(S),6¬,sèrie M s/UNE-EN 10255,soldat,dific.mitjà,col.superf.</t>
  </si>
  <si>
    <t>Tub d'acer negre sense soldadura, fabricat amb acer S195 T, de 6" de mida de rosca (diàmetre exterior especificat=165,1 mm i DN=150 mm), sèrie M segons UNE-EN 10255, soldat, amb grau de dificultat mitjà i col·locat superficialment i pintat amb  capa d'imprimació antioxidant. S'inclou part proporcional d'accessoris, elements de muntatge i elements de suportació de la canonada.</t>
  </si>
  <si>
    <t>Total PF1A-DURH</t>
  </si>
  <si>
    <t>PF1A-DURF</t>
  </si>
  <si>
    <t>Tub acer negre s/sold.(S),4¬,sèrie M s/UNE-EN 10255,soldat,dific.mitjà,col.superf.</t>
  </si>
  <si>
    <t>Tub d'acer negre sense soldadura, fabricat amb acer S195 T, de 4" de mida de rosca (diàmetre exterior especificat=114,3 mm i DN=100 mm), sèrie M segons UNE-EN 10255, soldat, amb grau de dificultat mitjà i col·locat superficialment i pintat amb  capa d'imprimació antioxidant. S'inclou part proporcional d'accessoris, elements de muntatge i elements de suportació de la canonada.</t>
  </si>
  <si>
    <t>Total PF1A-DURF</t>
  </si>
  <si>
    <t>PF1A-DUV0</t>
  </si>
  <si>
    <t>Tub acer negre s/sold.(S),3¬,sèrie M s/UNE-EN 10255,soldat,dific.mitjà,col.superf.</t>
  </si>
  <si>
    <t>Tub d'acer negre sense soldadura, fabricat amb acer S195 T, de 3" de mida de rosca (diàmetre exterior especificat=88,9 mm i DN=80 mm), sèrie M segons UNE-EN 10255, soldat, amb grau de dificultat mitjà i col·locat superficialment i pintat amb  capa d'imprimació antioxidant. S'inclou part proporcional d'accessoris, elements de muntatge i elements de suportació de la canonada.</t>
  </si>
  <si>
    <t>Total PF1A-DUV0</t>
  </si>
  <si>
    <t>PF1A-DURE</t>
  </si>
  <si>
    <t>Tub acer negre s/sold.(S),2¬1/2,sèrie M s/UNE-EN 10255,soldat,dific.mitjà,col.superf.</t>
  </si>
  <si>
    <t>Tub d'acer negre sense soldadura, fabricat amb acer S195 T, de 2"1/2 de mida de rosca (diàmetre exterior especificat=76,1 mm i DN=65 mm), sèrie M segons UNE-EN 10255, soldat, amb grau de dificultat mitjà i col·locat superficialment i pintat amb  capa d'imprimació antioxidant. S'inclou part proporcional d'accessoris, elements de muntatge i elements de suportació de la canonada.</t>
  </si>
  <si>
    <t>Total PF1A-DURE</t>
  </si>
  <si>
    <t>PFQ0-JS01</t>
  </si>
  <si>
    <t>Aïllament tèrmic escum.elastom.,fluids (-50 i 105°C),D=219mm,g=50mm,factor dif.vapor&gt;= 7000superf.mitjà</t>
  </si>
  <si>
    <t>Aïllament tèrmic d'escuma elastomèrica per a canonades que transporten fluids a temperatura entre -50°C i 105°C, per a tub de diàmetre exterior 219 mm, de 50 mm de gruix, classe de reacció al foc BL-s2, d0 segons norma UNE-EN 13501-1, factor de resistència a la difusió del vapor d'aigua &gt;= 7000, col·locat superficialment amb grau de dificultat mitjà</t>
  </si>
  <si>
    <t>Total PFQ0-JS01</t>
  </si>
  <si>
    <t>PFQ0-3KTS</t>
  </si>
  <si>
    <t>Aïllament tèrmic escum.elastom.,fluids (-50 i 105°C),D=170mm,g=50mm,factor dif.vapor&gt;= 7000superf.mitjà</t>
  </si>
  <si>
    <t>Aïllament tèrmic d'escuma elastomèrica per a canonades que transporten fluids a temperatura entre -50°C i 105°C, per a tub de diàmetre exterior 170 mm, de 50 mm de gruix, classe de reacció al foc BL-s2, d0 segons norma UNE-EN 13501-1, factor de resistència a la difusió del vapor d'aigua &gt;= 7000, col·locat superficialment amb grau de dificultat mitjà</t>
  </si>
  <si>
    <t>Total PFQ0-3KTS</t>
  </si>
  <si>
    <t>PFQ0-3KQB</t>
  </si>
  <si>
    <t>Aïllament tèrmic escum.elastom.,fluids (-50 i 105°C),D=114mm,g=50mm,factor dif.vapor&gt;= 7000superf.mitjà</t>
  </si>
  <si>
    <t>Aïllament tèrmic d'escuma elastomèrica per a canonades que transporten fluids a temperatura entre -50°C i 105°C, per a tub de diàmetre exterior 114 mm, de 50 mm de gruix, classe de reacció al foc BL-s2, d0 segons norma UNE-EN 13501-1, factor de resistència a la difusió del vapor d'aigua &gt;= 7000, col·locat superficialment amb grau de dificultat mitjà</t>
  </si>
  <si>
    <t>Total PFQ0-3KQB</t>
  </si>
  <si>
    <t>PFQ0-3KXE</t>
  </si>
  <si>
    <t>Aïllament tèrmic escum.elastom.,fluids (-50 i 105°C),D=89mm,g=50mm,factor dif.vapor&gt;= 7000superf.mitjà</t>
  </si>
  <si>
    <t>Aïllament tèrmic d'escuma elastomèrica per a canonades que transporten fluids a temperatura entre -50°C i 105°C, per a tub de diàmetre exterior 89 mm, de 50 mm de gruix, classe de reacció al foc BL-s2, d0 segons norma UNE-EN 13501-1, factor de resistència a la difusió del vapor d'aigua &gt;= 7000, col·locat superficialment amb grau de dificultat mitjà</t>
  </si>
  <si>
    <t>Total PFQ0-3KXE</t>
  </si>
  <si>
    <t>PFQ0-3KXD</t>
  </si>
  <si>
    <t>Aïllament tèrmic escum.elastom.,fluids (-50 i 105°C),D=76mm,g=50mm,factor dif.vapor&gt;= 7000superf.mitjà</t>
  </si>
  <si>
    <t>Aïllament tèrmic d'escuma elastomèrica per a canonades que transporten fluids a temperatura entre -50°C i 105°C, per a tub de diàmetre exterior 76 mm, de 50 mm de gruix, classe de reacció al foc BL-s2, d0 segons norma UNE-EN 13501-1, factor de resistència a la difusió del vapor d'aigua &gt;= 7000, col·locat superficialment amb grau de dificultat mitjà</t>
  </si>
  <si>
    <t>Total PFQ0-3KXD</t>
  </si>
  <si>
    <t>PFR0-3NEN</t>
  </si>
  <si>
    <t>Recob.tèrm.canonades alum.,D=230mm,g=0,6mm,dific.baix,superf.</t>
  </si>
  <si>
    <t>Recobriment d'aïllaments tèrmics de canonades d'alumini, de 230 mm de diàmetre, de 0,6 mm de gruix, amb grau de dificultat baix i col·locat superficialment</t>
  </si>
  <si>
    <t>Total PFR0-3NEN</t>
  </si>
  <si>
    <t>PFR0-3NEI</t>
  </si>
  <si>
    <t>Recob.tèrm.canonades alum.,D=180mm,g=0,6mm,dific.baix,superf.</t>
  </si>
  <si>
    <t>Recobriment d'aïllaments tèrmics de canonades d'alumini, de 180 mm de diàmetre, de 0,6 mm de gruix, amb grau de dificultat baix i col·locat superficialment</t>
  </si>
  <si>
    <t>Total PFR0-3NEI</t>
  </si>
  <si>
    <t>PFR0-3NED</t>
  </si>
  <si>
    <t>Recob.tèrm.canonades alum.,D=130mm,g=0,6mm,dific.baix,superf.</t>
  </si>
  <si>
    <t>Recobriment d'aïllaments tèrmics de canonades d'alumini, de 130 mm de diàmetre, de 0,6 mm de gruix, amb grau de dificultat baix i col·locat superficialment</t>
  </si>
  <si>
    <t>Total PFR0-3NED</t>
  </si>
  <si>
    <t>PFR0-3NEA</t>
  </si>
  <si>
    <t>Recob.tèrm.canonades alum.,D=100mm,g=0,6mm,dific.baix,superf.</t>
  </si>
  <si>
    <t>Recobriment d'aïllaments tèrmics de canonades d'alumini, de 100 mm de diàmetre, de 0,6 mm de gruix, amb grau de dificultat baix i col·locat superficialment</t>
  </si>
  <si>
    <t>Total PFR0-3NEA</t>
  </si>
  <si>
    <t>PFR0-3NHP</t>
  </si>
  <si>
    <t>Recob.tèrm.canonades alum.,D=90mm,g=0,6mm,dific.baix,superf.</t>
  </si>
  <si>
    <t>Recobriment d'aïllaments tèrmics de canonades d'alumini, de 90 mm de diàmetre, de 0,6 mm de gruix, amb grau de dificultat baix i col·locat superficialment</t>
  </si>
  <si>
    <t>Total PFR0-3NHP</t>
  </si>
  <si>
    <t>PF42-65CU</t>
  </si>
  <si>
    <t>Tub acer inox.1.4307 (AISI 304L),35x1,sèrie 1 s/UNE-EN 10312,unió pressió,dific.baix,col.superf.</t>
  </si>
  <si>
    <t>Tub d'acer inoxidable 1.4307 (AISI 304L) amb soldadura longitudinal, de 35 mm de diàmetre exterior i 1 mm de gruix de paret, sèrie 1 segons UNE-EN 10312, unió a pressió, amb grau de dificultat baix i col·locat superficialment</t>
  </si>
  <si>
    <t>EMPLENAT PRIMARI</t>
  </si>
  <si>
    <t>Total PF42-65CU</t>
  </si>
  <si>
    <t>Total 04.03</t>
  </si>
  <si>
    <t>04.04</t>
  </si>
  <si>
    <t>MODIFICACIÓ INSTAL·LACIÓ HIDRÀULICA - ACCESSORIS I INSTRUMENTACIÓ</t>
  </si>
  <si>
    <t>EN316727</t>
  </si>
  <si>
    <t>Vàlvula bola manual rosca,2peces,pas tot.,llautó,DN=1",PN=25bar,superf.</t>
  </si>
  <si>
    <t>Vàlvula de bola manual amb rosca, de dues peces amb pas total, de llautó, de diàmetre nominal 1", de 25 bar de PN i preu alt, muntada superficialment</t>
  </si>
  <si>
    <t>BUIDAT</t>
  </si>
  <si>
    <t>Total EN316727</t>
  </si>
  <si>
    <t>PN38-EBYR</t>
  </si>
  <si>
    <t>Vàlvula bola manual+rosca,2peces,pas tot.,bronze,DN=1¬1/4¬,preu alt,PN=10bar,preu alt,superf.</t>
  </si>
  <si>
    <t>Vàlvula de bola manual amb rosca, de dues peces amb pas total, de bronze, de diàmetre nominal 1"1/4 ", de 10 bar pressió nominal, de preu alt, muntada superficialment</t>
  </si>
  <si>
    <t>Total PN38-EBYR</t>
  </si>
  <si>
    <t>ENE2D304s</t>
  </si>
  <si>
    <t>Filtre colador en "Y",+brides,DN=125mm,PN=16bar,EN-GJL-250,pas malla=1,5mm,muntat superf.</t>
  </si>
  <si>
    <t>Filtre colador en forma de Y amb brides, 125 mm de diàmetre nominal, 16 bar de pressió nominal, fosa grisa EN-GJL-250 (GG25), malla d'acer inoxidable 1.4301 (AISI 304) amb perforacions d'1,5 mm de diàmetre, muntat superficialment</t>
  </si>
  <si>
    <t>GB11</t>
  </si>
  <si>
    <t>Total ENE2D304s</t>
  </si>
  <si>
    <t>EFM28E30</t>
  </si>
  <si>
    <t>Manig.EPDM+brides,DN=125mm,cos cautx.EPDM+niló,brides acer galv.,Pmàx.=10bar,Tmàx=105°C,embridat</t>
  </si>
  <si>
    <t>Maniguet antivibratori d'EPDM amb brides, de diàmetre nomimal 125 mm, cos de cautxú EPDM reforçat amb niló, brides d'acer galvanitzat, pressió màxima 10 bar, temperatura màxima 105 °C, embridat</t>
  </si>
  <si>
    <t>Total EFM28E30</t>
  </si>
  <si>
    <t>EEU52555</t>
  </si>
  <si>
    <t>Termòmetre bimetàl·lic,beina D=1/2",esfera 65mm,&lt;=120°C,col.roscat</t>
  </si>
  <si>
    <t>Termòmetre bimetàl·lic, amb beina de 1/2" de diàmetre, d'esfera de 65 mm, de &lt;= 120°C, col·locat roscat</t>
  </si>
  <si>
    <t>COL·LECTOR BESCAMBIADOR</t>
  </si>
  <si>
    <t>BESCAMBIADOR</t>
  </si>
  <si>
    <t>Total EEU52555</t>
  </si>
  <si>
    <t>EEU6U001s</t>
  </si>
  <si>
    <t>Manòmetre glicerina,0-10bar,esfera 63mm,rosca D=1/4'',roscat equipat amb vàlvula de tall</t>
  </si>
  <si>
    <t>Manòmetre de glicerina per a una pressió de 0 a 10 bar, d'esfera de 63 mm i rosca d'1/4' de D, col·locat roscat amb vàlvula de pas</t>
  </si>
  <si>
    <t>Total EEU6U001s</t>
  </si>
  <si>
    <t>EEV28030</t>
  </si>
  <si>
    <t>Transductor de pressió per líquids</t>
  </si>
  <si>
    <t>Subministrament, muntatge , calblejat i connexionat de transductor de pressió per aigua de 0 a 16bar de rang de mesura. S'inclou vàlvula de tall
Marca Schneider Electric Ref. 004702100</t>
  </si>
  <si>
    <t>Total EEV28030</t>
  </si>
  <si>
    <t>EEV21D00</t>
  </si>
  <si>
    <t>Sonda temperatura canonada beina,munt.+connectada</t>
  </si>
  <si>
    <t>Sonda de temperatura en canonada amb beina, amb accessoris de muntatge, muntada i connectada.
Marca Schneider Electric Ref.: 9121041000</t>
  </si>
  <si>
    <t>Total EEV21D00</t>
  </si>
  <si>
    <t>EEU11113</t>
  </si>
  <si>
    <t>Purgador automàt.aire,llautó,vert.+vàlvula obt.,D=3/8"</t>
  </si>
  <si>
    <t>Purgador automàtic d'aire, de llautó, per flotador, de posició vertical i vàlvula d'obturació incorporada, amb rosca de 3/8" de diàmetre, roscat</t>
  </si>
  <si>
    <t>AMIDAMENT</t>
  </si>
  <si>
    <t>Total EEU11113</t>
  </si>
  <si>
    <t>PN45-FDEY</t>
  </si>
  <si>
    <t>Vàlvula papll.concènt.,UNE-EN 593,manual,entre brides,DN=200mm,PN=16bar,EN-GJS-400-15/inox.1.4401,reductor manual,superf.</t>
  </si>
  <si>
    <t>Vàlvula de papallona concèntrica segons norma UNE-EN 593, manual, per a muntar entre brides, de 200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</si>
  <si>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SECUNDARI</t>
  </si>
  <si>
    <t>Total PN45-FDEY</t>
  </si>
  <si>
    <t>PN45-FDEX</t>
  </si>
  <si>
    <t>Vàlvula papll.concènt.,UNE-EN 593,manual,entre brides,DN=150mm,PN=16bar,EN-GJS-400-15/inox.1.4401,reductor manual,superf.</t>
  </si>
  <si>
    <t>Vàlvula de papallona concèntrica segons norma UNE-EN 593, manual, per a muntar entre brides, de 150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</si>
  <si>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BESCAMBIADORS</t>
  </si>
  <si>
    <t>Total PN45-FDEX</t>
  </si>
  <si>
    <t>PN45-FDEW</t>
  </si>
  <si>
    <t>Vàlvula papll.concènt.,UNE-EN 593,manual,entre brides,DN=125mm,PN=16bar,EN-GJS-400-15/inox.1.4401,reductor manual,superf.</t>
  </si>
  <si>
    <t>Vàlvula de papallona concèntrica segons norma UNE-EN 593, manual, per a muntar entre brides, de 125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</si>
  <si>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Total PN45-FDEW</t>
  </si>
  <si>
    <t>PN45-FDEV</t>
  </si>
  <si>
    <t>Vàlvula papll.concènt.,UNE-EN 593,manual,entre brides,DN=100mm,PN=16bar,EN-GJS-400-15/inox.1.4401,reductor manual,superf.</t>
  </si>
  <si>
    <t>Vàlvula de papallona concèntrica segons norma UNE-EN 593, manual, per a muntar entre brides, de 100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</si>
  <si>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CALD. 1</t>
  </si>
  <si>
    <t>Total PN45-FDEV</t>
  </si>
  <si>
    <t>PN45-FDEU</t>
  </si>
  <si>
    <t>Vàlvula papll.concènt.,UNE-EN 593,manual,entre brides,DN=80mm,PN=16bar,EN-GJS-400-15/inox.1.4401,reductor manual,superf.</t>
  </si>
  <si>
    <t>Vàlvula de papallona concèntrica segons norma UNE-EN 593, manual, per a muntar entre brides, de 80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</si>
  <si>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CALD. 3</t>
  </si>
  <si>
    <t>Total PN45-FDEU</t>
  </si>
  <si>
    <t>PN45-FDET</t>
  </si>
  <si>
    <t>Vàlvula papll.concènt.,UNE-EN 593,manual,entre brides,DN=65mm,PN=16bar,EN-GJS-400-15/inox.1.4401,reductor manual,superf.</t>
  </si>
  <si>
    <t>Vàlvula de papallona concèntrica segons norma UNE-EN 593, manual, per a muntar entre brides, de 65 mm de diàmetre nominal, de 16 bar de pressió nominal, cos de fosa nodular EN-GJS-400-15 (GGG40) amb revestiment de resina epoxi (100 micres), disc d'acer inoxidable 1.4401 (AISI 316), anell d'etilè propilè diè (EPDM), eix d'acer inoxidable 1.4021 (AISI 420) i accionament per reductor manual, muntada superficialment</t>
  </si>
  <si>
    <t>Total PN45-FDET</t>
  </si>
  <si>
    <t>PN84-DADO</t>
  </si>
  <si>
    <t>Vàlvula retenció,clap.+brides,DN=125mm,PN=16bar,EN-GJS-400-15/EN-GJS-400-15,seient elàsticmuntadasuperf.</t>
  </si>
  <si>
    <t>Vàlvula de retenció de clapeta, segons norma UNE-EN 12334, amb brides, de 125 mm de diàmetre nominal, de 16 bar de pressió nominal, cos de fosa nodular EN-GJS-400-15 (GGG40) amb recobriment de resina epoxi (200 micres), clapeta de fosa nodular EN-GJS-400-15 (GGG40), tancament de seient elàstic, muntada superficialment</t>
  </si>
  <si>
    <t>Total PN84-DADO</t>
  </si>
  <si>
    <t>EFM2-JS01</t>
  </si>
  <si>
    <t>Manig.EPDM+brides,DN=150mm,cos cautx.EPDM+niló,brides acer galv.,Pmàx.=10bar,Tmàx=105°C,embridat</t>
  </si>
  <si>
    <t>BESCAMBIADOR 1</t>
  </si>
  <si>
    <t>BESCAMBIADOR 2</t>
  </si>
  <si>
    <t>Total EFM2-JS01</t>
  </si>
  <si>
    <t>Total 04.04</t>
  </si>
  <si>
    <t>04.05</t>
  </si>
  <si>
    <t>INSTAL·LACIÓ ELÈCTRICA</t>
  </si>
  <si>
    <t>05LL-JS01</t>
  </si>
  <si>
    <t>Ampliació sortida quadre distribució bombes</t>
  </si>
  <si>
    <t>Treballs per l'ampliacío del quadre elèctric de distribució de la sala de calderes i bombes per incoporar una nova sortida per la protecció de la bomba GB11.
Inclou:
- Aturada del quadre segons necessitats del centre.
- Interruptor diferencial 4/40/300mA Tipus B
- Guarda motor per 5,5kW
- Contactes auxiliars
- Identificació del circuit al quadre i modificació esquema multifilar / unifilar.</t>
  </si>
  <si>
    <t>Total 05LL-JS01</t>
  </si>
  <si>
    <t>PG33-E6E1</t>
  </si>
  <si>
    <t>Cable 0,6/1 kV RZ1-K (AS), 5x2,5mm2,col.tub</t>
  </si>
  <si>
    <t>Cable amb conductor de coure de tensió assignada 0,6/1 kV, de designació RZ1-K (AS), construcció segons norma UNE 21123-4, pentapolar, de secció 5x2,5 mm2, amb coberta del cable de poliolefines, classe de reacció al foc Cca-s1b, d1, a1 segons la norma UNE-EN 50575 amb baixa emissió fums, col·locat en tub</t>
  </si>
  <si>
    <t>Total PG33-E6E1</t>
  </si>
  <si>
    <t>PG2P-6T08</t>
  </si>
  <si>
    <t>Tub rígid PVC,DN=20mm,impacte=2J,resist.compress.=1250N,unió endollada+munt.superf.</t>
  </si>
  <si>
    <t>Tub rígid de PVC, de 20 mm de diàmetre nominal, aïllant i no propagador de la flama, amb una resistència a l'impacte de 2 J, resistència a compressió de 1250 N i una rigidesa dielèctrica de 2000 V, amb unió endollada i muntat superficialment</t>
  </si>
  <si>
    <t>Total PG2P-6T08</t>
  </si>
  <si>
    <t>PG2P-6T09</t>
  </si>
  <si>
    <t>Tub rígid PVC,DN=25mm,impacte=2J,resist.compress.=1250N,unió endollada+munt.superf.</t>
  </si>
  <si>
    <t>Tub rígid de PVC, de 25 mm de diàmetre nominal, aïllant i no propagador de la flama, amb una resistència a l'impacte de 2 J, resistència a compressió de 1250 N i una rigidesa dielèctrica de 2000 V, amb unió endollada i muntat superficialment</t>
  </si>
  <si>
    <t>Total PG2P-6T09</t>
  </si>
  <si>
    <t>PG2J-4BV8</t>
  </si>
  <si>
    <t>Safata reixeta acer galv.calent,50mmx50mm,col.susp/param.horitz.</t>
  </si>
  <si>
    <t>Safata metàl·lica de reixeta d'acer galvanitzat en calent, d'alçària 50 mm i amplària 50 mm, col·locada suspesa de paraments horitzontals amb elements de suport</t>
  </si>
  <si>
    <t>Total PG2J-4BV8</t>
  </si>
  <si>
    <t>PG2J-4BV6</t>
  </si>
  <si>
    <t>Safata reixeta acer galv.calent,35mmx35mm,col.susp/param.horitz.</t>
  </si>
  <si>
    <t>Safata metàl·lica de reixeta d'acer galvanitzat en calent, d'alçària 35 mm i amplària 35 mm, col·locada suspesa de paraments horitzontals amb elements de suport</t>
  </si>
  <si>
    <t>Total PG2J-4BV6</t>
  </si>
  <si>
    <t>Total 04.05</t>
  </si>
  <si>
    <t>04.06</t>
  </si>
  <si>
    <t>INSTAL·LACIÓ CONTROL I INTEGRACIÓ BMS</t>
  </si>
  <si>
    <t>07LL002P</t>
  </si>
  <si>
    <t>Control i integració nous equips</t>
  </si>
  <si>
    <t>Partida a certificar íntegrament relativa als treballs d'enginyeria de progració pel control i integració dels nous equips instal·lats.
- Control de nova bomba de secundari segons consignes de la DO i del matenidor del centre.
- Integració de tots els nous equips al SCADA BMS ja implantat al centre.
- Es preveuen els equips següents: Variador de freqüència VF01 de la bomba GB11, 8u. sonda Tª bescambiadors, 8u. Transductors de pressió bescambiadors
Inclou:
Ampliació del quadre de control existent, incloent font d'alimentació Mean Well EDR-120-24, de 24 Vcc, 120 W, entrada 100-240 Vca, muntatge sobre carril DIN; dos mòduls d'entrades i sortides universals Honeywell IQ5-IO-16UIO, de 16 canals universals compatibles amb els controladors IQ500 i IQ528; llicència Honeywell IQ5-100-150-UP per a l'ampliació de la capacitat del controlador de 100 a 150 punts; joc d'adaptadors de connexió del bus d'E/S Honeywell IQ5-IO-ADPT-2 per a la interconnexió del controlador IQ5 i els mòduls d'entrades i sortides; ampliació del quadre de control existent amb incorporació de proteccions, bornes, cablejat interior, identificació, canalitzacions i tots els elements auxiliars necessaris. 
Inclou la programació dels equips de control Honeywell IQ5, desenvolupament de les seqüències de funcionament, regulació, alarmes, enclavaments i estratègies de control, així com la configuració del sistema de supervisió amb creació de pantalles gràfiques, bases de dades, històrics, tendències, alarmes i usuaris. 
També inclou la verificació del cablejat i dels senyals de camp, càrrega del programari, comprovació funcional dels equips, ajust dels paràmetres de regulació, proves completes de funcionament, posada en marxa de la instal·lació, elaboració de la documentació tècnica final, formació al personal d'explotació i tots els materials, accessoris, mitjans auxiliars i treballs necessaris per deixar el sistema completament instal·lat, configurat i en correcte estat de funcionament.</t>
  </si>
  <si>
    <t>Total 07LL002P</t>
  </si>
  <si>
    <t>07LL003P</t>
  </si>
  <si>
    <t>Cablejat elements de control</t>
  </si>
  <si>
    <t>Partida a certificar íntegrament relativa als treballs de cablejat de control dels receptors, elements de mesura i controll presents a l'ampliació i segons esquema de principi
- Cablejat des d'element de camp fins a quadre d'adquisió i control.
- Es preveuen els equips següents: Variador de freqüència VF01 de la bomba GB11, 8u. sonda Tª bescambiadors, 8u. Transductors de pressió bescambiadors</t>
  </si>
  <si>
    <t>Total 07LL003P</t>
  </si>
  <si>
    <t>Total 04.06</t>
  </si>
  <si>
    <t>04.07</t>
  </si>
  <si>
    <t>ALTRES PARTIDES</t>
  </si>
  <si>
    <t>09JS001P</t>
  </si>
  <si>
    <t>Ajudes de paleta, ferrer, sectoritzacions</t>
  </si>
  <si>
    <t>En aquesta partida s’hi inclouen les ajudes de paleta, de ferrer i d'instal·lacions associats a aquests serveis afectats com poden ser entre altres. També els treballs relatius al segellat de sectors d'incendi afectats.
Es consideren totes les ajudes necessàries per poder desenvolupar correctament els treballs
- Obertures, tancament i repassos en façanes.
- Desmuntage, acopi, adaptació i reposició de lames de fustes existents a la terrassa.
- Reposicío de totes les afectacions a la terrassa relativa a xapes, morters de protecció, teles asfàtiques entre altres.
- Suportacions de tots els nous elements a instal·lar (sempre pintades amb imrpimaciío anti oxidant i pintat superficial )</t>
  </si>
  <si>
    <t>09LL001P</t>
  </si>
  <si>
    <t>Partida per serveis afectats</t>
  </si>
  <si>
    <t>Partida per l’adaptació de les instal·lacions, equipaments i altres elements que es trobin afectats en el transcurs d’execució dels treballs.
- Desmuntatge i reposició de les instal·lacions afectades per les demolicions.
- Desviament de circuits implicats en l'actuació.
- Inclou treballs en horari noctur o festiu per pocedir a les actuacions sobre les instal·lacions existents.</t>
  </si>
  <si>
    <t>ZZZD-JS90</t>
  </si>
  <si>
    <t>Plataforma exterior exterior per equips</t>
  </si>
  <si>
    <t>Subministrament i muntatge de plataforma metàl·lica exterior per la disposició dels equip a la terrassa segons documentació gràfica del projecte.
La partida inclou:
- Replanteig inicial in situ.
- Estructura metàlica rectangular de 6,7m ample x 5,2m profunditat x 0,35m alçada formada per:
 - Pletines de recolzament 300x300x12
 - 8u. Peus de perfil SHS 100x100x5
 - Perfils transversals perimetrals IPE160
 - 2u. Perfils longitudinals soldats IPE 270 pel recolzament dels bescambiadors i canonades associades.
- Assentament de la estructura sobre el forjat existent per mitjà de morter d'anivellament i placa de neoprè per l'assentament de la estructura.
- Remat de la tela asfàtica per cada peu de la estructura.
- Subministrament i muntatge de reixa electrosoldada galvanitzada en calent pel conjunt de la plataforma. Malla de 30x30mm i pletina portant de 40x4mm. Incloent perfils metàl·lics de suportació i grapes de fizació.Acabant antilliscant.
- Aplicació de capa d'imprimació anti oxidant a tot el conjunt de la estructura i capa de pintura final ( color a definir )
- Pujada de la bancada fins al seu emplaçament final</t>
  </si>
  <si>
    <t>09LL002P</t>
  </si>
  <si>
    <t>Pòrtics i suportacions per canonades i equips</t>
  </si>
  <si>
    <t>Partida per la construcció d'estructures metàl·liques soldades a bancada per la suportació  de canonades de distribuciói altres equipaments. Mitjancant perfils metàl·lics estructurals pintants amb una capa d'imprimació ani oxidant i pintat final superficial.</t>
  </si>
  <si>
    <t>ZZZD-MH01</t>
  </si>
  <si>
    <t>Documentació As Built i Legalització</t>
  </si>
  <si>
    <t>Confecció, control i lliurament de documentació final d'obra instal·lació de fontaneria incloent:
- Plànols i esquemes as-built.
- Memòria descriptiva i de funcionament.
- Catàlegs i documentació tècnica dels equips.
- Certificats (CE de materials i equips, elements de protecció contra incendis, etc.),
- Proves de posada en marxa d'equips.
- Proves de posada en marxa d'equips realitzades per tercers.
- Llistat de proveïdors.
- Inscripció de la instal·lació al RITSIC seobre l'expedient ja existent. Incloent taxes.</t>
  </si>
  <si>
    <t>09LL003P</t>
  </si>
  <si>
    <t>Seguretat i salut obra</t>
  </si>
  <si>
    <t>Partida per la dotació d’equipaments de seguretat i salut per l’execució de la fase 2. S’inclouen els mitjans auxiliars per la implantació a l’emplaçament, les proteccions individuals i col·lectives necessàries per el desenvolupament dels treballs.</t>
  </si>
  <si>
    <t>09LL004P</t>
  </si>
  <si>
    <t>Gestió de residus</t>
  </si>
  <si>
    <t>Partida per la gestió dels residus produïts en el transcurs d'aquesta fase del projecte. S'inclou la selecció i acopi a peu d’obra, transport i gestió fins a gestor autoritzat.</t>
  </si>
  <si>
    <t>Total 04.07</t>
  </si>
  <si>
    <t>Total 4</t>
  </si>
  <si>
    <t>Total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</si>
</sst>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9" x14ac:knownFonts="1">
    <font>
      <sz val="11"/>
      <color theme="1"/>
      <name val="Calibri"/>
      <family val="2"/>
      <scheme val="minor"/>
    </font>
    <font>
      <b/>
      <sz val="10"/>
      <color theme="1"/>
      <name val="Calibri"/>
      <family val="2"/>
      <scheme val="minor"/>
    </font>
    <font>
      <b/>
      <sz val="14"/>
      <color theme="1"/>
      <name val="Calibri"/>
      <family val="2"/>
      <scheme val="minor"/>
    </font>
    <font>
      <b/>
      <sz val="9"/>
      <color indexed="81"/>
      <name val="Tahoma"/>
      <family val="2"/>
    </font>
    <font>
      <b/>
      <i/>
      <sz val="10"/>
      <color theme="1"/>
      <name val="Calibri"/>
      <family val="2"/>
      <scheme val="minor"/>
    </font>
    <font>
      <b/>
      <sz val="8"/>
      <color theme="1"/>
      <name val="Calibri"/>
      <family val="2"/>
      <scheme val="minor"/>
    </font>
    <font>
      <b/>
      <sz val="8"/>
      <color rgb="FFFF40FF"/>
      <name val="Calibri"/>
      <family val="2"/>
      <scheme val="minor"/>
    </font>
    <font>
      <sz val="8"/>
      <color theme="1"/>
      <name val="Calibri"/>
      <family val="2"/>
      <scheme val="minor"/>
    </font>
    <font>
      <sz val="8"/>
      <color rgb="FFFF40FF"/>
      <name val="Calibri"/>
      <family val="2"/>
      <scheme val="minor"/>
    </font>
  </fonts>
  <fills count="6">
    <fill>
      <patternFill patternType="none"/>
    </fill>
    <fill>
      <patternFill patternType="gray125"/>
    </fill>
    <fill>
      <patternFill patternType="solid">
        <fgColor rgb="FF98C7AF"/>
        <bgColor indexed="64"/>
      </patternFill>
    </fill>
    <fill>
      <patternFill patternType="solid">
        <fgColor rgb="FFACD1BE"/>
        <bgColor indexed="64"/>
      </patternFill>
    </fill>
    <fill>
      <patternFill patternType="solid">
        <fgColor rgb="FFFFEDDB"/>
        <bgColor indexed="64"/>
      </patternFill>
    </fill>
    <fill>
      <patternFill patternType="solid">
        <fgColor rgb="FFC0C0C0"/>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49" fontId="5" fillId="2" borderId="0" xfId="0" applyNumberFormat="1" applyFont="1" applyFill="1" applyAlignment="1">
      <alignment vertical="top"/>
    </xf>
    <xf numFmtId="0" fontId="5" fillId="2" borderId="0" xfId="0" applyFont="1" applyFill="1" applyAlignment="1">
      <alignment vertical="top"/>
    </xf>
    <xf numFmtId="3" fontId="6" fillId="2" borderId="0" xfId="0" applyNumberFormat="1" applyFont="1" applyFill="1" applyAlignment="1">
      <alignment vertical="top"/>
    </xf>
    <xf numFmtId="4" fontId="6" fillId="2" borderId="0" xfId="0" applyNumberFormat="1" applyFont="1" applyFill="1" applyAlignment="1">
      <alignment vertical="top"/>
    </xf>
    <xf numFmtId="49" fontId="5" fillId="3" borderId="0" xfId="0" applyNumberFormat="1" applyFont="1" applyFill="1" applyAlignment="1">
      <alignment vertical="top"/>
    </xf>
    <xf numFmtId="0" fontId="5" fillId="3" borderId="0" xfId="0" applyFont="1" applyFill="1" applyAlignment="1">
      <alignment vertical="top"/>
    </xf>
    <xf numFmtId="4" fontId="6" fillId="3" borderId="0" xfId="0" applyNumberFormat="1" applyFont="1" applyFill="1" applyAlignment="1">
      <alignment vertical="top"/>
    </xf>
    <xf numFmtId="49" fontId="7" fillId="4" borderId="0" xfId="0" applyNumberFormat="1" applyFont="1" applyFill="1" applyAlignment="1">
      <alignment vertical="top"/>
    </xf>
    <xf numFmtId="49" fontId="7" fillId="0" borderId="0" xfId="0" applyNumberFormat="1" applyFont="1" applyAlignment="1">
      <alignment vertical="top"/>
    </xf>
    <xf numFmtId="0" fontId="7" fillId="0" borderId="0" xfId="0" applyFont="1" applyAlignment="1">
      <alignment vertical="top"/>
    </xf>
    <xf numFmtId="4" fontId="8" fillId="0" borderId="0" xfId="0" applyNumberFormat="1" applyFont="1" applyAlignment="1">
      <alignment vertical="top"/>
    </xf>
    <xf numFmtId="164" fontId="7" fillId="0" borderId="0" xfId="0" applyNumberFormat="1" applyFont="1" applyAlignment="1">
      <alignment vertical="top"/>
    </xf>
    <xf numFmtId="4" fontId="7" fillId="0" borderId="0" xfId="0" applyNumberFormat="1" applyFont="1" applyAlignment="1">
      <alignment vertical="top"/>
    </xf>
    <xf numFmtId="49" fontId="5" fillId="0" borderId="0" xfId="0" applyNumberFormat="1" applyFont="1" applyAlignment="1">
      <alignment vertical="top"/>
    </xf>
    <xf numFmtId="4" fontId="6" fillId="0" borderId="0" xfId="0" applyNumberFormat="1" applyFont="1" applyAlignment="1">
      <alignment vertical="top"/>
    </xf>
    <xf numFmtId="0" fontId="7" fillId="5" borderId="0" xfId="0" applyFont="1" applyFill="1" applyAlignment="1">
      <alignment vertical="top"/>
    </xf>
    <xf numFmtId="49" fontId="7" fillId="0" borderId="0" xfId="0" applyNumberFormat="1" applyFont="1" applyAlignment="1">
      <alignment vertical="top" wrapText="1"/>
    </xf>
    <xf numFmtId="3" fontId="7" fillId="0" borderId="0" xfId="0" applyNumberFormat="1" applyFont="1" applyAlignment="1">
      <alignment vertical="top"/>
    </xf>
    <xf numFmtId="165" fontId="7" fillId="0" borderId="0" xfId="0" applyNumberFormat="1" applyFont="1" applyAlignment="1">
      <alignment vertical="top"/>
    </xf>
    <xf numFmtId="165" fontId="8" fillId="0" borderId="0" xfId="0" applyNumberFormat="1" applyFont="1" applyAlignment="1">
      <alignment vertical="top"/>
    </xf>
    <xf numFmtId="0" fontId="4" fillId="0" borderId="0" xfId="0" applyFont="1" applyAlignment="1">
      <alignment vertical="top" wrapText="1"/>
    </xf>
    <xf numFmtId="49" fontId="5" fillId="2" borderId="0" xfId="0" applyNumberFormat="1" applyFont="1" applyFill="1" applyAlignment="1">
      <alignment vertical="top" wrapText="1"/>
    </xf>
    <xf numFmtId="49" fontId="5" fillId="3" borderId="0" xfId="0" applyNumberFormat="1" applyFont="1" applyFill="1" applyAlignment="1">
      <alignment vertical="top" wrapText="1"/>
    </xf>
    <xf numFmtId="0" fontId="7" fillId="0" borderId="0" xfId="0" applyFont="1" applyAlignment="1">
      <alignment vertical="top" wrapText="1"/>
    </xf>
    <xf numFmtId="0" fontId="7" fillId="5"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FC7E-A800-4DAD-B0E1-24B50E31AA3E}">
  <dimension ref="A1:M705"/>
  <sheetViews>
    <sheetView tabSelected="1" workbookViewId="0">
      <pane xSplit="4" ySplit="3" topLeftCell="E4" activePane="bottomRight" state="frozen"/>
      <selection pane="topRight" activeCell="E1" sqref="E1"/>
      <selection pane="bottomLeft" activeCell="A4" sqref="A4"/>
      <selection pane="bottomRight" activeCell="E4" sqref="E4"/>
    </sheetView>
  </sheetViews>
  <sheetFormatPr baseColWidth="10" defaultRowHeight="14.4" x14ac:dyDescent="0.3"/>
  <cols>
    <col min="1" max="1" width="8.6640625" bestFit="1" customWidth="1"/>
    <col min="2" max="2" width="5.77734375" bestFit="1" customWidth="1"/>
    <col min="3" max="3" width="3.88671875" bestFit="1" customWidth="1"/>
    <col min="4" max="4" width="33.109375" customWidth="1"/>
    <col min="5" max="5" width="19.6640625" bestFit="1" customWidth="1"/>
    <col min="6" max="6" width="11.21875" bestFit="1" customWidth="1"/>
    <col min="7" max="7" width="8.5546875" bestFit="1" customWidth="1"/>
    <col min="8" max="8" width="8.21875" bestFit="1" customWidth="1"/>
    <col min="9" max="9" width="6.5546875" bestFit="1" customWidth="1"/>
    <col min="10" max="10" width="12" bestFit="1" customWidth="1"/>
    <col min="11" max="11" width="8" bestFit="1" customWidth="1"/>
    <col min="12" max="12" width="7.6640625" bestFit="1" customWidth="1"/>
    <col min="13" max="13" width="8.109375" bestFit="1" customWidth="1"/>
  </cols>
  <sheetData>
    <row r="1" spans="1:13" x14ac:dyDescent="0.3">
      <c r="A1" s="1">
        <v>0</v>
      </c>
      <c r="B1" s="2"/>
      <c r="C1" s="2"/>
      <c r="D1" s="2"/>
      <c r="E1" s="2"/>
      <c r="F1" s="2"/>
      <c r="G1" s="2"/>
      <c r="H1" s="2"/>
      <c r="I1" s="2"/>
      <c r="J1" s="2"/>
      <c r="K1" s="2"/>
      <c r="L1" s="2"/>
      <c r="M1" s="2"/>
    </row>
    <row r="2" spans="1:13" ht="18" x14ac:dyDescent="0.3">
      <c r="A2" s="3" t="s">
        <v>0</v>
      </c>
      <c r="B2" s="2"/>
      <c r="C2" s="2"/>
      <c r="D2" s="2"/>
      <c r="E2" s="2"/>
      <c r="F2" s="2"/>
      <c r="G2" s="2"/>
      <c r="H2" s="2"/>
      <c r="I2" s="2"/>
      <c r="J2" s="2"/>
      <c r="K2" s="2"/>
      <c r="L2" s="2"/>
      <c r="M2" s="2"/>
    </row>
    <row r="3" spans="1:13" x14ac:dyDescent="0.3">
      <c r="A3" s="4" t="s">
        <v>1</v>
      </c>
      <c r="B3" s="4" t="s">
        <v>2</v>
      </c>
      <c r="C3" s="4" t="s">
        <v>3</v>
      </c>
      <c r="D3" s="25" t="s">
        <v>4</v>
      </c>
      <c r="E3" s="4" t="s">
        <v>5</v>
      </c>
      <c r="F3" s="4" t="s">
        <v>6</v>
      </c>
      <c r="G3" s="4" t="s">
        <v>7</v>
      </c>
      <c r="H3" s="4" t="s">
        <v>8</v>
      </c>
      <c r="I3" s="4" t="s">
        <v>9</v>
      </c>
      <c r="J3" s="4" t="s">
        <v>10</v>
      </c>
      <c r="K3" s="4" t="s">
        <v>11</v>
      </c>
      <c r="L3" s="4" t="s">
        <v>12</v>
      </c>
      <c r="M3" s="4" t="s">
        <v>13</v>
      </c>
    </row>
    <row r="4" spans="1:13" x14ac:dyDescent="0.3">
      <c r="A4" s="5" t="s">
        <v>14</v>
      </c>
      <c r="B4" s="5" t="s">
        <v>15</v>
      </c>
      <c r="C4" s="5" t="s">
        <v>16</v>
      </c>
      <c r="D4" s="26" t="s">
        <v>17</v>
      </c>
      <c r="E4" s="6"/>
      <c r="F4" s="6"/>
      <c r="G4" s="6"/>
      <c r="H4" s="6"/>
      <c r="I4" s="6"/>
      <c r="J4" s="6"/>
      <c r="K4" s="7">
        <f>K253</f>
        <v>1</v>
      </c>
      <c r="L4" s="8">
        <f>L253</f>
        <v>165231.07999999999</v>
      </c>
      <c r="M4" s="8">
        <f>M253</f>
        <v>165231.07999999999</v>
      </c>
    </row>
    <row r="5" spans="1:13" x14ac:dyDescent="0.3">
      <c r="A5" s="9" t="s">
        <v>18</v>
      </c>
      <c r="B5" s="9" t="s">
        <v>15</v>
      </c>
      <c r="C5" s="9" t="s">
        <v>16</v>
      </c>
      <c r="D5" s="27" t="s">
        <v>19</v>
      </c>
      <c r="E5" s="10"/>
      <c r="F5" s="10"/>
      <c r="G5" s="10"/>
      <c r="H5" s="10"/>
      <c r="I5" s="10"/>
      <c r="J5" s="10"/>
      <c r="K5" s="11">
        <f>K59</f>
        <v>1</v>
      </c>
      <c r="L5" s="11">
        <f>L59</f>
        <v>24846.48</v>
      </c>
      <c r="M5" s="11">
        <f>M59</f>
        <v>24846.48</v>
      </c>
    </row>
    <row r="6" spans="1:13" ht="20.399999999999999" x14ac:dyDescent="0.3">
      <c r="A6" s="12" t="s">
        <v>20</v>
      </c>
      <c r="B6" s="13" t="s">
        <v>21</v>
      </c>
      <c r="C6" s="13" t="s">
        <v>22</v>
      </c>
      <c r="D6" s="21" t="s">
        <v>23</v>
      </c>
      <c r="E6" s="14"/>
      <c r="F6" s="14"/>
      <c r="G6" s="14"/>
      <c r="H6" s="14"/>
      <c r="I6" s="14"/>
      <c r="J6" s="14"/>
      <c r="K6" s="15">
        <f>K23</f>
        <v>2048.9699999999998</v>
      </c>
      <c r="L6" s="15">
        <f>L23</f>
        <v>2.95</v>
      </c>
      <c r="M6" s="15">
        <f>M23</f>
        <v>6044.46</v>
      </c>
    </row>
    <row r="7" spans="1:13" ht="61.2" x14ac:dyDescent="0.3">
      <c r="A7" s="14"/>
      <c r="B7" s="14"/>
      <c r="C7" s="14"/>
      <c r="D7" s="21" t="s">
        <v>24</v>
      </c>
      <c r="E7" s="14"/>
      <c r="F7" s="14"/>
      <c r="G7" s="14"/>
      <c r="H7" s="14"/>
      <c r="I7" s="14"/>
      <c r="J7" s="14"/>
      <c r="K7" s="14"/>
      <c r="L7" s="14"/>
      <c r="M7" s="14"/>
    </row>
    <row r="8" spans="1:13" x14ac:dyDescent="0.3">
      <c r="A8" s="14"/>
      <c r="B8" s="14"/>
      <c r="C8" s="14"/>
      <c r="D8" s="28"/>
      <c r="E8" s="13" t="s">
        <v>25</v>
      </c>
      <c r="F8" s="16">
        <v>0</v>
      </c>
      <c r="G8" s="17">
        <v>197.23</v>
      </c>
      <c r="H8" s="17">
        <v>0</v>
      </c>
      <c r="I8" s="17">
        <v>0</v>
      </c>
      <c r="J8" s="17">
        <v>236.68</v>
      </c>
      <c r="K8" s="13" t="s">
        <v>26</v>
      </c>
      <c r="L8" s="14"/>
      <c r="M8" s="14"/>
    </row>
    <row r="9" spans="1:13" x14ac:dyDescent="0.3">
      <c r="A9" s="14"/>
      <c r="B9" s="14"/>
      <c r="C9" s="14"/>
      <c r="D9" s="28"/>
      <c r="E9" s="13" t="s">
        <v>27</v>
      </c>
      <c r="F9" s="16">
        <v>0</v>
      </c>
      <c r="G9" s="17">
        <v>76.7</v>
      </c>
      <c r="H9" s="17">
        <v>0</v>
      </c>
      <c r="I9" s="17">
        <v>0</v>
      </c>
      <c r="J9" s="17">
        <v>92.04</v>
      </c>
      <c r="K9" s="13" t="s">
        <v>26</v>
      </c>
      <c r="L9" s="14"/>
      <c r="M9" s="14"/>
    </row>
    <row r="10" spans="1:13" x14ac:dyDescent="0.3">
      <c r="A10" s="14"/>
      <c r="B10" s="14"/>
      <c r="C10" s="14"/>
      <c r="D10" s="28"/>
      <c r="E10" s="13" t="s">
        <v>28</v>
      </c>
      <c r="F10" s="16">
        <v>0</v>
      </c>
      <c r="G10" s="17">
        <v>103.89</v>
      </c>
      <c r="H10" s="17">
        <v>0</v>
      </c>
      <c r="I10" s="17">
        <v>0</v>
      </c>
      <c r="J10" s="17">
        <v>124.67</v>
      </c>
      <c r="K10" s="13" t="s">
        <v>26</v>
      </c>
      <c r="L10" s="14"/>
      <c r="M10" s="14"/>
    </row>
    <row r="11" spans="1:13" x14ac:dyDescent="0.3">
      <c r="A11" s="14"/>
      <c r="B11" s="14"/>
      <c r="C11" s="14"/>
      <c r="D11" s="28"/>
      <c r="E11" s="13" t="s">
        <v>29</v>
      </c>
      <c r="F11" s="16">
        <v>0</v>
      </c>
      <c r="G11" s="17">
        <v>87.92</v>
      </c>
      <c r="H11" s="17">
        <v>0</v>
      </c>
      <c r="I11" s="17">
        <v>0</v>
      </c>
      <c r="J11" s="17">
        <v>105.5</v>
      </c>
      <c r="K11" s="13" t="s">
        <v>26</v>
      </c>
      <c r="L11" s="14"/>
      <c r="M11" s="14"/>
    </row>
    <row r="12" spans="1:13" x14ac:dyDescent="0.3">
      <c r="A12" s="14"/>
      <c r="B12" s="14"/>
      <c r="C12" s="14"/>
      <c r="D12" s="28"/>
      <c r="E12" s="13" t="s">
        <v>30</v>
      </c>
      <c r="F12" s="16">
        <v>0</v>
      </c>
      <c r="G12" s="17">
        <v>8.73</v>
      </c>
      <c r="H12" s="17">
        <v>0</v>
      </c>
      <c r="I12" s="17">
        <v>0</v>
      </c>
      <c r="J12" s="17">
        <v>10.48</v>
      </c>
      <c r="K12" s="13" t="s">
        <v>26</v>
      </c>
      <c r="L12" s="14"/>
      <c r="M12" s="14"/>
    </row>
    <row r="13" spans="1:13" x14ac:dyDescent="0.3">
      <c r="A13" s="14"/>
      <c r="B13" s="14"/>
      <c r="C13" s="14"/>
      <c r="D13" s="28"/>
      <c r="E13" s="13" t="s">
        <v>31</v>
      </c>
      <c r="F13" s="16">
        <v>0</v>
      </c>
      <c r="G13" s="17">
        <v>263.10000000000002</v>
      </c>
      <c r="H13" s="17">
        <v>0</v>
      </c>
      <c r="I13" s="17">
        <v>0</v>
      </c>
      <c r="J13" s="17">
        <v>315.72000000000003</v>
      </c>
      <c r="K13" s="13" t="s">
        <v>26</v>
      </c>
      <c r="L13" s="14"/>
      <c r="M13" s="14"/>
    </row>
    <row r="14" spans="1:13" x14ac:dyDescent="0.3">
      <c r="A14" s="14"/>
      <c r="B14" s="14"/>
      <c r="C14" s="14"/>
      <c r="D14" s="28"/>
      <c r="E14" s="13" t="s">
        <v>32</v>
      </c>
      <c r="F14" s="16">
        <v>0</v>
      </c>
      <c r="G14" s="17">
        <v>31.38</v>
      </c>
      <c r="H14" s="17">
        <v>0</v>
      </c>
      <c r="I14" s="17">
        <v>0</v>
      </c>
      <c r="J14" s="17">
        <v>37.659999999999997</v>
      </c>
      <c r="K14" s="13" t="s">
        <v>26</v>
      </c>
      <c r="L14" s="14"/>
      <c r="M14" s="14"/>
    </row>
    <row r="15" spans="1:13" x14ac:dyDescent="0.3">
      <c r="A15" s="14"/>
      <c r="B15" s="14"/>
      <c r="C15" s="14"/>
      <c r="D15" s="28"/>
      <c r="E15" s="13" t="s">
        <v>33</v>
      </c>
      <c r="F15" s="16">
        <v>0</v>
      </c>
      <c r="G15" s="17">
        <v>168.66</v>
      </c>
      <c r="H15" s="17">
        <v>0</v>
      </c>
      <c r="I15" s="17">
        <v>0</v>
      </c>
      <c r="J15" s="17">
        <v>202.39</v>
      </c>
      <c r="K15" s="13" t="s">
        <v>26</v>
      </c>
      <c r="L15" s="14"/>
      <c r="M15" s="14"/>
    </row>
    <row r="16" spans="1:13" x14ac:dyDescent="0.3">
      <c r="A16" s="14"/>
      <c r="B16" s="14"/>
      <c r="C16" s="14"/>
      <c r="D16" s="28"/>
      <c r="E16" s="13" t="s">
        <v>34</v>
      </c>
      <c r="F16" s="16">
        <v>0</v>
      </c>
      <c r="G16" s="17">
        <v>86.7</v>
      </c>
      <c r="H16" s="17">
        <v>0</v>
      </c>
      <c r="I16" s="17">
        <v>0</v>
      </c>
      <c r="J16" s="17">
        <v>104.04</v>
      </c>
      <c r="K16" s="13" t="s">
        <v>26</v>
      </c>
      <c r="L16" s="14"/>
      <c r="M16" s="14"/>
    </row>
    <row r="17" spans="1:13" x14ac:dyDescent="0.3">
      <c r="A17" s="14"/>
      <c r="B17" s="14"/>
      <c r="C17" s="14"/>
      <c r="D17" s="28"/>
      <c r="E17" s="13" t="s">
        <v>35</v>
      </c>
      <c r="F17" s="16">
        <v>0</v>
      </c>
      <c r="G17" s="17">
        <v>9.9499999999999993</v>
      </c>
      <c r="H17" s="17">
        <v>0</v>
      </c>
      <c r="I17" s="17">
        <v>0</v>
      </c>
      <c r="J17" s="17">
        <v>11.94</v>
      </c>
      <c r="K17" s="13" t="s">
        <v>26</v>
      </c>
      <c r="L17" s="14"/>
      <c r="M17" s="14"/>
    </row>
    <row r="18" spans="1:13" x14ac:dyDescent="0.3">
      <c r="A18" s="14"/>
      <c r="B18" s="14"/>
      <c r="C18" s="14"/>
      <c r="D18" s="28"/>
      <c r="E18" s="13" t="s">
        <v>36</v>
      </c>
      <c r="F18" s="16">
        <v>1</v>
      </c>
      <c r="G18" s="17">
        <v>337.48</v>
      </c>
      <c r="H18" s="17">
        <v>0</v>
      </c>
      <c r="I18" s="17">
        <v>0</v>
      </c>
      <c r="J18" s="17">
        <v>404.98</v>
      </c>
      <c r="K18" s="13" t="s">
        <v>26</v>
      </c>
      <c r="L18" s="14"/>
      <c r="M18" s="14"/>
    </row>
    <row r="19" spans="1:13" x14ac:dyDescent="0.3">
      <c r="A19" s="14"/>
      <c r="B19" s="14"/>
      <c r="C19" s="14"/>
      <c r="D19" s="28"/>
      <c r="E19" s="13" t="s">
        <v>37</v>
      </c>
      <c r="F19" s="16">
        <v>1</v>
      </c>
      <c r="G19" s="17">
        <v>254.23</v>
      </c>
      <c r="H19" s="17">
        <v>0</v>
      </c>
      <c r="I19" s="17">
        <v>0</v>
      </c>
      <c r="J19" s="17">
        <v>305.08</v>
      </c>
      <c r="K19" s="13" t="s">
        <v>26</v>
      </c>
      <c r="L19" s="14"/>
      <c r="M19" s="14"/>
    </row>
    <row r="20" spans="1:13" x14ac:dyDescent="0.3">
      <c r="A20" s="14"/>
      <c r="B20" s="14"/>
      <c r="C20" s="14"/>
      <c r="D20" s="28"/>
      <c r="E20" s="13" t="s">
        <v>38</v>
      </c>
      <c r="F20" s="16">
        <v>1</v>
      </c>
      <c r="G20" s="17">
        <v>28.56</v>
      </c>
      <c r="H20" s="17">
        <v>0</v>
      </c>
      <c r="I20" s="17">
        <v>0</v>
      </c>
      <c r="J20" s="17">
        <v>34.270000000000003</v>
      </c>
      <c r="K20" s="13" t="s">
        <v>26</v>
      </c>
      <c r="L20" s="14"/>
      <c r="M20" s="14"/>
    </row>
    <row r="21" spans="1:13" x14ac:dyDescent="0.3">
      <c r="A21" s="14"/>
      <c r="B21" s="14"/>
      <c r="C21" s="14"/>
      <c r="D21" s="28"/>
      <c r="E21" s="13" t="s">
        <v>39</v>
      </c>
      <c r="F21" s="16">
        <v>1</v>
      </c>
      <c r="G21" s="17">
        <v>11.27</v>
      </c>
      <c r="H21" s="17">
        <v>0</v>
      </c>
      <c r="I21" s="17">
        <v>0</v>
      </c>
      <c r="J21" s="17">
        <v>13.52</v>
      </c>
      <c r="K21" s="13" t="s">
        <v>26</v>
      </c>
      <c r="L21" s="14"/>
      <c r="M21" s="14"/>
    </row>
    <row r="22" spans="1:13" x14ac:dyDescent="0.3">
      <c r="A22" s="14"/>
      <c r="B22" s="14"/>
      <c r="C22" s="14"/>
      <c r="D22" s="28"/>
      <c r="E22" s="13" t="s">
        <v>40</v>
      </c>
      <c r="F22" s="16">
        <v>0</v>
      </c>
      <c r="G22" s="17">
        <v>50</v>
      </c>
      <c r="H22" s="17">
        <v>0</v>
      </c>
      <c r="I22" s="17">
        <v>0</v>
      </c>
      <c r="J22" s="15">
        <f>OR(F22&lt;&gt;0,G22&lt;&gt;0,H22&lt;&gt;0,I22&lt;&gt;0)*(F22 + (F22 = 0))*(G22 + (G22 = 0))*(H22 + (H22 = 0))*(I22 + (I22 = 0))</f>
        <v>50</v>
      </c>
      <c r="K22" s="14"/>
      <c r="L22" s="14"/>
      <c r="M22" s="14"/>
    </row>
    <row r="23" spans="1:13" x14ac:dyDescent="0.3">
      <c r="A23" s="14"/>
      <c r="B23" s="14"/>
      <c r="C23" s="14"/>
      <c r="D23" s="28"/>
      <c r="E23" s="14"/>
      <c r="F23" s="14"/>
      <c r="G23" s="14"/>
      <c r="H23" s="14"/>
      <c r="I23" s="14"/>
      <c r="J23" s="18" t="s">
        <v>41</v>
      </c>
      <c r="K23" s="19">
        <f>SUM(J8:J22)</f>
        <v>2048.9699999999998</v>
      </c>
      <c r="L23" s="17">
        <v>2.95</v>
      </c>
      <c r="M23" s="19">
        <f>ROUND(K23*L23,2)</f>
        <v>6044.46</v>
      </c>
    </row>
    <row r="24" spans="1:13" ht="1.05" customHeight="1" x14ac:dyDescent="0.3">
      <c r="A24" s="20"/>
      <c r="B24" s="20"/>
      <c r="C24" s="20"/>
      <c r="D24" s="29"/>
      <c r="E24" s="20"/>
      <c r="F24" s="20"/>
      <c r="G24" s="20"/>
      <c r="H24" s="20"/>
      <c r="I24" s="20"/>
      <c r="J24" s="20"/>
      <c r="K24" s="20"/>
      <c r="L24" s="20"/>
      <c r="M24" s="20"/>
    </row>
    <row r="25" spans="1:13" ht="20.399999999999999" x14ac:dyDescent="0.3">
      <c r="A25" s="12" t="s">
        <v>42</v>
      </c>
      <c r="B25" s="13" t="s">
        <v>21</v>
      </c>
      <c r="C25" s="13" t="s">
        <v>22</v>
      </c>
      <c r="D25" s="21" t="s">
        <v>43</v>
      </c>
      <c r="E25" s="14"/>
      <c r="F25" s="14"/>
      <c r="G25" s="14"/>
      <c r="H25" s="14"/>
      <c r="I25" s="14"/>
      <c r="J25" s="14"/>
      <c r="K25" s="15">
        <f>K42</f>
        <v>956.77</v>
      </c>
      <c r="L25" s="15">
        <f>L42</f>
        <v>6.65</v>
      </c>
      <c r="M25" s="15">
        <f>M42</f>
        <v>6362.52</v>
      </c>
    </row>
    <row r="26" spans="1:13" ht="61.2" x14ac:dyDescent="0.3">
      <c r="A26" s="14"/>
      <c r="B26" s="14"/>
      <c r="C26" s="14"/>
      <c r="D26" s="21" t="s">
        <v>44</v>
      </c>
      <c r="E26" s="14"/>
      <c r="F26" s="14"/>
      <c r="G26" s="14"/>
      <c r="H26" s="14"/>
      <c r="I26" s="14"/>
      <c r="J26" s="14"/>
      <c r="K26" s="14"/>
      <c r="L26" s="14"/>
      <c r="M26" s="14"/>
    </row>
    <row r="27" spans="1:13" x14ac:dyDescent="0.3">
      <c r="A27" s="14"/>
      <c r="B27" s="14"/>
      <c r="C27" s="14"/>
      <c r="D27" s="28"/>
      <c r="E27" s="13" t="s">
        <v>45</v>
      </c>
      <c r="F27" s="16">
        <v>0</v>
      </c>
      <c r="G27" s="17">
        <v>55.9</v>
      </c>
      <c r="H27" s="17">
        <v>0</v>
      </c>
      <c r="I27" s="17">
        <v>0</v>
      </c>
      <c r="J27" s="17">
        <v>67.08</v>
      </c>
      <c r="K27" s="13" t="s">
        <v>26</v>
      </c>
      <c r="L27" s="14"/>
      <c r="M27" s="14"/>
    </row>
    <row r="28" spans="1:13" x14ac:dyDescent="0.3">
      <c r="A28" s="14"/>
      <c r="B28" s="14"/>
      <c r="C28" s="14"/>
      <c r="D28" s="28"/>
      <c r="E28" s="13" t="s">
        <v>46</v>
      </c>
      <c r="F28" s="16">
        <v>0</v>
      </c>
      <c r="G28" s="17">
        <v>46.41</v>
      </c>
      <c r="H28" s="17">
        <v>0</v>
      </c>
      <c r="I28" s="17">
        <v>0</v>
      </c>
      <c r="J28" s="17">
        <v>55.69</v>
      </c>
      <c r="K28" s="13" t="s">
        <v>26</v>
      </c>
      <c r="L28" s="14"/>
      <c r="M28" s="14"/>
    </row>
    <row r="29" spans="1:13" x14ac:dyDescent="0.3">
      <c r="A29" s="14"/>
      <c r="B29" s="14"/>
      <c r="C29" s="14"/>
      <c r="D29" s="28"/>
      <c r="E29" s="13" t="s">
        <v>47</v>
      </c>
      <c r="F29" s="16">
        <v>0</v>
      </c>
      <c r="G29" s="17">
        <v>113.38</v>
      </c>
      <c r="H29" s="17">
        <v>0</v>
      </c>
      <c r="I29" s="17">
        <v>0</v>
      </c>
      <c r="J29" s="17">
        <v>136.06</v>
      </c>
      <c r="K29" s="13" t="s">
        <v>26</v>
      </c>
      <c r="L29" s="14"/>
      <c r="M29" s="14"/>
    </row>
    <row r="30" spans="1:13" x14ac:dyDescent="0.3">
      <c r="A30" s="14"/>
      <c r="B30" s="14"/>
      <c r="C30" s="14"/>
      <c r="D30" s="28"/>
      <c r="E30" s="13" t="s">
        <v>48</v>
      </c>
      <c r="F30" s="16">
        <v>0</v>
      </c>
      <c r="G30" s="17">
        <v>33.35</v>
      </c>
      <c r="H30" s="17">
        <v>0</v>
      </c>
      <c r="I30" s="17">
        <v>0</v>
      </c>
      <c r="J30" s="17">
        <v>40.020000000000003</v>
      </c>
      <c r="K30" s="13" t="s">
        <v>26</v>
      </c>
      <c r="L30" s="14"/>
      <c r="M30" s="14"/>
    </row>
    <row r="31" spans="1:13" x14ac:dyDescent="0.3">
      <c r="A31" s="14"/>
      <c r="B31" s="14"/>
      <c r="C31" s="14"/>
      <c r="D31" s="28"/>
      <c r="E31" s="13" t="s">
        <v>49</v>
      </c>
      <c r="F31" s="16">
        <v>0</v>
      </c>
      <c r="G31" s="17">
        <v>5.66</v>
      </c>
      <c r="H31" s="17">
        <v>0</v>
      </c>
      <c r="I31" s="17">
        <v>0</v>
      </c>
      <c r="J31" s="17">
        <v>6.79</v>
      </c>
      <c r="K31" s="13" t="s">
        <v>26</v>
      </c>
      <c r="L31" s="14"/>
      <c r="M31" s="14"/>
    </row>
    <row r="32" spans="1:13" x14ac:dyDescent="0.3">
      <c r="A32" s="14"/>
      <c r="B32" s="14"/>
      <c r="C32" s="14"/>
      <c r="D32" s="28"/>
      <c r="E32" s="13" t="s">
        <v>50</v>
      </c>
      <c r="F32" s="16">
        <v>0</v>
      </c>
      <c r="G32" s="17">
        <v>37.369999999999997</v>
      </c>
      <c r="H32" s="17">
        <v>0</v>
      </c>
      <c r="I32" s="17">
        <v>0</v>
      </c>
      <c r="J32" s="17">
        <v>44.84</v>
      </c>
      <c r="K32" s="13" t="s">
        <v>26</v>
      </c>
      <c r="L32" s="14"/>
      <c r="M32" s="14"/>
    </row>
    <row r="33" spans="1:13" x14ac:dyDescent="0.3">
      <c r="A33" s="14"/>
      <c r="B33" s="14"/>
      <c r="C33" s="14"/>
      <c r="D33" s="28"/>
      <c r="E33" s="13" t="s">
        <v>51</v>
      </c>
      <c r="F33" s="16">
        <v>0</v>
      </c>
      <c r="G33" s="17">
        <v>30.12</v>
      </c>
      <c r="H33" s="17">
        <v>0</v>
      </c>
      <c r="I33" s="17">
        <v>0</v>
      </c>
      <c r="J33" s="17">
        <v>36.14</v>
      </c>
      <c r="K33" s="13" t="s">
        <v>26</v>
      </c>
      <c r="L33" s="14"/>
      <c r="M33" s="14"/>
    </row>
    <row r="34" spans="1:13" x14ac:dyDescent="0.3">
      <c r="A34" s="14"/>
      <c r="B34" s="14"/>
      <c r="C34" s="14"/>
      <c r="D34" s="28"/>
      <c r="E34" s="13" t="s">
        <v>52</v>
      </c>
      <c r="F34" s="16">
        <v>0</v>
      </c>
      <c r="G34" s="17">
        <v>51</v>
      </c>
      <c r="H34" s="17">
        <v>0</v>
      </c>
      <c r="I34" s="17">
        <v>0</v>
      </c>
      <c r="J34" s="17">
        <v>61.2</v>
      </c>
      <c r="K34" s="13" t="s">
        <v>26</v>
      </c>
      <c r="L34" s="14"/>
      <c r="M34" s="14"/>
    </row>
    <row r="35" spans="1:13" x14ac:dyDescent="0.3">
      <c r="A35" s="14"/>
      <c r="B35" s="14"/>
      <c r="C35" s="14"/>
      <c r="D35" s="28"/>
      <c r="E35" s="13" t="s">
        <v>53</v>
      </c>
      <c r="F35" s="16">
        <v>0</v>
      </c>
      <c r="G35" s="17">
        <v>65.31</v>
      </c>
      <c r="H35" s="17">
        <v>0</v>
      </c>
      <c r="I35" s="17">
        <v>0</v>
      </c>
      <c r="J35" s="17">
        <v>78.37</v>
      </c>
      <c r="K35" s="13" t="s">
        <v>26</v>
      </c>
      <c r="L35" s="14"/>
      <c r="M35" s="14"/>
    </row>
    <row r="36" spans="1:13" x14ac:dyDescent="0.3">
      <c r="A36" s="14"/>
      <c r="B36" s="14"/>
      <c r="C36" s="14"/>
      <c r="D36" s="28"/>
      <c r="E36" s="13" t="s">
        <v>54</v>
      </c>
      <c r="F36" s="16">
        <v>0</v>
      </c>
      <c r="G36" s="17">
        <v>138.19999999999999</v>
      </c>
      <c r="H36" s="17">
        <v>0</v>
      </c>
      <c r="I36" s="17">
        <v>0</v>
      </c>
      <c r="J36" s="17">
        <v>165.84</v>
      </c>
      <c r="K36" s="13" t="s">
        <v>26</v>
      </c>
      <c r="L36" s="14"/>
      <c r="M36" s="14"/>
    </row>
    <row r="37" spans="1:13" x14ac:dyDescent="0.3">
      <c r="A37" s="14"/>
      <c r="B37" s="14"/>
      <c r="C37" s="14"/>
      <c r="D37" s="28"/>
      <c r="E37" s="13" t="s">
        <v>55</v>
      </c>
      <c r="F37" s="16">
        <v>0</v>
      </c>
      <c r="G37" s="17">
        <v>13.51</v>
      </c>
      <c r="H37" s="17">
        <v>0</v>
      </c>
      <c r="I37" s="17">
        <v>0</v>
      </c>
      <c r="J37" s="17">
        <v>16.21</v>
      </c>
      <c r="K37" s="13" t="s">
        <v>26</v>
      </c>
      <c r="L37" s="14"/>
      <c r="M37" s="14"/>
    </row>
    <row r="38" spans="1:13" x14ac:dyDescent="0.3">
      <c r="A38" s="14"/>
      <c r="B38" s="14"/>
      <c r="C38" s="14"/>
      <c r="D38" s="28"/>
      <c r="E38" s="13" t="s">
        <v>56</v>
      </c>
      <c r="F38" s="16">
        <v>0</v>
      </c>
      <c r="G38" s="17">
        <v>28.05</v>
      </c>
      <c r="H38" s="17">
        <v>0</v>
      </c>
      <c r="I38" s="17">
        <v>0</v>
      </c>
      <c r="J38" s="17">
        <v>33.659999999999997</v>
      </c>
      <c r="K38" s="13" t="s">
        <v>26</v>
      </c>
      <c r="L38" s="14"/>
      <c r="M38" s="14"/>
    </row>
    <row r="39" spans="1:13" x14ac:dyDescent="0.3">
      <c r="A39" s="14"/>
      <c r="B39" s="14"/>
      <c r="C39" s="14"/>
      <c r="D39" s="28"/>
      <c r="E39" s="13" t="s">
        <v>57</v>
      </c>
      <c r="F39" s="16">
        <v>0</v>
      </c>
      <c r="G39" s="17">
        <v>46.05</v>
      </c>
      <c r="H39" s="17">
        <v>0</v>
      </c>
      <c r="I39" s="17">
        <v>0</v>
      </c>
      <c r="J39" s="17">
        <v>55.26</v>
      </c>
      <c r="K39" s="13" t="s">
        <v>26</v>
      </c>
      <c r="L39" s="14"/>
      <c r="M39" s="14"/>
    </row>
    <row r="40" spans="1:13" x14ac:dyDescent="0.3">
      <c r="A40" s="14"/>
      <c r="B40" s="14"/>
      <c r="C40" s="14"/>
      <c r="D40" s="28"/>
      <c r="E40" s="13" t="s">
        <v>58</v>
      </c>
      <c r="F40" s="16">
        <v>1</v>
      </c>
      <c r="G40" s="17">
        <v>91.34</v>
      </c>
      <c r="H40" s="17">
        <v>0</v>
      </c>
      <c r="I40" s="17">
        <v>0</v>
      </c>
      <c r="J40" s="17">
        <v>109.61</v>
      </c>
      <c r="K40" s="13" t="s">
        <v>26</v>
      </c>
      <c r="L40" s="14"/>
      <c r="M40" s="14"/>
    </row>
    <row r="41" spans="1:13" x14ac:dyDescent="0.3">
      <c r="A41" s="14"/>
      <c r="B41" s="14"/>
      <c r="C41" s="14"/>
      <c r="D41" s="28"/>
      <c r="E41" s="13" t="s">
        <v>40</v>
      </c>
      <c r="F41" s="16">
        <v>0</v>
      </c>
      <c r="G41" s="17">
        <v>50</v>
      </c>
      <c r="H41" s="17">
        <v>0</v>
      </c>
      <c r="I41" s="17">
        <v>0</v>
      </c>
      <c r="J41" s="15">
        <f>OR(F41&lt;&gt;0,G41&lt;&gt;0,H41&lt;&gt;0,I41&lt;&gt;0)*(F41 + (F41 = 0))*(G41 + (G41 = 0))*(H41 + (H41 = 0))*(I41 + (I41 = 0))</f>
        <v>50</v>
      </c>
      <c r="K41" s="14"/>
      <c r="L41" s="14"/>
      <c r="M41" s="14"/>
    </row>
    <row r="42" spans="1:13" x14ac:dyDescent="0.3">
      <c r="A42" s="14"/>
      <c r="B42" s="14"/>
      <c r="C42" s="14"/>
      <c r="D42" s="28"/>
      <c r="E42" s="14"/>
      <c r="F42" s="14"/>
      <c r="G42" s="14"/>
      <c r="H42" s="14"/>
      <c r="I42" s="14"/>
      <c r="J42" s="18" t="s">
        <v>59</v>
      </c>
      <c r="K42" s="19">
        <f>SUM(J27:J41)</f>
        <v>956.77</v>
      </c>
      <c r="L42" s="17">
        <v>6.65</v>
      </c>
      <c r="M42" s="19">
        <f>ROUND(K42*L42,2)</f>
        <v>6362.52</v>
      </c>
    </row>
    <row r="43" spans="1:13" ht="1.05" customHeight="1" x14ac:dyDescent="0.3">
      <c r="A43" s="20"/>
      <c r="B43" s="20"/>
      <c r="C43" s="20"/>
      <c r="D43" s="29"/>
      <c r="E43" s="20"/>
      <c r="F43" s="20"/>
      <c r="G43" s="20"/>
      <c r="H43" s="20"/>
      <c r="I43" s="20"/>
      <c r="J43" s="20"/>
      <c r="K43" s="20"/>
      <c r="L43" s="20"/>
      <c r="M43" s="20"/>
    </row>
    <row r="44" spans="1:13" ht="30.6" x14ac:dyDescent="0.3">
      <c r="A44" s="12" t="s">
        <v>60</v>
      </c>
      <c r="B44" s="13" t="s">
        <v>21</v>
      </c>
      <c r="C44" s="13" t="s">
        <v>61</v>
      </c>
      <c r="D44" s="21" t="s">
        <v>62</v>
      </c>
      <c r="E44" s="14"/>
      <c r="F44" s="14"/>
      <c r="G44" s="14"/>
      <c r="H44" s="14"/>
      <c r="I44" s="14"/>
      <c r="J44" s="14"/>
      <c r="K44" s="15">
        <f>K47</f>
        <v>150</v>
      </c>
      <c r="L44" s="15">
        <f>L47</f>
        <v>21.04</v>
      </c>
      <c r="M44" s="15">
        <f>M47</f>
        <v>3156</v>
      </c>
    </row>
    <row r="45" spans="1:13" ht="71.400000000000006" x14ac:dyDescent="0.3">
      <c r="A45" s="14"/>
      <c r="B45" s="14"/>
      <c r="C45" s="14"/>
      <c r="D45" s="21" t="s">
        <v>63</v>
      </c>
      <c r="E45" s="14"/>
      <c r="F45" s="14"/>
      <c r="G45" s="14"/>
      <c r="H45" s="14"/>
      <c r="I45" s="14"/>
      <c r="J45" s="14"/>
      <c r="K45" s="14"/>
      <c r="L45" s="14"/>
      <c r="M45" s="14"/>
    </row>
    <row r="46" spans="1:13" x14ac:dyDescent="0.3">
      <c r="A46" s="14"/>
      <c r="B46" s="14"/>
      <c r="C46" s="14"/>
      <c r="D46" s="28"/>
      <c r="E46" s="13" t="s">
        <v>16</v>
      </c>
      <c r="F46" s="16">
        <v>150</v>
      </c>
      <c r="G46" s="17">
        <v>0</v>
      </c>
      <c r="H46" s="17">
        <v>0</v>
      </c>
      <c r="I46" s="17">
        <v>0</v>
      </c>
      <c r="J46" s="15">
        <f>OR(F46&lt;&gt;0,G46&lt;&gt;0,H46&lt;&gt;0,I46&lt;&gt;0)*(F46 + (F46 = 0))*(G46 + (G46 = 0))*(H46 + (H46 = 0))*(I46 + (I46 = 0))</f>
        <v>150</v>
      </c>
      <c r="K46" s="14"/>
      <c r="L46" s="14"/>
      <c r="M46" s="14"/>
    </row>
    <row r="47" spans="1:13" x14ac:dyDescent="0.3">
      <c r="A47" s="14"/>
      <c r="B47" s="14"/>
      <c r="C47" s="14"/>
      <c r="D47" s="28"/>
      <c r="E47" s="14"/>
      <c r="F47" s="14"/>
      <c r="G47" s="14"/>
      <c r="H47" s="14"/>
      <c r="I47" s="14"/>
      <c r="J47" s="18" t="s">
        <v>64</v>
      </c>
      <c r="K47" s="19">
        <f>J46</f>
        <v>150</v>
      </c>
      <c r="L47" s="17">
        <v>21.04</v>
      </c>
      <c r="M47" s="19">
        <f>ROUND(K47*L47,2)</f>
        <v>3156</v>
      </c>
    </row>
    <row r="48" spans="1:13" ht="1.05" customHeight="1" x14ac:dyDescent="0.3">
      <c r="A48" s="20"/>
      <c r="B48" s="20"/>
      <c r="C48" s="20"/>
      <c r="D48" s="29"/>
      <c r="E48" s="20"/>
      <c r="F48" s="20"/>
      <c r="G48" s="20"/>
      <c r="H48" s="20"/>
      <c r="I48" s="20"/>
      <c r="J48" s="20"/>
      <c r="K48" s="20"/>
      <c r="L48" s="20"/>
      <c r="M48" s="20"/>
    </row>
    <row r="49" spans="1:13" ht="20.399999999999999" x14ac:dyDescent="0.3">
      <c r="A49" s="12" t="s">
        <v>65</v>
      </c>
      <c r="B49" s="13" t="s">
        <v>21</v>
      </c>
      <c r="C49" s="13" t="s">
        <v>61</v>
      </c>
      <c r="D49" s="21" t="s">
        <v>66</v>
      </c>
      <c r="E49" s="14"/>
      <c r="F49" s="14"/>
      <c r="G49" s="14"/>
      <c r="H49" s="14"/>
      <c r="I49" s="14"/>
      <c r="J49" s="14"/>
      <c r="K49" s="15">
        <f>K52</f>
        <v>150</v>
      </c>
      <c r="L49" s="15">
        <f>L52</f>
        <v>38.89</v>
      </c>
      <c r="M49" s="15">
        <f>M52</f>
        <v>5833.5</v>
      </c>
    </row>
    <row r="50" spans="1:13" ht="40.799999999999997" x14ac:dyDescent="0.3">
      <c r="A50" s="14"/>
      <c r="B50" s="14"/>
      <c r="C50" s="14"/>
      <c r="D50" s="21" t="s">
        <v>67</v>
      </c>
      <c r="E50" s="14"/>
      <c r="F50" s="14"/>
      <c r="G50" s="14"/>
      <c r="H50" s="14"/>
      <c r="I50" s="14"/>
      <c r="J50" s="14"/>
      <c r="K50" s="14"/>
      <c r="L50" s="14"/>
      <c r="M50" s="14"/>
    </row>
    <row r="51" spans="1:13" x14ac:dyDescent="0.3">
      <c r="A51" s="14"/>
      <c r="B51" s="14"/>
      <c r="C51" s="14"/>
      <c r="D51" s="28"/>
      <c r="E51" s="13" t="s">
        <v>16</v>
      </c>
      <c r="F51" s="16">
        <v>150</v>
      </c>
      <c r="G51" s="17">
        <v>0</v>
      </c>
      <c r="H51" s="17">
        <v>0</v>
      </c>
      <c r="I51" s="17">
        <v>0</v>
      </c>
      <c r="J51" s="15">
        <f>OR(F51&lt;&gt;0,G51&lt;&gt;0,H51&lt;&gt;0,I51&lt;&gt;0)*(F51 + (F51 = 0))*(G51 + (G51 = 0))*(H51 + (H51 = 0))*(I51 + (I51 = 0))</f>
        <v>150</v>
      </c>
      <c r="K51" s="14"/>
      <c r="L51" s="14"/>
      <c r="M51" s="14"/>
    </row>
    <row r="52" spans="1:13" x14ac:dyDescent="0.3">
      <c r="A52" s="14"/>
      <c r="B52" s="14"/>
      <c r="C52" s="14"/>
      <c r="D52" s="28"/>
      <c r="E52" s="14"/>
      <c r="F52" s="14"/>
      <c r="G52" s="14"/>
      <c r="H52" s="14"/>
      <c r="I52" s="14"/>
      <c r="J52" s="18" t="s">
        <v>68</v>
      </c>
      <c r="K52" s="19">
        <f>J51</f>
        <v>150</v>
      </c>
      <c r="L52" s="17">
        <v>38.89</v>
      </c>
      <c r="M52" s="19">
        <f>ROUND(K52*L52,2)</f>
        <v>5833.5</v>
      </c>
    </row>
    <row r="53" spans="1:13" ht="1.05" customHeight="1" x14ac:dyDescent="0.3">
      <c r="A53" s="20"/>
      <c r="B53" s="20"/>
      <c r="C53" s="20"/>
      <c r="D53" s="29"/>
      <c r="E53" s="20"/>
      <c r="F53" s="20"/>
      <c r="G53" s="20"/>
      <c r="H53" s="20"/>
      <c r="I53" s="20"/>
      <c r="J53" s="20"/>
      <c r="K53" s="20"/>
      <c r="L53" s="20"/>
      <c r="M53" s="20"/>
    </row>
    <row r="54" spans="1:13" ht="30.6" x14ac:dyDescent="0.3">
      <c r="A54" s="12" t="s">
        <v>69</v>
      </c>
      <c r="B54" s="13" t="s">
        <v>21</v>
      </c>
      <c r="C54" s="13" t="s">
        <v>61</v>
      </c>
      <c r="D54" s="21" t="s">
        <v>70</v>
      </c>
      <c r="E54" s="14"/>
      <c r="F54" s="14"/>
      <c r="G54" s="14"/>
      <c r="H54" s="14"/>
      <c r="I54" s="14"/>
      <c r="J54" s="14"/>
      <c r="K54" s="15">
        <f>K57</f>
        <v>150</v>
      </c>
      <c r="L54" s="15">
        <f>L57</f>
        <v>23</v>
      </c>
      <c r="M54" s="15">
        <f>M57</f>
        <v>3450</v>
      </c>
    </row>
    <row r="55" spans="1:13" ht="61.2" x14ac:dyDescent="0.3">
      <c r="A55" s="14"/>
      <c r="B55" s="14"/>
      <c r="C55" s="14"/>
      <c r="D55" s="21" t="s">
        <v>71</v>
      </c>
      <c r="E55" s="14"/>
      <c r="F55" s="14"/>
      <c r="G55" s="14"/>
      <c r="H55" s="14"/>
      <c r="I55" s="14"/>
      <c r="J55" s="14"/>
      <c r="K55" s="14"/>
      <c r="L55" s="14"/>
      <c r="M55" s="14"/>
    </row>
    <row r="56" spans="1:13" x14ac:dyDescent="0.3">
      <c r="A56" s="14"/>
      <c r="B56" s="14"/>
      <c r="C56" s="14"/>
      <c r="D56" s="28"/>
      <c r="E56" s="13" t="s">
        <v>16</v>
      </c>
      <c r="F56" s="16">
        <v>150</v>
      </c>
      <c r="G56" s="17">
        <v>0</v>
      </c>
      <c r="H56" s="17">
        <v>0</v>
      </c>
      <c r="I56" s="17">
        <v>0</v>
      </c>
      <c r="J56" s="15">
        <f>OR(F56&lt;&gt;0,G56&lt;&gt;0,H56&lt;&gt;0,I56&lt;&gt;0)*(F56 + (F56 = 0))*(G56 + (G56 = 0))*(H56 + (H56 = 0))*(I56 + (I56 = 0))</f>
        <v>150</v>
      </c>
      <c r="K56" s="14"/>
      <c r="L56" s="14"/>
      <c r="M56" s="14"/>
    </row>
    <row r="57" spans="1:13" x14ac:dyDescent="0.3">
      <c r="A57" s="14"/>
      <c r="B57" s="14"/>
      <c r="C57" s="14"/>
      <c r="D57" s="28"/>
      <c r="E57" s="14"/>
      <c r="F57" s="14"/>
      <c r="G57" s="14"/>
      <c r="H57" s="14"/>
      <c r="I57" s="14"/>
      <c r="J57" s="18" t="s">
        <v>72</v>
      </c>
      <c r="K57" s="19">
        <f>J56</f>
        <v>150</v>
      </c>
      <c r="L57" s="17">
        <v>23</v>
      </c>
      <c r="M57" s="19">
        <f>ROUND(K57*L57,2)</f>
        <v>3450</v>
      </c>
    </row>
    <row r="58" spans="1:13" ht="1.05" customHeight="1" x14ac:dyDescent="0.3">
      <c r="A58" s="20"/>
      <c r="B58" s="20"/>
      <c r="C58" s="20"/>
      <c r="D58" s="29"/>
      <c r="E58" s="20"/>
      <c r="F58" s="20"/>
      <c r="G58" s="20"/>
      <c r="H58" s="20"/>
      <c r="I58" s="20"/>
      <c r="J58" s="20"/>
      <c r="K58" s="20"/>
      <c r="L58" s="20"/>
      <c r="M58" s="20"/>
    </row>
    <row r="59" spans="1:13" x14ac:dyDescent="0.3">
      <c r="A59" s="14"/>
      <c r="B59" s="14"/>
      <c r="C59" s="14"/>
      <c r="D59" s="28"/>
      <c r="E59" s="14"/>
      <c r="F59" s="14"/>
      <c r="G59" s="14"/>
      <c r="H59" s="14"/>
      <c r="I59" s="14"/>
      <c r="J59" s="18" t="s">
        <v>73</v>
      </c>
      <c r="K59" s="17">
        <v>1</v>
      </c>
      <c r="L59" s="19">
        <f>M6+M25+M44+M49+M54</f>
        <v>24846.48</v>
      </c>
      <c r="M59" s="19">
        <f>ROUND(K59*L59,2)</f>
        <v>24846.48</v>
      </c>
    </row>
    <row r="60" spans="1:13" ht="1.05" customHeight="1" x14ac:dyDescent="0.3">
      <c r="A60" s="20"/>
      <c r="B60" s="20"/>
      <c r="C60" s="20"/>
      <c r="D60" s="29"/>
      <c r="E60" s="20"/>
      <c r="F60" s="20"/>
      <c r="G60" s="20"/>
      <c r="H60" s="20"/>
      <c r="I60" s="20"/>
      <c r="J60" s="20"/>
      <c r="K60" s="20"/>
      <c r="L60" s="20"/>
      <c r="M60" s="20"/>
    </row>
    <row r="61" spans="1:13" x14ac:dyDescent="0.3">
      <c r="A61" s="9" t="s">
        <v>26</v>
      </c>
      <c r="B61" s="9" t="s">
        <v>15</v>
      </c>
      <c r="C61" s="9" t="s">
        <v>16</v>
      </c>
      <c r="D61" s="27" t="s">
        <v>74</v>
      </c>
      <c r="E61" s="10"/>
      <c r="F61" s="10"/>
      <c r="G61" s="10"/>
      <c r="H61" s="10"/>
      <c r="I61" s="10"/>
      <c r="J61" s="10"/>
      <c r="K61" s="11">
        <f>K226</f>
        <v>1</v>
      </c>
      <c r="L61" s="11">
        <f>L226</f>
        <v>104418.85</v>
      </c>
      <c r="M61" s="11">
        <f>M226</f>
        <v>104418.85</v>
      </c>
    </row>
    <row r="62" spans="1:13" ht="20.399999999999999" x14ac:dyDescent="0.3">
      <c r="A62" s="12" t="s">
        <v>75</v>
      </c>
      <c r="B62" s="13" t="s">
        <v>21</v>
      </c>
      <c r="C62" s="13" t="s">
        <v>22</v>
      </c>
      <c r="D62" s="21" t="s">
        <v>76</v>
      </c>
      <c r="E62" s="14"/>
      <c r="F62" s="14"/>
      <c r="G62" s="14"/>
      <c r="H62" s="14"/>
      <c r="I62" s="14"/>
      <c r="J62" s="14"/>
      <c r="K62" s="15">
        <f>K69</f>
        <v>373.51</v>
      </c>
      <c r="L62" s="15">
        <f>L69</f>
        <v>14.56</v>
      </c>
      <c r="M62" s="15">
        <f>M69</f>
        <v>5438.31</v>
      </c>
    </row>
    <row r="63" spans="1:13" ht="163.19999999999999" x14ac:dyDescent="0.3">
      <c r="A63" s="14"/>
      <c r="B63" s="14"/>
      <c r="C63" s="14"/>
      <c r="D63" s="21" t="s">
        <v>77</v>
      </c>
      <c r="E63" s="14"/>
      <c r="F63" s="14"/>
      <c r="G63" s="14"/>
      <c r="H63" s="14"/>
      <c r="I63" s="14"/>
      <c r="J63" s="14"/>
      <c r="K63" s="14"/>
      <c r="L63" s="14"/>
      <c r="M63" s="14"/>
    </row>
    <row r="64" spans="1:13" x14ac:dyDescent="0.3">
      <c r="A64" s="14"/>
      <c r="B64" s="14"/>
      <c r="C64" s="14"/>
      <c r="D64" s="28"/>
      <c r="E64" s="13" t="s">
        <v>78</v>
      </c>
      <c r="F64" s="16">
        <v>1</v>
      </c>
      <c r="G64" s="17">
        <v>76.7</v>
      </c>
      <c r="H64" s="17">
        <v>0</v>
      </c>
      <c r="I64" s="17">
        <v>0</v>
      </c>
      <c r="J64" s="17">
        <v>92.04</v>
      </c>
      <c r="K64" s="13" t="s">
        <v>26</v>
      </c>
      <c r="L64" s="14"/>
      <c r="M64" s="14"/>
    </row>
    <row r="65" spans="1:13" x14ac:dyDescent="0.3">
      <c r="A65" s="14"/>
      <c r="B65" s="14"/>
      <c r="C65" s="14"/>
      <c r="D65" s="28"/>
      <c r="E65" s="13" t="s">
        <v>79</v>
      </c>
      <c r="F65" s="16">
        <v>1</v>
      </c>
      <c r="G65" s="17">
        <v>87.92</v>
      </c>
      <c r="H65" s="17">
        <v>0</v>
      </c>
      <c r="I65" s="17">
        <v>0</v>
      </c>
      <c r="J65" s="17">
        <v>105.5</v>
      </c>
      <c r="K65" s="13" t="s">
        <v>26</v>
      </c>
      <c r="L65" s="14"/>
      <c r="M65" s="14"/>
    </row>
    <row r="66" spans="1:13" x14ac:dyDescent="0.3">
      <c r="A66" s="14"/>
      <c r="B66" s="14"/>
      <c r="C66" s="14"/>
      <c r="D66" s="28"/>
      <c r="E66" s="13" t="s">
        <v>80</v>
      </c>
      <c r="F66" s="16">
        <v>1</v>
      </c>
      <c r="G66" s="17">
        <v>31.38</v>
      </c>
      <c r="H66" s="17">
        <v>0</v>
      </c>
      <c r="I66" s="17">
        <v>0</v>
      </c>
      <c r="J66" s="17">
        <v>37.659999999999997</v>
      </c>
      <c r="K66" s="13" t="s">
        <v>26</v>
      </c>
      <c r="L66" s="14"/>
      <c r="M66" s="14"/>
    </row>
    <row r="67" spans="1:13" x14ac:dyDescent="0.3">
      <c r="A67" s="14"/>
      <c r="B67" s="14"/>
      <c r="C67" s="14"/>
      <c r="D67" s="28"/>
      <c r="E67" s="13" t="s">
        <v>81</v>
      </c>
      <c r="F67" s="16">
        <v>1</v>
      </c>
      <c r="G67" s="17">
        <v>86.7</v>
      </c>
      <c r="H67" s="17">
        <v>0</v>
      </c>
      <c r="I67" s="17">
        <v>0</v>
      </c>
      <c r="J67" s="17">
        <v>104.04</v>
      </c>
      <c r="K67" s="13" t="s">
        <v>26</v>
      </c>
      <c r="L67" s="14"/>
      <c r="M67" s="14"/>
    </row>
    <row r="68" spans="1:13" x14ac:dyDescent="0.3">
      <c r="A68" s="14"/>
      <c r="B68" s="14"/>
      <c r="C68" s="14"/>
      <c r="D68" s="28"/>
      <c r="E68" s="13" t="s">
        <v>82</v>
      </c>
      <c r="F68" s="16">
        <v>1</v>
      </c>
      <c r="G68" s="17">
        <v>28.56</v>
      </c>
      <c r="H68" s="17">
        <v>0</v>
      </c>
      <c r="I68" s="17">
        <v>0</v>
      </c>
      <c r="J68" s="17">
        <v>34.270000000000003</v>
      </c>
      <c r="K68" s="13" t="s">
        <v>26</v>
      </c>
      <c r="L68" s="14"/>
      <c r="M68" s="14"/>
    </row>
    <row r="69" spans="1:13" x14ac:dyDescent="0.3">
      <c r="A69" s="14"/>
      <c r="B69" s="14"/>
      <c r="C69" s="14"/>
      <c r="D69" s="28"/>
      <c r="E69" s="14"/>
      <c r="F69" s="14"/>
      <c r="G69" s="14"/>
      <c r="H69" s="14"/>
      <c r="I69" s="14"/>
      <c r="J69" s="18" t="s">
        <v>83</v>
      </c>
      <c r="K69" s="19">
        <f>SUM(J64:J68)</f>
        <v>373.51</v>
      </c>
      <c r="L69" s="17">
        <v>14.56</v>
      </c>
      <c r="M69" s="19">
        <f>ROUND(K69*L69,2)</f>
        <v>5438.31</v>
      </c>
    </row>
    <row r="70" spans="1:13" ht="1.05" customHeight="1" x14ac:dyDescent="0.3">
      <c r="A70" s="20"/>
      <c r="B70" s="20"/>
      <c r="C70" s="20"/>
      <c r="D70" s="29"/>
      <c r="E70" s="20"/>
      <c r="F70" s="20"/>
      <c r="G70" s="20"/>
      <c r="H70" s="20"/>
      <c r="I70" s="20"/>
      <c r="J70" s="20"/>
      <c r="K70" s="20"/>
      <c r="L70" s="20"/>
      <c r="M70" s="20"/>
    </row>
    <row r="71" spans="1:13" ht="20.399999999999999" x14ac:dyDescent="0.3">
      <c r="A71" s="12" t="s">
        <v>84</v>
      </c>
      <c r="B71" s="13" t="s">
        <v>21</v>
      </c>
      <c r="C71" s="13" t="s">
        <v>22</v>
      </c>
      <c r="D71" s="21" t="s">
        <v>85</v>
      </c>
      <c r="E71" s="14"/>
      <c r="F71" s="14"/>
      <c r="G71" s="14"/>
      <c r="H71" s="14"/>
      <c r="I71" s="14"/>
      <c r="J71" s="14"/>
      <c r="K71" s="15">
        <f>K82</f>
        <v>1625.46</v>
      </c>
      <c r="L71" s="15">
        <f>L82</f>
        <v>20.13</v>
      </c>
      <c r="M71" s="15">
        <f>M82</f>
        <v>32720.51</v>
      </c>
    </row>
    <row r="72" spans="1:13" ht="163.19999999999999" x14ac:dyDescent="0.3">
      <c r="A72" s="14"/>
      <c r="B72" s="14"/>
      <c r="C72" s="14"/>
      <c r="D72" s="21" t="s">
        <v>86</v>
      </c>
      <c r="E72" s="14"/>
      <c r="F72" s="14"/>
      <c r="G72" s="14"/>
      <c r="H72" s="14"/>
      <c r="I72" s="14"/>
      <c r="J72" s="14"/>
      <c r="K72" s="14"/>
      <c r="L72" s="14"/>
      <c r="M72" s="14"/>
    </row>
    <row r="73" spans="1:13" x14ac:dyDescent="0.3">
      <c r="A73" s="14"/>
      <c r="B73" s="14"/>
      <c r="C73" s="14"/>
      <c r="D73" s="28"/>
      <c r="E73" s="13" t="s">
        <v>87</v>
      </c>
      <c r="F73" s="16">
        <v>1</v>
      </c>
      <c r="G73" s="17">
        <v>197.23</v>
      </c>
      <c r="H73" s="17">
        <v>0</v>
      </c>
      <c r="I73" s="17">
        <v>0</v>
      </c>
      <c r="J73" s="17">
        <v>236.68</v>
      </c>
      <c r="K73" s="13" t="s">
        <v>26</v>
      </c>
      <c r="L73" s="14"/>
      <c r="M73" s="14"/>
    </row>
    <row r="74" spans="1:13" x14ac:dyDescent="0.3">
      <c r="A74" s="14"/>
      <c r="B74" s="14"/>
      <c r="C74" s="14"/>
      <c r="D74" s="28"/>
      <c r="E74" s="13" t="s">
        <v>78</v>
      </c>
      <c r="F74" s="16">
        <v>1</v>
      </c>
      <c r="G74" s="17">
        <v>103.89</v>
      </c>
      <c r="H74" s="17">
        <v>0</v>
      </c>
      <c r="I74" s="17">
        <v>0</v>
      </c>
      <c r="J74" s="17">
        <v>124.67</v>
      </c>
      <c r="K74" s="13" t="s">
        <v>26</v>
      </c>
      <c r="L74" s="14"/>
      <c r="M74" s="14"/>
    </row>
    <row r="75" spans="1:13" x14ac:dyDescent="0.3">
      <c r="A75" s="14"/>
      <c r="B75" s="14"/>
      <c r="C75" s="14"/>
      <c r="D75" s="28"/>
      <c r="E75" s="13" t="s">
        <v>79</v>
      </c>
      <c r="F75" s="16">
        <v>1</v>
      </c>
      <c r="G75" s="17">
        <v>8.73</v>
      </c>
      <c r="H75" s="17">
        <v>0</v>
      </c>
      <c r="I75" s="17">
        <v>0</v>
      </c>
      <c r="J75" s="17">
        <v>10.48</v>
      </c>
      <c r="K75" s="13" t="s">
        <v>26</v>
      </c>
      <c r="L75" s="14"/>
      <c r="M75" s="14"/>
    </row>
    <row r="76" spans="1:13" x14ac:dyDescent="0.3">
      <c r="A76" s="14"/>
      <c r="B76" s="14"/>
      <c r="C76" s="14"/>
      <c r="D76" s="28"/>
      <c r="E76" s="13" t="s">
        <v>88</v>
      </c>
      <c r="F76" s="16">
        <v>1</v>
      </c>
      <c r="G76" s="17">
        <v>263.10000000000002</v>
      </c>
      <c r="H76" s="17">
        <v>0</v>
      </c>
      <c r="I76" s="17">
        <v>0</v>
      </c>
      <c r="J76" s="17">
        <v>315.72000000000003</v>
      </c>
      <c r="K76" s="13" t="s">
        <v>26</v>
      </c>
      <c r="L76" s="14"/>
      <c r="M76" s="14"/>
    </row>
    <row r="77" spans="1:13" x14ac:dyDescent="0.3">
      <c r="A77" s="14"/>
      <c r="B77" s="14"/>
      <c r="C77" s="14"/>
      <c r="D77" s="28"/>
      <c r="E77" s="13" t="s">
        <v>80</v>
      </c>
      <c r="F77" s="16">
        <v>1</v>
      </c>
      <c r="G77" s="17">
        <v>168.66</v>
      </c>
      <c r="H77" s="17">
        <v>0</v>
      </c>
      <c r="I77" s="17">
        <v>0</v>
      </c>
      <c r="J77" s="17">
        <v>202.39</v>
      </c>
      <c r="K77" s="13" t="s">
        <v>26</v>
      </c>
      <c r="L77" s="14"/>
      <c r="M77" s="14"/>
    </row>
    <row r="78" spans="1:13" x14ac:dyDescent="0.3">
      <c r="A78" s="14"/>
      <c r="B78" s="14"/>
      <c r="C78" s="14"/>
      <c r="D78" s="28"/>
      <c r="E78" s="13" t="s">
        <v>81</v>
      </c>
      <c r="F78" s="16">
        <v>1</v>
      </c>
      <c r="G78" s="17">
        <v>9.9499999999999993</v>
      </c>
      <c r="H78" s="17">
        <v>0</v>
      </c>
      <c r="I78" s="17">
        <v>0</v>
      </c>
      <c r="J78" s="17">
        <v>11.94</v>
      </c>
      <c r="K78" s="13" t="s">
        <v>26</v>
      </c>
      <c r="L78" s="14"/>
      <c r="M78" s="14"/>
    </row>
    <row r="79" spans="1:13" x14ac:dyDescent="0.3">
      <c r="A79" s="14"/>
      <c r="B79" s="14"/>
      <c r="C79" s="14"/>
      <c r="D79" s="28"/>
      <c r="E79" s="13" t="s">
        <v>89</v>
      </c>
      <c r="F79" s="16">
        <v>1</v>
      </c>
      <c r="G79" s="17">
        <v>337.48</v>
      </c>
      <c r="H79" s="17">
        <v>0</v>
      </c>
      <c r="I79" s="17">
        <v>0</v>
      </c>
      <c r="J79" s="17">
        <v>404.98</v>
      </c>
      <c r="K79" s="13" t="s">
        <v>26</v>
      </c>
      <c r="L79" s="14"/>
      <c r="M79" s="14"/>
    </row>
    <row r="80" spans="1:13" x14ac:dyDescent="0.3">
      <c r="A80" s="14"/>
      <c r="B80" s="14"/>
      <c r="C80" s="14"/>
      <c r="D80" s="28"/>
      <c r="E80" s="13" t="s">
        <v>90</v>
      </c>
      <c r="F80" s="16">
        <v>1</v>
      </c>
      <c r="G80" s="17">
        <v>254.23</v>
      </c>
      <c r="H80" s="17">
        <v>0</v>
      </c>
      <c r="I80" s="17">
        <v>0</v>
      </c>
      <c r="J80" s="17">
        <v>305.08</v>
      </c>
      <c r="K80" s="13" t="s">
        <v>26</v>
      </c>
      <c r="L80" s="14"/>
      <c r="M80" s="14"/>
    </row>
    <row r="81" spans="1:13" x14ac:dyDescent="0.3">
      <c r="A81" s="14"/>
      <c r="B81" s="14"/>
      <c r="C81" s="14"/>
      <c r="D81" s="28"/>
      <c r="E81" s="13" t="s">
        <v>82</v>
      </c>
      <c r="F81" s="16">
        <v>1</v>
      </c>
      <c r="G81" s="17">
        <v>11.27</v>
      </c>
      <c r="H81" s="17">
        <v>0</v>
      </c>
      <c r="I81" s="17">
        <v>0</v>
      </c>
      <c r="J81" s="17">
        <v>13.52</v>
      </c>
      <c r="K81" s="13" t="s">
        <v>26</v>
      </c>
      <c r="L81" s="14"/>
      <c r="M81" s="14"/>
    </row>
    <row r="82" spans="1:13" x14ac:dyDescent="0.3">
      <c r="A82" s="14"/>
      <c r="B82" s="14"/>
      <c r="C82" s="14"/>
      <c r="D82" s="28"/>
      <c r="E82" s="14"/>
      <c r="F82" s="14"/>
      <c r="G82" s="14"/>
      <c r="H82" s="14"/>
      <c r="I82" s="14"/>
      <c r="J82" s="18" t="s">
        <v>91</v>
      </c>
      <c r="K82" s="19">
        <f>SUM(J73:J81)</f>
        <v>1625.46</v>
      </c>
      <c r="L82" s="17">
        <v>20.13</v>
      </c>
      <c r="M82" s="19">
        <f>ROUND(K82*L82,2)</f>
        <v>32720.51</v>
      </c>
    </row>
    <row r="83" spans="1:13" ht="1.05" customHeight="1" x14ac:dyDescent="0.3">
      <c r="A83" s="20"/>
      <c r="B83" s="20"/>
      <c r="C83" s="20"/>
      <c r="D83" s="29"/>
      <c r="E83" s="20"/>
      <c r="F83" s="20"/>
      <c r="G83" s="20"/>
      <c r="H83" s="20"/>
      <c r="I83" s="20"/>
      <c r="J83" s="20"/>
      <c r="K83" s="20"/>
      <c r="L83" s="20"/>
      <c r="M83" s="20"/>
    </row>
    <row r="84" spans="1:13" ht="20.399999999999999" x14ac:dyDescent="0.3">
      <c r="A84" s="12" t="s">
        <v>92</v>
      </c>
      <c r="B84" s="13" t="s">
        <v>21</v>
      </c>
      <c r="C84" s="13" t="s">
        <v>22</v>
      </c>
      <c r="D84" s="21" t="s">
        <v>93</v>
      </c>
      <c r="E84" s="14"/>
      <c r="F84" s="14"/>
      <c r="G84" s="14"/>
      <c r="H84" s="14"/>
      <c r="I84" s="14"/>
      <c r="J84" s="14"/>
      <c r="K84" s="15">
        <f>K91</f>
        <v>294.12</v>
      </c>
      <c r="L84" s="15">
        <f>L91</f>
        <v>23.39</v>
      </c>
      <c r="M84" s="15">
        <f>M91</f>
        <v>6879.47</v>
      </c>
    </row>
    <row r="85" spans="1:13" ht="163.19999999999999" x14ac:dyDescent="0.3">
      <c r="A85" s="14"/>
      <c r="B85" s="14"/>
      <c r="C85" s="14"/>
      <c r="D85" s="21" t="s">
        <v>94</v>
      </c>
      <c r="E85" s="14"/>
      <c r="F85" s="14"/>
      <c r="G85" s="14"/>
      <c r="H85" s="14"/>
      <c r="I85" s="14"/>
      <c r="J85" s="14"/>
      <c r="K85" s="14"/>
      <c r="L85" s="14"/>
      <c r="M85" s="14"/>
    </row>
    <row r="86" spans="1:13" x14ac:dyDescent="0.3">
      <c r="A86" s="14"/>
      <c r="B86" s="14"/>
      <c r="C86" s="14"/>
      <c r="D86" s="28"/>
      <c r="E86" s="13" t="s">
        <v>87</v>
      </c>
      <c r="F86" s="16">
        <v>1</v>
      </c>
      <c r="G86" s="17">
        <v>55.9</v>
      </c>
      <c r="H86" s="17">
        <v>0</v>
      </c>
      <c r="I86" s="17">
        <v>0</v>
      </c>
      <c r="J86" s="17">
        <v>67.08</v>
      </c>
      <c r="K86" s="13" t="s">
        <v>26</v>
      </c>
      <c r="L86" s="14"/>
      <c r="M86" s="14"/>
    </row>
    <row r="87" spans="1:13" x14ac:dyDescent="0.3">
      <c r="A87" s="14"/>
      <c r="B87" s="14"/>
      <c r="C87" s="14"/>
      <c r="D87" s="28"/>
      <c r="E87" s="13" t="s">
        <v>78</v>
      </c>
      <c r="F87" s="16">
        <v>1</v>
      </c>
      <c r="G87" s="17">
        <v>33.35</v>
      </c>
      <c r="H87" s="17">
        <v>0</v>
      </c>
      <c r="I87" s="17">
        <v>0</v>
      </c>
      <c r="J87" s="17">
        <v>40.020000000000003</v>
      </c>
      <c r="K87" s="13" t="s">
        <v>26</v>
      </c>
      <c r="L87" s="14"/>
      <c r="M87" s="14"/>
    </row>
    <row r="88" spans="1:13" x14ac:dyDescent="0.3">
      <c r="A88" s="14"/>
      <c r="B88" s="14"/>
      <c r="C88" s="14"/>
      <c r="D88" s="28"/>
      <c r="E88" s="13" t="s">
        <v>88</v>
      </c>
      <c r="F88" s="16">
        <v>1</v>
      </c>
      <c r="G88" s="17">
        <v>51</v>
      </c>
      <c r="H88" s="17">
        <v>0</v>
      </c>
      <c r="I88" s="17">
        <v>0</v>
      </c>
      <c r="J88" s="17">
        <v>61.2</v>
      </c>
      <c r="K88" s="13" t="s">
        <v>26</v>
      </c>
      <c r="L88" s="14"/>
      <c r="M88" s="14"/>
    </row>
    <row r="89" spans="1:13" x14ac:dyDescent="0.3">
      <c r="A89" s="14"/>
      <c r="B89" s="14"/>
      <c r="C89" s="14"/>
      <c r="D89" s="28"/>
      <c r="E89" s="13" t="s">
        <v>80</v>
      </c>
      <c r="F89" s="16">
        <v>1</v>
      </c>
      <c r="G89" s="17">
        <v>13.51</v>
      </c>
      <c r="H89" s="17">
        <v>0</v>
      </c>
      <c r="I89" s="17">
        <v>0</v>
      </c>
      <c r="J89" s="17">
        <v>16.21</v>
      </c>
      <c r="K89" s="13" t="s">
        <v>26</v>
      </c>
      <c r="L89" s="14"/>
      <c r="M89" s="14"/>
    </row>
    <row r="90" spans="1:13" x14ac:dyDescent="0.3">
      <c r="A90" s="14"/>
      <c r="B90" s="14"/>
      <c r="C90" s="14"/>
      <c r="D90" s="28"/>
      <c r="E90" s="13" t="s">
        <v>89</v>
      </c>
      <c r="F90" s="16">
        <v>1</v>
      </c>
      <c r="G90" s="17">
        <v>91.34</v>
      </c>
      <c r="H90" s="17">
        <v>0</v>
      </c>
      <c r="I90" s="17">
        <v>0</v>
      </c>
      <c r="J90" s="17">
        <v>109.61</v>
      </c>
      <c r="K90" s="13" t="s">
        <v>26</v>
      </c>
      <c r="L90" s="14"/>
      <c r="M90" s="14"/>
    </row>
    <row r="91" spans="1:13" x14ac:dyDescent="0.3">
      <c r="A91" s="14"/>
      <c r="B91" s="14"/>
      <c r="C91" s="14"/>
      <c r="D91" s="28"/>
      <c r="E91" s="14"/>
      <c r="F91" s="14"/>
      <c r="G91" s="14"/>
      <c r="H91" s="14"/>
      <c r="I91" s="14"/>
      <c r="J91" s="18" t="s">
        <v>95</v>
      </c>
      <c r="K91" s="19">
        <f>SUM(J86:J90)</f>
        <v>294.12</v>
      </c>
      <c r="L91" s="17">
        <v>23.39</v>
      </c>
      <c r="M91" s="19">
        <f>ROUND(K91*L91,2)</f>
        <v>6879.47</v>
      </c>
    </row>
    <row r="92" spans="1:13" ht="1.05" customHeight="1" x14ac:dyDescent="0.3">
      <c r="A92" s="20"/>
      <c r="B92" s="20"/>
      <c r="C92" s="20"/>
      <c r="D92" s="29"/>
      <c r="E92" s="20"/>
      <c r="F92" s="20"/>
      <c r="G92" s="20"/>
      <c r="H92" s="20"/>
      <c r="I92" s="20"/>
      <c r="J92" s="20"/>
      <c r="K92" s="20"/>
      <c r="L92" s="20"/>
      <c r="M92" s="20"/>
    </row>
    <row r="93" spans="1:13" ht="20.399999999999999" x14ac:dyDescent="0.3">
      <c r="A93" s="12" t="s">
        <v>96</v>
      </c>
      <c r="B93" s="13" t="s">
        <v>21</v>
      </c>
      <c r="C93" s="13" t="s">
        <v>22</v>
      </c>
      <c r="D93" s="21" t="s">
        <v>97</v>
      </c>
      <c r="E93" s="14"/>
      <c r="F93" s="14"/>
      <c r="G93" s="14"/>
      <c r="H93" s="14"/>
      <c r="I93" s="14"/>
      <c r="J93" s="14"/>
      <c r="K93" s="15">
        <f>K99</f>
        <v>174.51</v>
      </c>
      <c r="L93" s="15">
        <f>L99</f>
        <v>28.9</v>
      </c>
      <c r="M93" s="15">
        <f>M99</f>
        <v>5043.34</v>
      </c>
    </row>
    <row r="94" spans="1:13" ht="163.19999999999999" x14ac:dyDescent="0.3">
      <c r="A94" s="14"/>
      <c r="B94" s="14"/>
      <c r="C94" s="14"/>
      <c r="D94" s="21" t="s">
        <v>98</v>
      </c>
      <c r="E94" s="14"/>
      <c r="F94" s="14"/>
      <c r="G94" s="14"/>
      <c r="H94" s="14"/>
      <c r="I94" s="14"/>
      <c r="J94" s="14"/>
      <c r="K94" s="14"/>
      <c r="L94" s="14"/>
      <c r="M94" s="14"/>
    </row>
    <row r="95" spans="1:13" x14ac:dyDescent="0.3">
      <c r="A95" s="14"/>
      <c r="B95" s="14"/>
      <c r="C95" s="14"/>
      <c r="D95" s="28"/>
      <c r="E95" s="13" t="s">
        <v>87</v>
      </c>
      <c r="F95" s="16">
        <v>1</v>
      </c>
      <c r="G95" s="17">
        <v>46.41</v>
      </c>
      <c r="H95" s="17">
        <v>0</v>
      </c>
      <c r="I95" s="17">
        <v>0</v>
      </c>
      <c r="J95" s="17">
        <v>55.69</v>
      </c>
      <c r="K95" s="13" t="s">
        <v>26</v>
      </c>
      <c r="L95" s="14"/>
      <c r="M95" s="14"/>
    </row>
    <row r="96" spans="1:13" x14ac:dyDescent="0.3">
      <c r="A96" s="14"/>
      <c r="B96" s="14"/>
      <c r="C96" s="14"/>
      <c r="D96" s="28"/>
      <c r="E96" s="13" t="s">
        <v>99</v>
      </c>
      <c r="F96" s="16">
        <v>1</v>
      </c>
      <c r="G96" s="17">
        <v>5.66</v>
      </c>
      <c r="H96" s="17">
        <v>0</v>
      </c>
      <c r="I96" s="17">
        <v>0</v>
      </c>
      <c r="J96" s="17">
        <v>6.79</v>
      </c>
      <c r="K96" s="13" t="s">
        <v>26</v>
      </c>
      <c r="L96" s="14"/>
      <c r="M96" s="14"/>
    </row>
    <row r="97" spans="1:13" x14ac:dyDescent="0.3">
      <c r="A97" s="14"/>
      <c r="B97" s="14"/>
      <c r="C97" s="14"/>
      <c r="D97" s="28"/>
      <c r="E97" s="13" t="s">
        <v>88</v>
      </c>
      <c r="F97" s="16">
        <v>1</v>
      </c>
      <c r="G97" s="17">
        <v>65.31</v>
      </c>
      <c r="H97" s="17">
        <v>0</v>
      </c>
      <c r="I97" s="17">
        <v>0</v>
      </c>
      <c r="J97" s="17">
        <v>78.37</v>
      </c>
      <c r="K97" s="13" t="s">
        <v>26</v>
      </c>
      <c r="L97" s="14"/>
      <c r="M97" s="14"/>
    </row>
    <row r="98" spans="1:13" x14ac:dyDescent="0.3">
      <c r="A98" s="14"/>
      <c r="B98" s="14"/>
      <c r="C98" s="14"/>
      <c r="D98" s="28"/>
      <c r="E98" s="13" t="s">
        <v>80</v>
      </c>
      <c r="F98" s="16">
        <v>1</v>
      </c>
      <c r="G98" s="17">
        <v>28.05</v>
      </c>
      <c r="H98" s="17">
        <v>0</v>
      </c>
      <c r="I98" s="17">
        <v>0</v>
      </c>
      <c r="J98" s="17">
        <v>33.659999999999997</v>
      </c>
      <c r="K98" s="13" t="s">
        <v>26</v>
      </c>
      <c r="L98" s="14"/>
      <c r="M98" s="14"/>
    </row>
    <row r="99" spans="1:13" x14ac:dyDescent="0.3">
      <c r="A99" s="14"/>
      <c r="B99" s="14"/>
      <c r="C99" s="14"/>
      <c r="D99" s="28"/>
      <c r="E99" s="14"/>
      <c r="F99" s="14"/>
      <c r="G99" s="14"/>
      <c r="H99" s="14"/>
      <c r="I99" s="14"/>
      <c r="J99" s="18" t="s">
        <v>100</v>
      </c>
      <c r="K99" s="19">
        <f>SUM(J95:J98)</f>
        <v>174.51</v>
      </c>
      <c r="L99" s="17">
        <v>28.9</v>
      </c>
      <c r="M99" s="19">
        <f>ROUND(K99*L99,2)</f>
        <v>5043.34</v>
      </c>
    </row>
    <row r="100" spans="1:13" ht="1.05" customHeight="1" x14ac:dyDescent="0.3">
      <c r="A100" s="20"/>
      <c r="B100" s="20"/>
      <c r="C100" s="20"/>
      <c r="D100" s="29"/>
      <c r="E100" s="20"/>
      <c r="F100" s="20"/>
      <c r="G100" s="20"/>
      <c r="H100" s="20"/>
      <c r="I100" s="20"/>
      <c r="J100" s="20"/>
      <c r="K100" s="20"/>
      <c r="L100" s="20"/>
      <c r="M100" s="20"/>
    </row>
    <row r="101" spans="1:13" ht="20.399999999999999" x14ac:dyDescent="0.3">
      <c r="A101" s="12" t="s">
        <v>101</v>
      </c>
      <c r="B101" s="13" t="s">
        <v>21</v>
      </c>
      <c r="C101" s="13" t="s">
        <v>22</v>
      </c>
      <c r="D101" s="21" t="s">
        <v>102</v>
      </c>
      <c r="E101" s="14"/>
      <c r="F101" s="14"/>
      <c r="G101" s="14"/>
      <c r="H101" s="14"/>
      <c r="I101" s="14"/>
      <c r="J101" s="14"/>
      <c r="K101" s="15">
        <f>K106</f>
        <v>265.94</v>
      </c>
      <c r="L101" s="15">
        <f>L106</f>
        <v>34.15</v>
      </c>
      <c r="M101" s="15">
        <f>M106</f>
        <v>9081.85</v>
      </c>
    </row>
    <row r="102" spans="1:13" ht="163.19999999999999" x14ac:dyDescent="0.3">
      <c r="A102" s="14"/>
      <c r="B102" s="14"/>
      <c r="C102" s="14"/>
      <c r="D102" s="21" t="s">
        <v>103</v>
      </c>
      <c r="E102" s="14"/>
      <c r="F102" s="14"/>
      <c r="G102" s="14"/>
      <c r="H102" s="14"/>
      <c r="I102" s="14"/>
      <c r="J102" s="14"/>
      <c r="K102" s="14"/>
      <c r="L102" s="14"/>
      <c r="M102" s="14"/>
    </row>
    <row r="103" spans="1:13" x14ac:dyDescent="0.3">
      <c r="A103" s="14"/>
      <c r="B103" s="14"/>
      <c r="C103" s="14"/>
      <c r="D103" s="28"/>
      <c r="E103" s="13" t="s">
        <v>78</v>
      </c>
      <c r="F103" s="16">
        <v>1</v>
      </c>
      <c r="G103" s="17">
        <v>37.369999999999997</v>
      </c>
      <c r="H103" s="17">
        <v>0</v>
      </c>
      <c r="I103" s="17">
        <v>0</v>
      </c>
      <c r="J103" s="17">
        <v>44.84</v>
      </c>
      <c r="K103" s="13" t="s">
        <v>26</v>
      </c>
      <c r="L103" s="14"/>
      <c r="M103" s="14"/>
    </row>
    <row r="104" spans="1:13" x14ac:dyDescent="0.3">
      <c r="A104" s="14"/>
      <c r="B104" s="14"/>
      <c r="C104" s="14"/>
      <c r="D104" s="28"/>
      <c r="E104" s="13" t="s">
        <v>88</v>
      </c>
      <c r="F104" s="16">
        <v>1</v>
      </c>
      <c r="G104" s="17">
        <v>138.19999999999999</v>
      </c>
      <c r="H104" s="17">
        <v>0</v>
      </c>
      <c r="I104" s="17">
        <v>0</v>
      </c>
      <c r="J104" s="17">
        <v>165.84</v>
      </c>
      <c r="K104" s="13" t="s">
        <v>26</v>
      </c>
      <c r="L104" s="14"/>
      <c r="M104" s="14"/>
    </row>
    <row r="105" spans="1:13" x14ac:dyDescent="0.3">
      <c r="A105" s="14"/>
      <c r="B105" s="14"/>
      <c r="C105" s="14"/>
      <c r="D105" s="28"/>
      <c r="E105" s="13" t="s">
        <v>80</v>
      </c>
      <c r="F105" s="16">
        <v>1</v>
      </c>
      <c r="G105" s="17">
        <v>46.05</v>
      </c>
      <c r="H105" s="17">
        <v>0</v>
      </c>
      <c r="I105" s="17">
        <v>0</v>
      </c>
      <c r="J105" s="17">
        <v>55.26</v>
      </c>
      <c r="K105" s="13" t="s">
        <v>26</v>
      </c>
      <c r="L105" s="14"/>
      <c r="M105" s="14"/>
    </row>
    <row r="106" spans="1:13" x14ac:dyDescent="0.3">
      <c r="A106" s="14"/>
      <c r="B106" s="14"/>
      <c r="C106" s="14"/>
      <c r="D106" s="28"/>
      <c r="E106" s="14"/>
      <c r="F106" s="14"/>
      <c r="G106" s="14"/>
      <c r="H106" s="14"/>
      <c r="I106" s="14"/>
      <c r="J106" s="18" t="s">
        <v>104</v>
      </c>
      <c r="K106" s="19">
        <f>SUM(J103:J105)</f>
        <v>265.94</v>
      </c>
      <c r="L106" s="17">
        <v>34.15</v>
      </c>
      <c r="M106" s="19">
        <f>ROUND(K106*L106,2)</f>
        <v>9081.85</v>
      </c>
    </row>
    <row r="107" spans="1:13" ht="1.05" customHeight="1" x14ac:dyDescent="0.3">
      <c r="A107" s="20"/>
      <c r="B107" s="20"/>
      <c r="C107" s="20"/>
      <c r="D107" s="29"/>
      <c r="E107" s="20"/>
      <c r="F107" s="20"/>
      <c r="G107" s="20"/>
      <c r="H107" s="20"/>
      <c r="I107" s="20"/>
      <c r="J107" s="20"/>
      <c r="K107" s="20"/>
      <c r="L107" s="20"/>
      <c r="M107" s="20"/>
    </row>
    <row r="108" spans="1:13" ht="20.399999999999999" x14ac:dyDescent="0.3">
      <c r="A108" s="12" t="s">
        <v>105</v>
      </c>
      <c r="B108" s="13" t="s">
        <v>21</v>
      </c>
      <c r="C108" s="13" t="s">
        <v>22</v>
      </c>
      <c r="D108" s="21" t="s">
        <v>106</v>
      </c>
      <c r="E108" s="14"/>
      <c r="F108" s="14"/>
      <c r="G108" s="14"/>
      <c r="H108" s="14"/>
      <c r="I108" s="14"/>
      <c r="J108" s="14"/>
      <c r="K108" s="15">
        <f>K112</f>
        <v>172.2</v>
      </c>
      <c r="L108" s="15">
        <f>L112</f>
        <v>55.67</v>
      </c>
      <c r="M108" s="15">
        <f>M112</f>
        <v>9586.3700000000008</v>
      </c>
    </row>
    <row r="109" spans="1:13" ht="163.19999999999999" x14ac:dyDescent="0.3">
      <c r="A109" s="14"/>
      <c r="B109" s="14"/>
      <c r="C109" s="14"/>
      <c r="D109" s="21" t="s">
        <v>107</v>
      </c>
      <c r="E109" s="14"/>
      <c r="F109" s="14"/>
      <c r="G109" s="14"/>
      <c r="H109" s="14"/>
      <c r="I109" s="14"/>
      <c r="J109" s="14"/>
      <c r="K109" s="14"/>
      <c r="L109" s="14"/>
      <c r="M109" s="14"/>
    </row>
    <row r="110" spans="1:13" x14ac:dyDescent="0.3">
      <c r="A110" s="14"/>
      <c r="B110" s="14"/>
      <c r="C110" s="14"/>
      <c r="D110" s="28"/>
      <c r="E110" s="13" t="s">
        <v>87</v>
      </c>
      <c r="F110" s="16">
        <v>1</v>
      </c>
      <c r="G110" s="17">
        <v>113.38</v>
      </c>
      <c r="H110" s="17">
        <v>0</v>
      </c>
      <c r="I110" s="17">
        <v>0</v>
      </c>
      <c r="J110" s="17">
        <v>136.06</v>
      </c>
      <c r="K110" s="13" t="s">
        <v>26</v>
      </c>
      <c r="L110" s="14"/>
      <c r="M110" s="14"/>
    </row>
    <row r="111" spans="1:13" x14ac:dyDescent="0.3">
      <c r="A111" s="14"/>
      <c r="B111" s="14"/>
      <c r="C111" s="14"/>
      <c r="D111" s="28"/>
      <c r="E111" s="13" t="s">
        <v>78</v>
      </c>
      <c r="F111" s="16">
        <v>1</v>
      </c>
      <c r="G111" s="17">
        <v>30.12</v>
      </c>
      <c r="H111" s="17">
        <v>0</v>
      </c>
      <c r="I111" s="17">
        <v>0</v>
      </c>
      <c r="J111" s="17">
        <v>36.14</v>
      </c>
      <c r="K111" s="13" t="s">
        <v>26</v>
      </c>
      <c r="L111" s="14"/>
      <c r="M111" s="14"/>
    </row>
    <row r="112" spans="1:13" x14ac:dyDescent="0.3">
      <c r="A112" s="14"/>
      <c r="B112" s="14"/>
      <c r="C112" s="14"/>
      <c r="D112" s="28"/>
      <c r="E112" s="14"/>
      <c r="F112" s="14"/>
      <c r="G112" s="14"/>
      <c r="H112" s="14"/>
      <c r="I112" s="14"/>
      <c r="J112" s="18" t="s">
        <v>108</v>
      </c>
      <c r="K112" s="19">
        <f>SUM(J110:J111)</f>
        <v>172.2</v>
      </c>
      <c r="L112" s="17">
        <v>55.67</v>
      </c>
      <c r="M112" s="19">
        <f>ROUND(K112*L112,2)</f>
        <v>9586.3700000000008</v>
      </c>
    </row>
    <row r="113" spans="1:13" ht="1.05" customHeight="1" x14ac:dyDescent="0.3">
      <c r="A113" s="20"/>
      <c r="B113" s="20"/>
      <c r="C113" s="20"/>
      <c r="D113" s="29"/>
      <c r="E113" s="20"/>
      <c r="F113" s="20"/>
      <c r="G113" s="20"/>
      <c r="H113" s="20"/>
      <c r="I113" s="20"/>
      <c r="J113" s="20"/>
      <c r="K113" s="20"/>
      <c r="L113" s="20"/>
      <c r="M113" s="20"/>
    </row>
    <row r="114" spans="1:13" ht="30.6" x14ac:dyDescent="0.3">
      <c r="A114" s="12" t="s">
        <v>109</v>
      </c>
      <c r="B114" s="13" t="s">
        <v>21</v>
      </c>
      <c r="C114" s="13" t="s">
        <v>22</v>
      </c>
      <c r="D114" s="21" t="s">
        <v>110</v>
      </c>
      <c r="E114" s="14"/>
      <c r="F114" s="14"/>
      <c r="G114" s="14"/>
      <c r="H114" s="14"/>
      <c r="I114" s="14"/>
      <c r="J114" s="14"/>
      <c r="K114" s="15">
        <f>K119</f>
        <v>231.81</v>
      </c>
      <c r="L114" s="15">
        <f>L119</f>
        <v>9.4600000000000009</v>
      </c>
      <c r="M114" s="15">
        <f>M119</f>
        <v>2192.92</v>
      </c>
    </row>
    <row r="115" spans="1:13" ht="81.599999999999994" x14ac:dyDescent="0.3">
      <c r="A115" s="14"/>
      <c r="B115" s="14"/>
      <c r="C115" s="14"/>
      <c r="D115" s="21" t="s">
        <v>111</v>
      </c>
      <c r="E115" s="14"/>
      <c r="F115" s="14"/>
      <c r="G115" s="14"/>
      <c r="H115" s="14"/>
      <c r="I115" s="14"/>
      <c r="J115" s="14"/>
      <c r="K115" s="14"/>
      <c r="L115" s="14"/>
      <c r="M115" s="14"/>
    </row>
    <row r="116" spans="1:13" x14ac:dyDescent="0.3">
      <c r="A116" s="14"/>
      <c r="B116" s="14"/>
      <c r="C116" s="14"/>
      <c r="D116" s="28"/>
      <c r="E116" s="13" t="s">
        <v>78</v>
      </c>
      <c r="F116" s="16">
        <v>1</v>
      </c>
      <c r="G116" s="17">
        <v>76.7</v>
      </c>
      <c r="H116" s="17">
        <v>0</v>
      </c>
      <c r="I116" s="17">
        <v>0</v>
      </c>
      <c r="J116" s="17">
        <v>92.04</v>
      </c>
      <c r="K116" s="13" t="s">
        <v>26</v>
      </c>
      <c r="L116" s="14"/>
      <c r="M116" s="14"/>
    </row>
    <row r="117" spans="1:13" x14ac:dyDescent="0.3">
      <c r="A117" s="14"/>
      <c r="B117" s="14"/>
      <c r="C117" s="14"/>
      <c r="D117" s="28"/>
      <c r="E117" s="13" t="s">
        <v>79</v>
      </c>
      <c r="F117" s="16">
        <v>1</v>
      </c>
      <c r="G117" s="17">
        <v>87.92</v>
      </c>
      <c r="H117" s="17">
        <v>0</v>
      </c>
      <c r="I117" s="17">
        <v>0</v>
      </c>
      <c r="J117" s="17">
        <v>105.5</v>
      </c>
      <c r="K117" s="13" t="s">
        <v>26</v>
      </c>
      <c r="L117" s="14"/>
      <c r="M117" s="14"/>
    </row>
    <row r="118" spans="1:13" x14ac:dyDescent="0.3">
      <c r="A118" s="14"/>
      <c r="B118" s="14"/>
      <c r="C118" s="14"/>
      <c r="D118" s="28"/>
      <c r="E118" s="13" t="s">
        <v>82</v>
      </c>
      <c r="F118" s="16">
        <v>1</v>
      </c>
      <c r="G118" s="17">
        <v>28.56</v>
      </c>
      <c r="H118" s="17">
        <v>0</v>
      </c>
      <c r="I118" s="17">
        <v>0</v>
      </c>
      <c r="J118" s="17">
        <v>34.270000000000003</v>
      </c>
      <c r="K118" s="13" t="s">
        <v>26</v>
      </c>
      <c r="L118" s="14"/>
      <c r="M118" s="14"/>
    </row>
    <row r="119" spans="1:13" x14ac:dyDescent="0.3">
      <c r="A119" s="14"/>
      <c r="B119" s="14"/>
      <c r="C119" s="14"/>
      <c r="D119" s="28"/>
      <c r="E119" s="14"/>
      <c r="F119" s="14"/>
      <c r="G119" s="14"/>
      <c r="H119" s="14"/>
      <c r="I119" s="14"/>
      <c r="J119" s="18" t="s">
        <v>112</v>
      </c>
      <c r="K119" s="19">
        <f>SUM(J116:J118)</f>
        <v>231.81</v>
      </c>
      <c r="L119" s="17">
        <v>9.4600000000000009</v>
      </c>
      <c r="M119" s="19">
        <f>ROUND(K119*L119,2)</f>
        <v>2192.92</v>
      </c>
    </row>
    <row r="120" spans="1:13" ht="1.05" customHeight="1" x14ac:dyDescent="0.3">
      <c r="A120" s="20"/>
      <c r="B120" s="20"/>
      <c r="C120" s="20"/>
      <c r="D120" s="29"/>
      <c r="E120" s="20"/>
      <c r="F120" s="20"/>
      <c r="G120" s="20"/>
      <c r="H120" s="20"/>
      <c r="I120" s="20"/>
      <c r="J120" s="20"/>
      <c r="K120" s="20"/>
      <c r="L120" s="20"/>
      <c r="M120" s="20"/>
    </row>
    <row r="121" spans="1:13" ht="30.6" x14ac:dyDescent="0.3">
      <c r="A121" s="12" t="s">
        <v>113</v>
      </c>
      <c r="B121" s="13" t="s">
        <v>21</v>
      </c>
      <c r="C121" s="13" t="s">
        <v>22</v>
      </c>
      <c r="D121" s="21" t="s">
        <v>114</v>
      </c>
      <c r="E121" s="14"/>
      <c r="F121" s="14"/>
      <c r="G121" s="14"/>
      <c r="H121" s="14"/>
      <c r="I121" s="14"/>
      <c r="J121" s="14"/>
      <c r="K121" s="15">
        <f>K125</f>
        <v>141.69999999999999</v>
      </c>
      <c r="L121" s="15">
        <f>L125</f>
        <v>9.52</v>
      </c>
      <c r="M121" s="15">
        <f>M125</f>
        <v>1348.98</v>
      </c>
    </row>
    <row r="122" spans="1:13" ht="81.599999999999994" x14ac:dyDescent="0.3">
      <c r="A122" s="14"/>
      <c r="B122" s="14"/>
      <c r="C122" s="14"/>
      <c r="D122" s="21" t="s">
        <v>115</v>
      </c>
      <c r="E122" s="14"/>
      <c r="F122" s="14"/>
      <c r="G122" s="14"/>
      <c r="H122" s="14"/>
      <c r="I122" s="14"/>
      <c r="J122" s="14"/>
      <c r="K122" s="14"/>
      <c r="L122" s="14"/>
      <c r="M122" s="14"/>
    </row>
    <row r="123" spans="1:13" x14ac:dyDescent="0.3">
      <c r="A123" s="14"/>
      <c r="B123" s="14"/>
      <c r="C123" s="14"/>
      <c r="D123" s="28"/>
      <c r="E123" s="13" t="s">
        <v>80</v>
      </c>
      <c r="F123" s="16">
        <v>1</v>
      </c>
      <c r="G123" s="17">
        <v>31.38</v>
      </c>
      <c r="H123" s="17">
        <v>0</v>
      </c>
      <c r="I123" s="17">
        <v>0</v>
      </c>
      <c r="J123" s="17">
        <v>37.659999999999997</v>
      </c>
      <c r="K123" s="13" t="s">
        <v>26</v>
      </c>
      <c r="L123" s="14"/>
      <c r="M123" s="14"/>
    </row>
    <row r="124" spans="1:13" x14ac:dyDescent="0.3">
      <c r="A124" s="14"/>
      <c r="B124" s="14"/>
      <c r="C124" s="14"/>
      <c r="D124" s="28"/>
      <c r="E124" s="13" t="s">
        <v>81</v>
      </c>
      <c r="F124" s="16">
        <v>1</v>
      </c>
      <c r="G124" s="17">
        <v>86.7</v>
      </c>
      <c r="H124" s="17">
        <v>0</v>
      </c>
      <c r="I124" s="17">
        <v>0</v>
      </c>
      <c r="J124" s="17">
        <v>104.04</v>
      </c>
      <c r="K124" s="13" t="s">
        <v>26</v>
      </c>
      <c r="L124" s="14"/>
      <c r="M124" s="14"/>
    </row>
    <row r="125" spans="1:13" x14ac:dyDescent="0.3">
      <c r="A125" s="14"/>
      <c r="B125" s="14"/>
      <c r="C125" s="14"/>
      <c r="D125" s="28"/>
      <c r="E125" s="14"/>
      <c r="F125" s="14"/>
      <c r="G125" s="14"/>
      <c r="H125" s="14"/>
      <c r="I125" s="14"/>
      <c r="J125" s="18" t="s">
        <v>116</v>
      </c>
      <c r="K125" s="19">
        <f>SUM(J123:J124)</f>
        <v>141.69999999999999</v>
      </c>
      <c r="L125" s="17">
        <v>9.52</v>
      </c>
      <c r="M125" s="19">
        <f>ROUND(K125*L125,2)</f>
        <v>1348.98</v>
      </c>
    </row>
    <row r="126" spans="1:13" ht="1.05" customHeight="1" x14ac:dyDescent="0.3">
      <c r="A126" s="20"/>
      <c r="B126" s="20"/>
      <c r="C126" s="20"/>
      <c r="D126" s="29"/>
      <c r="E126" s="20"/>
      <c r="F126" s="20"/>
      <c r="G126" s="20"/>
      <c r="H126" s="20"/>
      <c r="I126" s="20"/>
      <c r="J126" s="20"/>
      <c r="K126" s="20"/>
      <c r="L126" s="20"/>
      <c r="M126" s="20"/>
    </row>
    <row r="127" spans="1:13" ht="30.6" x14ac:dyDescent="0.3">
      <c r="A127" s="12" t="s">
        <v>117</v>
      </c>
      <c r="B127" s="13" t="s">
        <v>21</v>
      </c>
      <c r="C127" s="13" t="s">
        <v>22</v>
      </c>
      <c r="D127" s="21" t="s">
        <v>118</v>
      </c>
      <c r="E127" s="14"/>
      <c r="F127" s="14"/>
      <c r="G127" s="14"/>
      <c r="H127" s="14"/>
      <c r="I127" s="14"/>
      <c r="J127" s="14"/>
      <c r="K127" s="15">
        <f>K135</f>
        <v>1095.4100000000001</v>
      </c>
      <c r="L127" s="15">
        <f>L135</f>
        <v>7.97</v>
      </c>
      <c r="M127" s="15">
        <f>M135</f>
        <v>8730.42</v>
      </c>
    </row>
    <row r="128" spans="1:13" ht="81.599999999999994" x14ac:dyDescent="0.3">
      <c r="A128" s="14"/>
      <c r="B128" s="14"/>
      <c r="C128" s="14"/>
      <c r="D128" s="21" t="s">
        <v>119</v>
      </c>
      <c r="E128" s="14"/>
      <c r="F128" s="14"/>
      <c r="G128" s="14"/>
      <c r="H128" s="14"/>
      <c r="I128" s="14"/>
      <c r="J128" s="14"/>
      <c r="K128" s="14"/>
      <c r="L128" s="14"/>
      <c r="M128" s="14"/>
    </row>
    <row r="129" spans="1:13" x14ac:dyDescent="0.3">
      <c r="A129" s="14"/>
      <c r="B129" s="14"/>
      <c r="C129" s="14"/>
      <c r="D129" s="28"/>
      <c r="E129" s="13" t="s">
        <v>87</v>
      </c>
      <c r="F129" s="16">
        <v>1</v>
      </c>
      <c r="G129" s="17">
        <v>197.23</v>
      </c>
      <c r="H129" s="17">
        <v>0</v>
      </c>
      <c r="I129" s="17">
        <v>0</v>
      </c>
      <c r="J129" s="17">
        <v>236.68</v>
      </c>
      <c r="K129" s="13" t="s">
        <v>26</v>
      </c>
      <c r="L129" s="14"/>
      <c r="M129" s="14"/>
    </row>
    <row r="130" spans="1:13" x14ac:dyDescent="0.3">
      <c r="A130" s="14"/>
      <c r="B130" s="14"/>
      <c r="C130" s="14"/>
      <c r="D130" s="28"/>
      <c r="E130" s="13" t="s">
        <v>78</v>
      </c>
      <c r="F130" s="16">
        <v>1</v>
      </c>
      <c r="G130" s="17">
        <v>103.89</v>
      </c>
      <c r="H130" s="17">
        <v>0</v>
      </c>
      <c r="I130" s="17">
        <v>0</v>
      </c>
      <c r="J130" s="17">
        <v>124.67</v>
      </c>
      <c r="K130" s="13" t="s">
        <v>26</v>
      </c>
      <c r="L130" s="14"/>
      <c r="M130" s="14"/>
    </row>
    <row r="131" spans="1:13" x14ac:dyDescent="0.3">
      <c r="A131" s="14"/>
      <c r="B131" s="14"/>
      <c r="C131" s="14"/>
      <c r="D131" s="28"/>
      <c r="E131" s="13" t="s">
        <v>79</v>
      </c>
      <c r="F131" s="16">
        <v>1</v>
      </c>
      <c r="G131" s="17">
        <v>8.73</v>
      </c>
      <c r="H131" s="17">
        <v>0</v>
      </c>
      <c r="I131" s="17">
        <v>0</v>
      </c>
      <c r="J131" s="17">
        <v>10.48</v>
      </c>
      <c r="K131" s="13" t="s">
        <v>26</v>
      </c>
      <c r="L131" s="14"/>
      <c r="M131" s="14"/>
    </row>
    <row r="132" spans="1:13" x14ac:dyDescent="0.3">
      <c r="A132" s="14"/>
      <c r="B132" s="14"/>
      <c r="C132" s="14"/>
      <c r="D132" s="28"/>
      <c r="E132" s="13" t="s">
        <v>89</v>
      </c>
      <c r="F132" s="16">
        <v>1</v>
      </c>
      <c r="G132" s="17">
        <v>337.48</v>
      </c>
      <c r="H132" s="17">
        <v>0</v>
      </c>
      <c r="I132" s="17">
        <v>0</v>
      </c>
      <c r="J132" s="17">
        <v>404.98</v>
      </c>
      <c r="K132" s="13" t="s">
        <v>26</v>
      </c>
      <c r="L132" s="14"/>
      <c r="M132" s="14"/>
    </row>
    <row r="133" spans="1:13" x14ac:dyDescent="0.3">
      <c r="A133" s="14"/>
      <c r="B133" s="14"/>
      <c r="C133" s="14"/>
      <c r="D133" s="28"/>
      <c r="E133" s="13" t="s">
        <v>90</v>
      </c>
      <c r="F133" s="16">
        <v>1</v>
      </c>
      <c r="G133" s="17">
        <v>254.23</v>
      </c>
      <c r="H133" s="17">
        <v>0</v>
      </c>
      <c r="I133" s="17">
        <v>0</v>
      </c>
      <c r="J133" s="17">
        <v>305.08</v>
      </c>
      <c r="K133" s="13" t="s">
        <v>26</v>
      </c>
      <c r="L133" s="14"/>
      <c r="M133" s="14"/>
    </row>
    <row r="134" spans="1:13" x14ac:dyDescent="0.3">
      <c r="A134" s="14"/>
      <c r="B134" s="14"/>
      <c r="C134" s="14"/>
      <c r="D134" s="28"/>
      <c r="E134" s="13" t="s">
        <v>82</v>
      </c>
      <c r="F134" s="16">
        <v>1</v>
      </c>
      <c r="G134" s="17">
        <v>11.27</v>
      </c>
      <c r="H134" s="17">
        <v>0</v>
      </c>
      <c r="I134" s="17">
        <v>0</v>
      </c>
      <c r="J134" s="17">
        <v>13.52</v>
      </c>
      <c r="K134" s="13" t="s">
        <v>26</v>
      </c>
      <c r="L134" s="14"/>
      <c r="M134" s="14"/>
    </row>
    <row r="135" spans="1:13" x14ac:dyDescent="0.3">
      <c r="A135" s="14"/>
      <c r="B135" s="14"/>
      <c r="C135" s="14"/>
      <c r="D135" s="28"/>
      <c r="E135" s="14"/>
      <c r="F135" s="14"/>
      <c r="G135" s="14"/>
      <c r="H135" s="14"/>
      <c r="I135" s="14"/>
      <c r="J135" s="18" t="s">
        <v>120</v>
      </c>
      <c r="K135" s="19">
        <f>SUM(J129:J134)</f>
        <v>1095.4100000000001</v>
      </c>
      <c r="L135" s="17">
        <v>7.97</v>
      </c>
      <c r="M135" s="19">
        <f>ROUND(K135*L135,2)</f>
        <v>8730.42</v>
      </c>
    </row>
    <row r="136" spans="1:13" ht="1.05" customHeight="1" x14ac:dyDescent="0.3">
      <c r="A136" s="20"/>
      <c r="B136" s="20"/>
      <c r="C136" s="20"/>
      <c r="D136" s="29"/>
      <c r="E136" s="20"/>
      <c r="F136" s="20"/>
      <c r="G136" s="20"/>
      <c r="H136" s="20"/>
      <c r="I136" s="20"/>
      <c r="J136" s="20"/>
      <c r="K136" s="20"/>
      <c r="L136" s="20"/>
      <c r="M136" s="20"/>
    </row>
    <row r="137" spans="1:13" ht="30.6" x14ac:dyDescent="0.3">
      <c r="A137" s="12" t="s">
        <v>121</v>
      </c>
      <c r="B137" s="13" t="s">
        <v>21</v>
      </c>
      <c r="C137" s="13" t="s">
        <v>22</v>
      </c>
      <c r="D137" s="21" t="s">
        <v>122</v>
      </c>
      <c r="E137" s="14"/>
      <c r="F137" s="14"/>
      <c r="G137" s="14"/>
      <c r="H137" s="14"/>
      <c r="I137" s="14"/>
      <c r="J137" s="14"/>
      <c r="K137" s="15">
        <f>K142</f>
        <v>530.04999999999995</v>
      </c>
      <c r="L137" s="15">
        <f>L142</f>
        <v>9.93</v>
      </c>
      <c r="M137" s="15">
        <f>M142</f>
        <v>5263.4</v>
      </c>
    </row>
    <row r="138" spans="1:13" ht="81.599999999999994" x14ac:dyDescent="0.3">
      <c r="A138" s="14"/>
      <c r="B138" s="14"/>
      <c r="C138" s="14"/>
      <c r="D138" s="21" t="s">
        <v>123</v>
      </c>
      <c r="E138" s="14"/>
      <c r="F138" s="14"/>
      <c r="G138" s="14"/>
      <c r="H138" s="14"/>
      <c r="I138" s="14"/>
      <c r="J138" s="14"/>
      <c r="K138" s="14"/>
      <c r="L138" s="14"/>
      <c r="M138" s="14"/>
    </row>
    <row r="139" spans="1:13" x14ac:dyDescent="0.3">
      <c r="A139" s="14"/>
      <c r="B139" s="14"/>
      <c r="C139" s="14"/>
      <c r="D139" s="28"/>
      <c r="E139" s="13" t="s">
        <v>88</v>
      </c>
      <c r="F139" s="16">
        <v>1</v>
      </c>
      <c r="G139" s="17">
        <v>263.10000000000002</v>
      </c>
      <c r="H139" s="17">
        <v>0</v>
      </c>
      <c r="I139" s="17">
        <v>0</v>
      </c>
      <c r="J139" s="17">
        <v>315.72000000000003</v>
      </c>
      <c r="K139" s="13" t="s">
        <v>26</v>
      </c>
      <c r="L139" s="14"/>
      <c r="M139" s="14"/>
    </row>
    <row r="140" spans="1:13" x14ac:dyDescent="0.3">
      <c r="A140" s="14"/>
      <c r="B140" s="14"/>
      <c r="C140" s="14"/>
      <c r="D140" s="28"/>
      <c r="E140" s="13" t="s">
        <v>80</v>
      </c>
      <c r="F140" s="16">
        <v>1</v>
      </c>
      <c r="G140" s="17">
        <v>168.66</v>
      </c>
      <c r="H140" s="17">
        <v>0</v>
      </c>
      <c r="I140" s="17">
        <v>0</v>
      </c>
      <c r="J140" s="17">
        <v>202.39</v>
      </c>
      <c r="K140" s="13" t="s">
        <v>26</v>
      </c>
      <c r="L140" s="14"/>
      <c r="M140" s="14"/>
    </row>
    <row r="141" spans="1:13" x14ac:dyDescent="0.3">
      <c r="A141" s="14"/>
      <c r="B141" s="14"/>
      <c r="C141" s="14"/>
      <c r="D141" s="28"/>
      <c r="E141" s="13" t="s">
        <v>81</v>
      </c>
      <c r="F141" s="16">
        <v>1</v>
      </c>
      <c r="G141" s="17">
        <v>9.9499999999999993</v>
      </c>
      <c r="H141" s="17">
        <v>0</v>
      </c>
      <c r="I141" s="17">
        <v>0</v>
      </c>
      <c r="J141" s="17">
        <v>11.94</v>
      </c>
      <c r="K141" s="13" t="s">
        <v>26</v>
      </c>
      <c r="L141" s="14"/>
      <c r="M141" s="14"/>
    </row>
    <row r="142" spans="1:13" x14ac:dyDescent="0.3">
      <c r="A142" s="14"/>
      <c r="B142" s="14"/>
      <c r="C142" s="14"/>
      <c r="D142" s="28"/>
      <c r="E142" s="14"/>
      <c r="F142" s="14"/>
      <c r="G142" s="14"/>
      <c r="H142" s="14"/>
      <c r="I142" s="14"/>
      <c r="J142" s="18" t="s">
        <v>124</v>
      </c>
      <c r="K142" s="19">
        <f>SUM(J139:J141)</f>
        <v>530.04999999999995</v>
      </c>
      <c r="L142" s="17">
        <v>9.93</v>
      </c>
      <c r="M142" s="19">
        <f>ROUND(K142*L142,2)</f>
        <v>5263.4</v>
      </c>
    </row>
    <row r="143" spans="1:13" ht="1.05" customHeight="1" x14ac:dyDescent="0.3">
      <c r="A143" s="20"/>
      <c r="B143" s="20"/>
      <c r="C143" s="20"/>
      <c r="D143" s="29"/>
      <c r="E143" s="20"/>
      <c r="F143" s="20"/>
      <c r="G143" s="20"/>
      <c r="H143" s="20"/>
      <c r="I143" s="20"/>
      <c r="J143" s="20"/>
      <c r="K143" s="20"/>
      <c r="L143" s="20"/>
      <c r="M143" s="20"/>
    </row>
    <row r="144" spans="1:13" ht="30.6" x14ac:dyDescent="0.3">
      <c r="A144" s="12" t="s">
        <v>125</v>
      </c>
      <c r="B144" s="13" t="s">
        <v>21</v>
      </c>
      <c r="C144" s="13" t="s">
        <v>22</v>
      </c>
      <c r="D144" s="21" t="s">
        <v>126</v>
      </c>
      <c r="E144" s="14"/>
      <c r="F144" s="14"/>
      <c r="G144" s="14"/>
      <c r="H144" s="14"/>
      <c r="I144" s="14"/>
      <c r="J144" s="14"/>
      <c r="K144" s="15">
        <f>K149</f>
        <v>216.71</v>
      </c>
      <c r="L144" s="15">
        <f>L149</f>
        <v>9.11</v>
      </c>
      <c r="M144" s="15">
        <f>M149</f>
        <v>1974.23</v>
      </c>
    </row>
    <row r="145" spans="1:13" ht="81.599999999999994" x14ac:dyDescent="0.3">
      <c r="A145" s="14"/>
      <c r="B145" s="14"/>
      <c r="C145" s="14"/>
      <c r="D145" s="21" t="s">
        <v>127</v>
      </c>
      <c r="E145" s="14"/>
      <c r="F145" s="14"/>
      <c r="G145" s="14"/>
      <c r="H145" s="14"/>
      <c r="I145" s="14"/>
      <c r="J145" s="14"/>
      <c r="K145" s="14"/>
      <c r="L145" s="14"/>
      <c r="M145" s="14"/>
    </row>
    <row r="146" spans="1:13" x14ac:dyDescent="0.3">
      <c r="A146" s="14"/>
      <c r="B146" s="14"/>
      <c r="C146" s="14"/>
      <c r="D146" s="28"/>
      <c r="E146" s="13" t="s">
        <v>87</v>
      </c>
      <c r="F146" s="16">
        <v>1</v>
      </c>
      <c r="G146" s="17">
        <v>55.9</v>
      </c>
      <c r="H146" s="17">
        <v>0</v>
      </c>
      <c r="I146" s="17">
        <v>0</v>
      </c>
      <c r="J146" s="17">
        <v>67.08</v>
      </c>
      <c r="K146" s="13" t="s">
        <v>26</v>
      </c>
      <c r="L146" s="14"/>
      <c r="M146" s="14"/>
    </row>
    <row r="147" spans="1:13" x14ac:dyDescent="0.3">
      <c r="A147" s="14"/>
      <c r="B147" s="14"/>
      <c r="C147" s="14"/>
      <c r="D147" s="28"/>
      <c r="E147" s="13" t="s">
        <v>78</v>
      </c>
      <c r="F147" s="16">
        <v>1</v>
      </c>
      <c r="G147" s="17">
        <v>33.35</v>
      </c>
      <c r="H147" s="17">
        <v>0</v>
      </c>
      <c r="I147" s="17">
        <v>0</v>
      </c>
      <c r="J147" s="17">
        <v>40.020000000000003</v>
      </c>
      <c r="K147" s="13" t="s">
        <v>26</v>
      </c>
      <c r="L147" s="14"/>
      <c r="M147" s="14"/>
    </row>
    <row r="148" spans="1:13" x14ac:dyDescent="0.3">
      <c r="A148" s="14"/>
      <c r="B148" s="14"/>
      <c r="C148" s="14"/>
      <c r="D148" s="28"/>
      <c r="E148" s="13" t="s">
        <v>89</v>
      </c>
      <c r="F148" s="16">
        <v>1</v>
      </c>
      <c r="G148" s="17">
        <v>91.34</v>
      </c>
      <c r="H148" s="17">
        <v>0</v>
      </c>
      <c r="I148" s="17">
        <v>0</v>
      </c>
      <c r="J148" s="17">
        <v>109.61</v>
      </c>
      <c r="K148" s="13" t="s">
        <v>26</v>
      </c>
      <c r="L148" s="14"/>
      <c r="M148" s="14"/>
    </row>
    <row r="149" spans="1:13" x14ac:dyDescent="0.3">
      <c r="A149" s="14"/>
      <c r="B149" s="14"/>
      <c r="C149" s="14"/>
      <c r="D149" s="28"/>
      <c r="E149" s="14"/>
      <c r="F149" s="14"/>
      <c r="G149" s="14"/>
      <c r="H149" s="14"/>
      <c r="I149" s="14"/>
      <c r="J149" s="18" t="s">
        <v>128</v>
      </c>
      <c r="K149" s="19">
        <f>SUM(J146:J148)</f>
        <v>216.71</v>
      </c>
      <c r="L149" s="17">
        <v>9.11</v>
      </c>
      <c r="M149" s="19">
        <f>ROUND(K149*L149,2)</f>
        <v>1974.23</v>
      </c>
    </row>
    <row r="150" spans="1:13" ht="1.05" customHeight="1" x14ac:dyDescent="0.3">
      <c r="A150" s="20"/>
      <c r="B150" s="20"/>
      <c r="C150" s="20"/>
      <c r="D150" s="29"/>
      <c r="E150" s="20"/>
      <c r="F150" s="20"/>
      <c r="G150" s="20"/>
      <c r="H150" s="20"/>
      <c r="I150" s="20"/>
      <c r="J150" s="20"/>
      <c r="K150" s="20"/>
      <c r="L150" s="20"/>
      <c r="M150" s="20"/>
    </row>
    <row r="151" spans="1:13" ht="30.6" x14ac:dyDescent="0.3">
      <c r="A151" s="12" t="s">
        <v>129</v>
      </c>
      <c r="B151" s="13" t="s">
        <v>21</v>
      </c>
      <c r="C151" s="13" t="s">
        <v>22</v>
      </c>
      <c r="D151" s="21" t="s">
        <v>130</v>
      </c>
      <c r="E151" s="14"/>
      <c r="F151" s="14"/>
      <c r="G151" s="14"/>
      <c r="H151" s="14"/>
      <c r="I151" s="14"/>
      <c r="J151" s="14"/>
      <c r="K151" s="15">
        <f>K155</f>
        <v>77.41</v>
      </c>
      <c r="L151" s="15">
        <f>L155</f>
        <v>11.32</v>
      </c>
      <c r="M151" s="15">
        <f>M155</f>
        <v>876.28</v>
      </c>
    </row>
    <row r="152" spans="1:13" ht="81.599999999999994" x14ac:dyDescent="0.3">
      <c r="A152" s="14"/>
      <c r="B152" s="14"/>
      <c r="C152" s="14"/>
      <c r="D152" s="21" t="s">
        <v>131</v>
      </c>
      <c r="E152" s="14"/>
      <c r="F152" s="14"/>
      <c r="G152" s="14"/>
      <c r="H152" s="14"/>
      <c r="I152" s="14"/>
      <c r="J152" s="14"/>
      <c r="K152" s="14"/>
      <c r="L152" s="14"/>
      <c r="M152" s="14"/>
    </row>
    <row r="153" spans="1:13" x14ac:dyDescent="0.3">
      <c r="A153" s="14"/>
      <c r="B153" s="14"/>
      <c r="C153" s="14"/>
      <c r="D153" s="28"/>
      <c r="E153" s="13" t="s">
        <v>88</v>
      </c>
      <c r="F153" s="16">
        <v>1</v>
      </c>
      <c r="G153" s="17">
        <v>51</v>
      </c>
      <c r="H153" s="17">
        <v>0</v>
      </c>
      <c r="I153" s="17">
        <v>0</v>
      </c>
      <c r="J153" s="17">
        <v>61.2</v>
      </c>
      <c r="K153" s="13" t="s">
        <v>26</v>
      </c>
      <c r="L153" s="14"/>
      <c r="M153" s="14"/>
    </row>
    <row r="154" spans="1:13" x14ac:dyDescent="0.3">
      <c r="A154" s="14"/>
      <c r="B154" s="14"/>
      <c r="C154" s="14"/>
      <c r="D154" s="28"/>
      <c r="E154" s="13" t="s">
        <v>80</v>
      </c>
      <c r="F154" s="16">
        <v>1</v>
      </c>
      <c r="G154" s="17">
        <v>13.51</v>
      </c>
      <c r="H154" s="17">
        <v>0</v>
      </c>
      <c r="I154" s="17">
        <v>0</v>
      </c>
      <c r="J154" s="17">
        <v>16.21</v>
      </c>
      <c r="K154" s="13" t="s">
        <v>26</v>
      </c>
      <c r="L154" s="14"/>
      <c r="M154" s="14"/>
    </row>
    <row r="155" spans="1:13" x14ac:dyDescent="0.3">
      <c r="A155" s="14"/>
      <c r="B155" s="14"/>
      <c r="C155" s="14"/>
      <c r="D155" s="28"/>
      <c r="E155" s="14"/>
      <c r="F155" s="14"/>
      <c r="G155" s="14"/>
      <c r="H155" s="14"/>
      <c r="I155" s="14"/>
      <c r="J155" s="18" t="s">
        <v>132</v>
      </c>
      <c r="K155" s="19">
        <f>SUM(J153:J154)</f>
        <v>77.41</v>
      </c>
      <c r="L155" s="17">
        <v>11.32</v>
      </c>
      <c r="M155" s="19">
        <f>ROUND(K155*L155,2)</f>
        <v>876.28</v>
      </c>
    </row>
    <row r="156" spans="1:13" ht="1.05" customHeight="1" x14ac:dyDescent="0.3">
      <c r="A156" s="20"/>
      <c r="B156" s="20"/>
      <c r="C156" s="20"/>
      <c r="D156" s="29"/>
      <c r="E156" s="20"/>
      <c r="F156" s="20"/>
      <c r="G156" s="20"/>
      <c r="H156" s="20"/>
      <c r="I156" s="20"/>
      <c r="J156" s="20"/>
      <c r="K156" s="20"/>
      <c r="L156" s="20"/>
      <c r="M156" s="20"/>
    </row>
    <row r="157" spans="1:13" ht="30.6" x14ac:dyDescent="0.3">
      <c r="A157" s="12" t="s">
        <v>133</v>
      </c>
      <c r="B157" s="13" t="s">
        <v>21</v>
      </c>
      <c r="C157" s="13" t="s">
        <v>22</v>
      </c>
      <c r="D157" s="21" t="s">
        <v>134</v>
      </c>
      <c r="E157" s="14"/>
      <c r="F157" s="14"/>
      <c r="G157" s="14"/>
      <c r="H157" s="14"/>
      <c r="I157" s="14"/>
      <c r="J157" s="14"/>
      <c r="K157" s="15">
        <f>K161</f>
        <v>62.48</v>
      </c>
      <c r="L157" s="15">
        <f>L161</f>
        <v>10.1</v>
      </c>
      <c r="M157" s="15">
        <f>M161</f>
        <v>631.04999999999995</v>
      </c>
    </row>
    <row r="158" spans="1:13" ht="81.599999999999994" x14ac:dyDescent="0.3">
      <c r="A158" s="14"/>
      <c r="B158" s="14"/>
      <c r="C158" s="14"/>
      <c r="D158" s="21" t="s">
        <v>135</v>
      </c>
      <c r="E158" s="14"/>
      <c r="F158" s="14"/>
      <c r="G158" s="14"/>
      <c r="H158" s="14"/>
      <c r="I158" s="14"/>
      <c r="J158" s="14"/>
      <c r="K158" s="14"/>
      <c r="L158" s="14"/>
      <c r="M158" s="14"/>
    </row>
    <row r="159" spans="1:13" x14ac:dyDescent="0.3">
      <c r="A159" s="14"/>
      <c r="B159" s="14"/>
      <c r="C159" s="14"/>
      <c r="D159" s="28"/>
      <c r="E159" s="13" t="s">
        <v>87</v>
      </c>
      <c r="F159" s="16">
        <v>1</v>
      </c>
      <c r="G159" s="17">
        <v>46.41</v>
      </c>
      <c r="H159" s="17">
        <v>0</v>
      </c>
      <c r="I159" s="17">
        <v>0</v>
      </c>
      <c r="J159" s="17">
        <v>55.69</v>
      </c>
      <c r="K159" s="13" t="s">
        <v>26</v>
      </c>
      <c r="L159" s="14"/>
      <c r="M159" s="14"/>
    </row>
    <row r="160" spans="1:13" x14ac:dyDescent="0.3">
      <c r="A160" s="14"/>
      <c r="B160" s="14"/>
      <c r="C160" s="14"/>
      <c r="D160" s="28"/>
      <c r="E160" s="13" t="s">
        <v>78</v>
      </c>
      <c r="F160" s="16">
        <v>1</v>
      </c>
      <c r="G160" s="17">
        <v>5.66</v>
      </c>
      <c r="H160" s="17">
        <v>0</v>
      </c>
      <c r="I160" s="17">
        <v>0</v>
      </c>
      <c r="J160" s="17">
        <v>6.79</v>
      </c>
      <c r="K160" s="13" t="s">
        <v>26</v>
      </c>
      <c r="L160" s="14"/>
      <c r="M160" s="14"/>
    </row>
    <row r="161" spans="1:13" x14ac:dyDescent="0.3">
      <c r="A161" s="14"/>
      <c r="B161" s="14"/>
      <c r="C161" s="14"/>
      <c r="D161" s="28"/>
      <c r="E161" s="14"/>
      <c r="F161" s="14"/>
      <c r="G161" s="14"/>
      <c r="H161" s="14"/>
      <c r="I161" s="14"/>
      <c r="J161" s="18" t="s">
        <v>136</v>
      </c>
      <c r="K161" s="19">
        <f>SUM(J159:J160)</f>
        <v>62.48</v>
      </c>
      <c r="L161" s="17">
        <v>10.1</v>
      </c>
      <c r="M161" s="19">
        <f>ROUND(K161*L161,2)</f>
        <v>631.04999999999995</v>
      </c>
    </row>
    <row r="162" spans="1:13" ht="1.05" customHeight="1" x14ac:dyDescent="0.3">
      <c r="A162" s="20"/>
      <c r="B162" s="20"/>
      <c r="C162" s="20"/>
      <c r="D162" s="29"/>
      <c r="E162" s="20"/>
      <c r="F162" s="20"/>
      <c r="G162" s="20"/>
      <c r="H162" s="20"/>
      <c r="I162" s="20"/>
      <c r="J162" s="20"/>
      <c r="K162" s="20"/>
      <c r="L162" s="20"/>
      <c r="M162" s="20"/>
    </row>
    <row r="163" spans="1:13" ht="30.6" x14ac:dyDescent="0.3">
      <c r="A163" s="12" t="s">
        <v>137</v>
      </c>
      <c r="B163" s="13" t="s">
        <v>21</v>
      </c>
      <c r="C163" s="13" t="s">
        <v>22</v>
      </c>
      <c r="D163" s="21" t="s">
        <v>138</v>
      </c>
      <c r="E163" s="14"/>
      <c r="F163" s="14"/>
      <c r="G163" s="14"/>
      <c r="H163" s="14"/>
      <c r="I163" s="14"/>
      <c r="J163" s="14"/>
      <c r="K163" s="15">
        <f>K167</f>
        <v>112.03</v>
      </c>
      <c r="L163" s="15">
        <f>L167</f>
        <v>12.21</v>
      </c>
      <c r="M163" s="15">
        <f>M167</f>
        <v>1367.89</v>
      </c>
    </row>
    <row r="164" spans="1:13" ht="81.599999999999994" x14ac:dyDescent="0.3">
      <c r="A164" s="14"/>
      <c r="B164" s="14"/>
      <c r="C164" s="14"/>
      <c r="D164" s="21" t="s">
        <v>139</v>
      </c>
      <c r="E164" s="14"/>
      <c r="F164" s="14"/>
      <c r="G164" s="14"/>
      <c r="H164" s="14"/>
      <c r="I164" s="14"/>
      <c r="J164" s="14"/>
      <c r="K164" s="14"/>
      <c r="L164" s="14"/>
      <c r="M164" s="14"/>
    </row>
    <row r="165" spans="1:13" x14ac:dyDescent="0.3">
      <c r="A165" s="14"/>
      <c r="B165" s="14"/>
      <c r="C165" s="14"/>
      <c r="D165" s="28"/>
      <c r="E165" s="13" t="s">
        <v>88</v>
      </c>
      <c r="F165" s="16">
        <v>1</v>
      </c>
      <c r="G165" s="17">
        <v>65.31</v>
      </c>
      <c r="H165" s="17">
        <v>0</v>
      </c>
      <c r="I165" s="17">
        <v>0</v>
      </c>
      <c r="J165" s="17">
        <v>78.37</v>
      </c>
      <c r="K165" s="13" t="s">
        <v>26</v>
      </c>
      <c r="L165" s="14"/>
      <c r="M165" s="14"/>
    </row>
    <row r="166" spans="1:13" x14ac:dyDescent="0.3">
      <c r="A166" s="14"/>
      <c r="B166" s="14"/>
      <c r="C166" s="14"/>
      <c r="D166" s="28"/>
      <c r="E166" s="13" t="s">
        <v>80</v>
      </c>
      <c r="F166" s="16">
        <v>1</v>
      </c>
      <c r="G166" s="17">
        <v>28.05</v>
      </c>
      <c r="H166" s="17">
        <v>0</v>
      </c>
      <c r="I166" s="17">
        <v>0</v>
      </c>
      <c r="J166" s="17">
        <v>33.659999999999997</v>
      </c>
      <c r="K166" s="13" t="s">
        <v>26</v>
      </c>
      <c r="L166" s="14"/>
      <c r="M166" s="14"/>
    </row>
    <row r="167" spans="1:13" x14ac:dyDescent="0.3">
      <c r="A167" s="14"/>
      <c r="B167" s="14"/>
      <c r="C167" s="14"/>
      <c r="D167" s="28"/>
      <c r="E167" s="14"/>
      <c r="F167" s="14"/>
      <c r="G167" s="14"/>
      <c r="H167" s="14"/>
      <c r="I167" s="14"/>
      <c r="J167" s="18" t="s">
        <v>140</v>
      </c>
      <c r="K167" s="19">
        <f>SUM(J165:J166)</f>
        <v>112.03</v>
      </c>
      <c r="L167" s="17">
        <v>12.21</v>
      </c>
      <c r="M167" s="19">
        <f>ROUND(K167*L167,2)</f>
        <v>1367.89</v>
      </c>
    </row>
    <row r="168" spans="1:13" ht="1.05" customHeight="1" x14ac:dyDescent="0.3">
      <c r="A168" s="20"/>
      <c r="B168" s="20"/>
      <c r="C168" s="20"/>
      <c r="D168" s="29"/>
      <c r="E168" s="20"/>
      <c r="F168" s="20"/>
      <c r="G168" s="20"/>
      <c r="H168" s="20"/>
      <c r="I168" s="20"/>
      <c r="J168" s="20"/>
      <c r="K168" s="20"/>
      <c r="L168" s="20"/>
      <c r="M168" s="20"/>
    </row>
    <row r="169" spans="1:13" ht="30.6" x14ac:dyDescent="0.3">
      <c r="A169" s="12" t="s">
        <v>141</v>
      </c>
      <c r="B169" s="13" t="s">
        <v>21</v>
      </c>
      <c r="C169" s="13" t="s">
        <v>22</v>
      </c>
      <c r="D169" s="21" t="s">
        <v>142</v>
      </c>
      <c r="E169" s="14"/>
      <c r="F169" s="14"/>
      <c r="G169" s="14"/>
      <c r="H169" s="14"/>
      <c r="I169" s="14"/>
      <c r="J169" s="14"/>
      <c r="K169" s="15">
        <f>K172</f>
        <v>44.84</v>
      </c>
      <c r="L169" s="15">
        <f>L172</f>
        <v>12.69</v>
      </c>
      <c r="M169" s="15">
        <f>M172</f>
        <v>569.02</v>
      </c>
    </row>
    <row r="170" spans="1:13" ht="81.599999999999994" x14ac:dyDescent="0.3">
      <c r="A170" s="14"/>
      <c r="B170" s="14"/>
      <c r="C170" s="14"/>
      <c r="D170" s="21" t="s">
        <v>143</v>
      </c>
      <c r="E170" s="14"/>
      <c r="F170" s="14"/>
      <c r="G170" s="14"/>
      <c r="H170" s="14"/>
      <c r="I170" s="14"/>
      <c r="J170" s="14"/>
      <c r="K170" s="14"/>
      <c r="L170" s="14"/>
      <c r="M170" s="14"/>
    </row>
    <row r="171" spans="1:13" x14ac:dyDescent="0.3">
      <c r="A171" s="14"/>
      <c r="B171" s="14"/>
      <c r="C171" s="14"/>
      <c r="D171" s="28"/>
      <c r="E171" s="13" t="s">
        <v>78</v>
      </c>
      <c r="F171" s="16">
        <v>1</v>
      </c>
      <c r="G171" s="17">
        <v>37.369999999999997</v>
      </c>
      <c r="H171" s="17">
        <v>0</v>
      </c>
      <c r="I171" s="17">
        <v>0</v>
      </c>
      <c r="J171" s="17">
        <v>44.84</v>
      </c>
      <c r="K171" s="13" t="s">
        <v>26</v>
      </c>
      <c r="L171" s="14"/>
      <c r="M171" s="14"/>
    </row>
    <row r="172" spans="1:13" x14ac:dyDescent="0.3">
      <c r="A172" s="14"/>
      <c r="B172" s="14"/>
      <c r="C172" s="14"/>
      <c r="D172" s="28"/>
      <c r="E172" s="14"/>
      <c r="F172" s="14"/>
      <c r="G172" s="14"/>
      <c r="H172" s="14"/>
      <c r="I172" s="14"/>
      <c r="J172" s="18" t="s">
        <v>144</v>
      </c>
      <c r="K172" s="19">
        <f>J171</f>
        <v>44.84</v>
      </c>
      <c r="L172" s="17">
        <v>12.69</v>
      </c>
      <c r="M172" s="19">
        <f>ROUND(K172*L172,2)</f>
        <v>569.02</v>
      </c>
    </row>
    <row r="173" spans="1:13" ht="1.05" customHeight="1" x14ac:dyDescent="0.3">
      <c r="A173" s="20"/>
      <c r="B173" s="20"/>
      <c r="C173" s="20"/>
      <c r="D173" s="29"/>
      <c r="E173" s="20"/>
      <c r="F173" s="20"/>
      <c r="G173" s="20"/>
      <c r="H173" s="20"/>
      <c r="I173" s="20"/>
      <c r="J173" s="20"/>
      <c r="K173" s="20"/>
      <c r="L173" s="20"/>
      <c r="M173" s="20"/>
    </row>
    <row r="174" spans="1:13" ht="30.6" x14ac:dyDescent="0.3">
      <c r="A174" s="12" t="s">
        <v>145</v>
      </c>
      <c r="B174" s="13" t="s">
        <v>21</v>
      </c>
      <c r="C174" s="13" t="s">
        <v>22</v>
      </c>
      <c r="D174" s="21" t="s">
        <v>146</v>
      </c>
      <c r="E174" s="14"/>
      <c r="F174" s="14"/>
      <c r="G174" s="14"/>
      <c r="H174" s="14"/>
      <c r="I174" s="14"/>
      <c r="J174" s="14"/>
      <c r="K174" s="15">
        <f>K178</f>
        <v>221.1</v>
      </c>
      <c r="L174" s="15">
        <f>L178</f>
        <v>12.76</v>
      </c>
      <c r="M174" s="15">
        <f>M178</f>
        <v>2821.24</v>
      </c>
    </row>
    <row r="175" spans="1:13" ht="81.599999999999994" x14ac:dyDescent="0.3">
      <c r="A175" s="14"/>
      <c r="B175" s="14"/>
      <c r="C175" s="14"/>
      <c r="D175" s="21" t="s">
        <v>147</v>
      </c>
      <c r="E175" s="14"/>
      <c r="F175" s="14"/>
      <c r="G175" s="14"/>
      <c r="H175" s="14"/>
      <c r="I175" s="14"/>
      <c r="J175" s="14"/>
      <c r="K175" s="14"/>
      <c r="L175" s="14"/>
      <c r="M175" s="14"/>
    </row>
    <row r="176" spans="1:13" x14ac:dyDescent="0.3">
      <c r="A176" s="14"/>
      <c r="B176" s="14"/>
      <c r="C176" s="14"/>
      <c r="D176" s="28"/>
      <c r="E176" s="13" t="s">
        <v>88</v>
      </c>
      <c r="F176" s="16">
        <v>1</v>
      </c>
      <c r="G176" s="17">
        <v>138.19999999999999</v>
      </c>
      <c r="H176" s="17">
        <v>0</v>
      </c>
      <c r="I176" s="17">
        <v>0</v>
      </c>
      <c r="J176" s="17">
        <v>165.84</v>
      </c>
      <c r="K176" s="13" t="s">
        <v>26</v>
      </c>
      <c r="L176" s="14"/>
      <c r="M176" s="14"/>
    </row>
    <row r="177" spans="1:13" x14ac:dyDescent="0.3">
      <c r="A177" s="14"/>
      <c r="B177" s="14"/>
      <c r="C177" s="14"/>
      <c r="D177" s="28"/>
      <c r="E177" s="13" t="s">
        <v>80</v>
      </c>
      <c r="F177" s="16">
        <v>1</v>
      </c>
      <c r="G177" s="17">
        <v>46.05</v>
      </c>
      <c r="H177" s="17">
        <v>0</v>
      </c>
      <c r="I177" s="17">
        <v>0</v>
      </c>
      <c r="J177" s="17">
        <v>55.26</v>
      </c>
      <c r="K177" s="13" t="s">
        <v>26</v>
      </c>
      <c r="L177" s="14"/>
      <c r="M177" s="14"/>
    </row>
    <row r="178" spans="1:13" x14ac:dyDescent="0.3">
      <c r="A178" s="14"/>
      <c r="B178" s="14"/>
      <c r="C178" s="14"/>
      <c r="D178" s="28"/>
      <c r="E178" s="14"/>
      <c r="F178" s="14"/>
      <c r="G178" s="14"/>
      <c r="H178" s="14"/>
      <c r="I178" s="14"/>
      <c r="J178" s="18" t="s">
        <v>148</v>
      </c>
      <c r="K178" s="19">
        <f>SUM(J176:J177)</f>
        <v>221.1</v>
      </c>
      <c r="L178" s="17">
        <v>12.76</v>
      </c>
      <c r="M178" s="19">
        <f>ROUND(K178*L178,2)</f>
        <v>2821.24</v>
      </c>
    </row>
    <row r="179" spans="1:13" ht="1.05" customHeight="1" x14ac:dyDescent="0.3">
      <c r="A179" s="20"/>
      <c r="B179" s="20"/>
      <c r="C179" s="20"/>
      <c r="D179" s="29"/>
      <c r="E179" s="20"/>
      <c r="F179" s="20"/>
      <c r="G179" s="20"/>
      <c r="H179" s="20"/>
      <c r="I179" s="20"/>
      <c r="J179" s="20"/>
      <c r="K179" s="20"/>
      <c r="L179" s="20"/>
      <c r="M179" s="20"/>
    </row>
    <row r="180" spans="1:13" ht="30.6" x14ac:dyDescent="0.3">
      <c r="A180" s="12" t="s">
        <v>149</v>
      </c>
      <c r="B180" s="13" t="s">
        <v>21</v>
      </c>
      <c r="C180" s="13" t="s">
        <v>22</v>
      </c>
      <c r="D180" s="21" t="s">
        <v>150</v>
      </c>
      <c r="E180" s="14"/>
      <c r="F180" s="14"/>
      <c r="G180" s="14"/>
      <c r="H180" s="14"/>
      <c r="I180" s="14"/>
      <c r="J180" s="14"/>
      <c r="K180" s="15">
        <f>K184</f>
        <v>172.2</v>
      </c>
      <c r="L180" s="15">
        <f>L184</f>
        <v>23.67</v>
      </c>
      <c r="M180" s="15">
        <f>M184</f>
        <v>4075.97</v>
      </c>
    </row>
    <row r="181" spans="1:13" ht="81.599999999999994" x14ac:dyDescent="0.3">
      <c r="A181" s="14"/>
      <c r="B181" s="14"/>
      <c r="C181" s="14"/>
      <c r="D181" s="21" t="s">
        <v>151</v>
      </c>
      <c r="E181" s="14"/>
      <c r="F181" s="14"/>
      <c r="G181" s="14"/>
      <c r="H181" s="14"/>
      <c r="I181" s="14"/>
      <c r="J181" s="14"/>
      <c r="K181" s="14"/>
      <c r="L181" s="14"/>
      <c r="M181" s="14"/>
    </row>
    <row r="182" spans="1:13" x14ac:dyDescent="0.3">
      <c r="A182" s="14"/>
      <c r="B182" s="14"/>
      <c r="C182" s="14"/>
      <c r="D182" s="28"/>
      <c r="E182" s="13" t="s">
        <v>87</v>
      </c>
      <c r="F182" s="16">
        <v>1</v>
      </c>
      <c r="G182" s="17">
        <v>113.38</v>
      </c>
      <c r="H182" s="17">
        <v>0</v>
      </c>
      <c r="I182" s="17">
        <v>0</v>
      </c>
      <c r="J182" s="17">
        <v>136.06</v>
      </c>
      <c r="K182" s="13" t="s">
        <v>26</v>
      </c>
      <c r="L182" s="14"/>
      <c r="M182" s="14"/>
    </row>
    <row r="183" spans="1:13" x14ac:dyDescent="0.3">
      <c r="A183" s="14"/>
      <c r="B183" s="14"/>
      <c r="C183" s="14"/>
      <c r="D183" s="28"/>
      <c r="E183" s="13" t="s">
        <v>78</v>
      </c>
      <c r="F183" s="16">
        <v>1</v>
      </c>
      <c r="G183" s="17">
        <v>30.12</v>
      </c>
      <c r="H183" s="17">
        <v>0</v>
      </c>
      <c r="I183" s="17">
        <v>0</v>
      </c>
      <c r="J183" s="17">
        <v>36.14</v>
      </c>
      <c r="K183" s="13" t="s">
        <v>26</v>
      </c>
      <c r="L183" s="14"/>
      <c r="M183" s="14"/>
    </row>
    <row r="184" spans="1:13" x14ac:dyDescent="0.3">
      <c r="A184" s="14"/>
      <c r="B184" s="14"/>
      <c r="C184" s="14"/>
      <c r="D184" s="28"/>
      <c r="E184" s="14"/>
      <c r="F184" s="14"/>
      <c r="G184" s="14"/>
      <c r="H184" s="14"/>
      <c r="I184" s="14"/>
      <c r="J184" s="18" t="s">
        <v>152</v>
      </c>
      <c r="K184" s="19">
        <f>SUM(J182:J183)</f>
        <v>172.2</v>
      </c>
      <c r="L184" s="17">
        <v>23.67</v>
      </c>
      <c r="M184" s="19">
        <f>ROUND(K184*L184,2)</f>
        <v>4075.97</v>
      </c>
    </row>
    <row r="185" spans="1:13" ht="1.05" customHeight="1" x14ac:dyDescent="0.3">
      <c r="A185" s="20"/>
      <c r="B185" s="20"/>
      <c r="C185" s="20"/>
      <c r="D185" s="29"/>
      <c r="E185" s="20"/>
      <c r="F185" s="20"/>
      <c r="G185" s="20"/>
      <c r="H185" s="20"/>
      <c r="I185" s="20"/>
      <c r="J185" s="20"/>
      <c r="K185" s="20"/>
      <c r="L185" s="20"/>
      <c r="M185" s="20"/>
    </row>
    <row r="186" spans="1:13" ht="30.6" x14ac:dyDescent="0.3">
      <c r="A186" s="12" t="s">
        <v>153</v>
      </c>
      <c r="B186" s="13" t="s">
        <v>21</v>
      </c>
      <c r="C186" s="13" t="s">
        <v>154</v>
      </c>
      <c r="D186" s="21" t="s">
        <v>155</v>
      </c>
      <c r="E186" s="14"/>
      <c r="F186" s="14"/>
      <c r="G186" s="14"/>
      <c r="H186" s="14"/>
      <c r="I186" s="14"/>
      <c r="J186" s="14"/>
      <c r="K186" s="15">
        <f>K189</f>
        <v>2</v>
      </c>
      <c r="L186" s="15">
        <f>L189</f>
        <v>16.13</v>
      </c>
      <c r="M186" s="15">
        <f>M189</f>
        <v>32.26</v>
      </c>
    </row>
    <row r="187" spans="1:13" ht="51" x14ac:dyDescent="0.3">
      <c r="A187" s="14"/>
      <c r="B187" s="14"/>
      <c r="C187" s="14"/>
      <c r="D187" s="21" t="s">
        <v>156</v>
      </c>
      <c r="E187" s="14"/>
      <c r="F187" s="14"/>
      <c r="G187" s="14"/>
      <c r="H187" s="14"/>
      <c r="I187" s="14"/>
      <c r="J187" s="14"/>
      <c r="K187" s="14"/>
      <c r="L187" s="14"/>
      <c r="M187" s="14"/>
    </row>
    <row r="188" spans="1:13" x14ac:dyDescent="0.3">
      <c r="A188" s="14"/>
      <c r="B188" s="14"/>
      <c r="C188" s="14"/>
      <c r="D188" s="28"/>
      <c r="E188" s="13" t="s">
        <v>16</v>
      </c>
      <c r="F188" s="16"/>
      <c r="G188" s="17"/>
      <c r="H188" s="17"/>
      <c r="I188" s="17"/>
      <c r="J188" s="17">
        <v>2</v>
      </c>
      <c r="K188" s="14"/>
      <c r="L188" s="14"/>
      <c r="M188" s="14"/>
    </row>
    <row r="189" spans="1:13" x14ac:dyDescent="0.3">
      <c r="A189" s="14"/>
      <c r="B189" s="14"/>
      <c r="C189" s="14"/>
      <c r="D189" s="28"/>
      <c r="E189" s="14"/>
      <c r="F189" s="14"/>
      <c r="G189" s="14"/>
      <c r="H189" s="14"/>
      <c r="I189" s="14"/>
      <c r="J189" s="18" t="s">
        <v>157</v>
      </c>
      <c r="K189" s="19">
        <f>J188</f>
        <v>2</v>
      </c>
      <c r="L189" s="17">
        <v>16.13</v>
      </c>
      <c r="M189" s="19">
        <f>ROUND(K189*L189,2)</f>
        <v>32.26</v>
      </c>
    </row>
    <row r="190" spans="1:13" ht="1.05" customHeight="1" x14ac:dyDescent="0.3">
      <c r="A190" s="20"/>
      <c r="B190" s="20"/>
      <c r="C190" s="20"/>
      <c r="D190" s="29"/>
      <c r="E190" s="20"/>
      <c r="F190" s="20"/>
      <c r="G190" s="20"/>
      <c r="H190" s="20"/>
      <c r="I190" s="20"/>
      <c r="J190" s="20"/>
      <c r="K190" s="20"/>
      <c r="L190" s="20"/>
      <c r="M190" s="20"/>
    </row>
    <row r="191" spans="1:13" ht="30.6" x14ac:dyDescent="0.3">
      <c r="A191" s="12" t="s">
        <v>158</v>
      </c>
      <c r="B191" s="13" t="s">
        <v>21</v>
      </c>
      <c r="C191" s="13" t="s">
        <v>154</v>
      </c>
      <c r="D191" s="21" t="s">
        <v>159</v>
      </c>
      <c r="E191" s="14"/>
      <c r="F191" s="14"/>
      <c r="G191" s="14"/>
      <c r="H191" s="14"/>
      <c r="I191" s="14"/>
      <c r="J191" s="14"/>
      <c r="K191" s="15">
        <f>K194</f>
        <v>8</v>
      </c>
      <c r="L191" s="15">
        <f>L194</f>
        <v>23.81</v>
      </c>
      <c r="M191" s="15">
        <f>M194</f>
        <v>190.48</v>
      </c>
    </row>
    <row r="192" spans="1:13" ht="51" x14ac:dyDescent="0.3">
      <c r="A192" s="14"/>
      <c r="B192" s="14"/>
      <c r="C192" s="14"/>
      <c r="D192" s="21" t="s">
        <v>160</v>
      </c>
      <c r="E192" s="14"/>
      <c r="F192" s="14"/>
      <c r="G192" s="14"/>
      <c r="H192" s="14"/>
      <c r="I192" s="14"/>
      <c r="J192" s="14"/>
      <c r="K192" s="14"/>
      <c r="L192" s="14"/>
      <c r="M192" s="14"/>
    </row>
    <row r="193" spans="1:13" x14ac:dyDescent="0.3">
      <c r="A193" s="14"/>
      <c r="B193" s="14"/>
      <c r="C193" s="14"/>
      <c r="D193" s="28"/>
      <c r="E193" s="13" t="s">
        <v>16</v>
      </c>
      <c r="F193" s="16"/>
      <c r="G193" s="17"/>
      <c r="H193" s="17"/>
      <c r="I193" s="17"/>
      <c r="J193" s="17">
        <v>8</v>
      </c>
      <c r="K193" s="14"/>
      <c r="L193" s="14"/>
      <c r="M193" s="14"/>
    </row>
    <row r="194" spans="1:13" x14ac:dyDescent="0.3">
      <c r="A194" s="14"/>
      <c r="B194" s="14"/>
      <c r="C194" s="14"/>
      <c r="D194" s="28"/>
      <c r="E194" s="14"/>
      <c r="F194" s="14"/>
      <c r="G194" s="14"/>
      <c r="H194" s="14"/>
      <c r="I194" s="14"/>
      <c r="J194" s="18" t="s">
        <v>161</v>
      </c>
      <c r="K194" s="19">
        <f>J193</f>
        <v>8</v>
      </c>
      <c r="L194" s="17">
        <v>23.81</v>
      </c>
      <c r="M194" s="19">
        <f>ROUND(K194*L194,2)</f>
        <v>190.48</v>
      </c>
    </row>
    <row r="195" spans="1:13" ht="1.05" customHeight="1" x14ac:dyDescent="0.3">
      <c r="A195" s="20"/>
      <c r="B195" s="20"/>
      <c r="C195" s="20"/>
      <c r="D195" s="29"/>
      <c r="E195" s="20"/>
      <c r="F195" s="20"/>
      <c r="G195" s="20"/>
      <c r="H195" s="20"/>
      <c r="I195" s="20"/>
      <c r="J195" s="20"/>
      <c r="K195" s="20"/>
      <c r="L195" s="20"/>
      <c r="M195" s="20"/>
    </row>
    <row r="196" spans="1:13" ht="30.6" x14ac:dyDescent="0.3">
      <c r="A196" s="12" t="s">
        <v>162</v>
      </c>
      <c r="B196" s="13" t="s">
        <v>21</v>
      </c>
      <c r="C196" s="13" t="s">
        <v>154</v>
      </c>
      <c r="D196" s="21" t="s">
        <v>163</v>
      </c>
      <c r="E196" s="14"/>
      <c r="F196" s="14"/>
      <c r="G196" s="14"/>
      <c r="H196" s="14"/>
      <c r="I196" s="14"/>
      <c r="J196" s="14"/>
      <c r="K196" s="15">
        <f>K199</f>
        <v>6</v>
      </c>
      <c r="L196" s="15">
        <f>L199</f>
        <v>80.61</v>
      </c>
      <c r="M196" s="15">
        <f>M199</f>
        <v>483.66</v>
      </c>
    </row>
    <row r="197" spans="1:13" ht="40.799999999999997" x14ac:dyDescent="0.3">
      <c r="A197" s="14"/>
      <c r="B197" s="14"/>
      <c r="C197" s="14"/>
      <c r="D197" s="21" t="s">
        <v>164</v>
      </c>
      <c r="E197" s="14"/>
      <c r="F197" s="14"/>
      <c r="G197" s="14"/>
      <c r="H197" s="14"/>
      <c r="I197" s="14"/>
      <c r="J197" s="14"/>
      <c r="K197" s="14"/>
      <c r="L197" s="14"/>
      <c r="M197" s="14"/>
    </row>
    <row r="198" spans="1:13" x14ac:dyDescent="0.3">
      <c r="A198" s="14"/>
      <c r="B198" s="14"/>
      <c r="C198" s="14"/>
      <c r="D198" s="28"/>
      <c r="E198" s="13" t="s">
        <v>16</v>
      </c>
      <c r="F198" s="16"/>
      <c r="G198" s="17"/>
      <c r="H198" s="17"/>
      <c r="I198" s="17"/>
      <c r="J198" s="17">
        <v>6</v>
      </c>
      <c r="K198" s="14"/>
      <c r="L198" s="14"/>
      <c r="M198" s="14"/>
    </row>
    <row r="199" spans="1:13" x14ac:dyDescent="0.3">
      <c r="A199" s="14"/>
      <c r="B199" s="14"/>
      <c r="C199" s="14"/>
      <c r="D199" s="28"/>
      <c r="E199" s="14"/>
      <c r="F199" s="14"/>
      <c r="G199" s="14"/>
      <c r="H199" s="14"/>
      <c r="I199" s="14"/>
      <c r="J199" s="18" t="s">
        <v>165</v>
      </c>
      <c r="K199" s="19">
        <f>J198</f>
        <v>6</v>
      </c>
      <c r="L199" s="17">
        <v>80.61</v>
      </c>
      <c r="M199" s="19">
        <f>ROUND(K199*L199,2)</f>
        <v>483.66</v>
      </c>
    </row>
    <row r="200" spans="1:13" ht="1.05" customHeight="1" x14ac:dyDescent="0.3">
      <c r="A200" s="20"/>
      <c r="B200" s="20"/>
      <c r="C200" s="20"/>
      <c r="D200" s="29"/>
      <c r="E200" s="20"/>
      <c r="F200" s="20"/>
      <c r="G200" s="20"/>
      <c r="H200" s="20"/>
      <c r="I200" s="20"/>
      <c r="J200" s="20"/>
      <c r="K200" s="20"/>
      <c r="L200" s="20"/>
      <c r="M200" s="20"/>
    </row>
    <row r="201" spans="1:13" ht="20.399999999999999" x14ac:dyDescent="0.3">
      <c r="A201" s="12" t="s">
        <v>166</v>
      </c>
      <c r="B201" s="13" t="s">
        <v>21</v>
      </c>
      <c r="C201" s="13" t="s">
        <v>154</v>
      </c>
      <c r="D201" s="21" t="s">
        <v>167</v>
      </c>
      <c r="E201" s="14"/>
      <c r="F201" s="14"/>
      <c r="G201" s="14"/>
      <c r="H201" s="14"/>
      <c r="I201" s="14"/>
      <c r="J201" s="14"/>
      <c r="K201" s="15">
        <f>K204</f>
        <v>4</v>
      </c>
      <c r="L201" s="15">
        <f>L204</f>
        <v>120.95</v>
      </c>
      <c r="M201" s="15">
        <f>M204</f>
        <v>483.8</v>
      </c>
    </row>
    <row r="202" spans="1:13" ht="40.799999999999997" x14ac:dyDescent="0.3">
      <c r="A202" s="14"/>
      <c r="B202" s="14"/>
      <c r="C202" s="14"/>
      <c r="D202" s="21" t="s">
        <v>168</v>
      </c>
      <c r="E202" s="14"/>
      <c r="F202" s="14"/>
      <c r="G202" s="14"/>
      <c r="H202" s="14"/>
      <c r="I202" s="14"/>
      <c r="J202" s="14"/>
      <c r="K202" s="14"/>
      <c r="L202" s="14"/>
      <c r="M202" s="14"/>
    </row>
    <row r="203" spans="1:13" x14ac:dyDescent="0.3">
      <c r="A203" s="14"/>
      <c r="B203" s="14"/>
      <c r="C203" s="14"/>
      <c r="D203" s="28"/>
      <c r="E203" s="13" t="s">
        <v>16</v>
      </c>
      <c r="F203" s="16"/>
      <c r="G203" s="17"/>
      <c r="H203" s="17"/>
      <c r="I203" s="17"/>
      <c r="J203" s="17">
        <v>4</v>
      </c>
      <c r="K203" s="14"/>
      <c r="L203" s="14"/>
      <c r="M203" s="14"/>
    </row>
    <row r="204" spans="1:13" x14ac:dyDescent="0.3">
      <c r="A204" s="14"/>
      <c r="B204" s="14"/>
      <c r="C204" s="14"/>
      <c r="D204" s="28"/>
      <c r="E204" s="14"/>
      <c r="F204" s="14"/>
      <c r="G204" s="14"/>
      <c r="H204" s="14"/>
      <c r="I204" s="14"/>
      <c r="J204" s="18" t="s">
        <v>169</v>
      </c>
      <c r="K204" s="19">
        <f>J203</f>
        <v>4</v>
      </c>
      <c r="L204" s="17">
        <v>120.95</v>
      </c>
      <c r="M204" s="19">
        <f>ROUND(K204*L204,2)</f>
        <v>483.8</v>
      </c>
    </row>
    <row r="205" spans="1:13" ht="1.05" customHeight="1" x14ac:dyDescent="0.3">
      <c r="A205" s="20"/>
      <c r="B205" s="20"/>
      <c r="C205" s="20"/>
      <c r="D205" s="29"/>
      <c r="E205" s="20"/>
      <c r="F205" s="20"/>
      <c r="G205" s="20"/>
      <c r="H205" s="20"/>
      <c r="I205" s="20"/>
      <c r="J205" s="20"/>
      <c r="K205" s="20"/>
      <c r="L205" s="20"/>
      <c r="M205" s="20"/>
    </row>
    <row r="206" spans="1:13" ht="20.399999999999999" x14ac:dyDescent="0.3">
      <c r="A206" s="12" t="s">
        <v>170</v>
      </c>
      <c r="B206" s="13" t="s">
        <v>21</v>
      </c>
      <c r="C206" s="13" t="s">
        <v>154</v>
      </c>
      <c r="D206" s="21" t="s">
        <v>171</v>
      </c>
      <c r="E206" s="14"/>
      <c r="F206" s="14"/>
      <c r="G206" s="14"/>
      <c r="H206" s="14"/>
      <c r="I206" s="14"/>
      <c r="J206" s="14"/>
      <c r="K206" s="15">
        <f>K209</f>
        <v>4</v>
      </c>
      <c r="L206" s="15">
        <f>L209</f>
        <v>71.540000000000006</v>
      </c>
      <c r="M206" s="15">
        <f>M209</f>
        <v>286.16000000000003</v>
      </c>
    </row>
    <row r="207" spans="1:13" ht="40.799999999999997" x14ac:dyDescent="0.3">
      <c r="A207" s="14"/>
      <c r="B207" s="14"/>
      <c r="C207" s="14"/>
      <c r="D207" s="21" t="s">
        <v>172</v>
      </c>
      <c r="E207" s="14"/>
      <c r="F207" s="14"/>
      <c r="G207" s="14"/>
      <c r="H207" s="14"/>
      <c r="I207" s="14"/>
      <c r="J207" s="14"/>
      <c r="K207" s="14"/>
      <c r="L207" s="14"/>
      <c r="M207" s="14"/>
    </row>
    <row r="208" spans="1:13" x14ac:dyDescent="0.3">
      <c r="A208" s="14"/>
      <c r="B208" s="14"/>
      <c r="C208" s="14"/>
      <c r="D208" s="28"/>
      <c r="E208" s="13" t="s">
        <v>16</v>
      </c>
      <c r="F208" s="16"/>
      <c r="G208" s="17"/>
      <c r="H208" s="17"/>
      <c r="I208" s="17"/>
      <c r="J208" s="17">
        <v>4</v>
      </c>
      <c r="K208" s="14"/>
      <c r="L208" s="14"/>
      <c r="M208" s="14"/>
    </row>
    <row r="209" spans="1:13" x14ac:dyDescent="0.3">
      <c r="A209" s="14"/>
      <c r="B209" s="14"/>
      <c r="C209" s="14"/>
      <c r="D209" s="28"/>
      <c r="E209" s="14"/>
      <c r="F209" s="14"/>
      <c r="G209" s="14"/>
      <c r="H209" s="14"/>
      <c r="I209" s="14"/>
      <c r="J209" s="18" t="s">
        <v>173</v>
      </c>
      <c r="K209" s="19">
        <f>J208</f>
        <v>4</v>
      </c>
      <c r="L209" s="17">
        <v>71.540000000000006</v>
      </c>
      <c r="M209" s="19">
        <f>ROUND(K209*L209,2)</f>
        <v>286.16000000000003</v>
      </c>
    </row>
    <row r="210" spans="1:13" ht="1.05" customHeight="1" x14ac:dyDescent="0.3">
      <c r="A210" s="20"/>
      <c r="B210" s="20"/>
      <c r="C210" s="20"/>
      <c r="D210" s="29"/>
      <c r="E210" s="20"/>
      <c r="F210" s="20"/>
      <c r="G210" s="20"/>
      <c r="H210" s="20"/>
      <c r="I210" s="20"/>
      <c r="J210" s="20"/>
      <c r="K210" s="20"/>
      <c r="L210" s="20"/>
      <c r="M210" s="20"/>
    </row>
    <row r="211" spans="1:13" ht="20.399999999999999" x14ac:dyDescent="0.3">
      <c r="A211" s="12" t="s">
        <v>174</v>
      </c>
      <c r="B211" s="13" t="s">
        <v>21</v>
      </c>
      <c r="C211" s="13" t="s">
        <v>154</v>
      </c>
      <c r="D211" s="21" t="s">
        <v>175</v>
      </c>
      <c r="E211" s="14"/>
      <c r="F211" s="14"/>
      <c r="G211" s="14"/>
      <c r="H211" s="14"/>
      <c r="I211" s="14"/>
      <c r="J211" s="14"/>
      <c r="K211" s="15">
        <f>K214</f>
        <v>4</v>
      </c>
      <c r="L211" s="15">
        <f>L214</f>
        <v>46.2</v>
      </c>
      <c r="M211" s="15">
        <f>M214</f>
        <v>184.8</v>
      </c>
    </row>
    <row r="212" spans="1:13" ht="40.799999999999997" x14ac:dyDescent="0.3">
      <c r="A212" s="14"/>
      <c r="B212" s="14"/>
      <c r="C212" s="14"/>
      <c r="D212" s="21" t="s">
        <v>176</v>
      </c>
      <c r="E212" s="14"/>
      <c r="F212" s="14"/>
      <c r="G212" s="14"/>
      <c r="H212" s="14"/>
      <c r="I212" s="14"/>
      <c r="J212" s="14"/>
      <c r="K212" s="14"/>
      <c r="L212" s="14"/>
      <c r="M212" s="14"/>
    </row>
    <row r="213" spans="1:13" x14ac:dyDescent="0.3">
      <c r="A213" s="14"/>
      <c r="B213" s="14"/>
      <c r="C213" s="14"/>
      <c r="D213" s="28"/>
      <c r="E213" s="13" t="s">
        <v>16</v>
      </c>
      <c r="F213" s="16"/>
      <c r="G213" s="17"/>
      <c r="H213" s="17"/>
      <c r="I213" s="17"/>
      <c r="J213" s="17">
        <v>4</v>
      </c>
      <c r="K213" s="14"/>
      <c r="L213" s="14"/>
      <c r="M213" s="14"/>
    </row>
    <row r="214" spans="1:13" x14ac:dyDescent="0.3">
      <c r="A214" s="14"/>
      <c r="B214" s="14"/>
      <c r="C214" s="14"/>
      <c r="D214" s="28"/>
      <c r="E214" s="14"/>
      <c r="F214" s="14"/>
      <c r="G214" s="14"/>
      <c r="H214" s="14"/>
      <c r="I214" s="14"/>
      <c r="J214" s="18" t="s">
        <v>177</v>
      </c>
      <c r="K214" s="19">
        <f>J213</f>
        <v>4</v>
      </c>
      <c r="L214" s="17">
        <v>46.2</v>
      </c>
      <c r="M214" s="19">
        <f>ROUND(K214*L214,2)</f>
        <v>184.8</v>
      </c>
    </row>
    <row r="215" spans="1:13" ht="1.05" customHeight="1" x14ac:dyDescent="0.3">
      <c r="A215" s="20"/>
      <c r="B215" s="20"/>
      <c r="C215" s="20"/>
      <c r="D215" s="29"/>
      <c r="E215" s="20"/>
      <c r="F215" s="20"/>
      <c r="G215" s="20"/>
      <c r="H215" s="20"/>
      <c r="I215" s="20"/>
      <c r="J215" s="20"/>
      <c r="K215" s="20"/>
      <c r="L215" s="20"/>
      <c r="M215" s="20"/>
    </row>
    <row r="216" spans="1:13" ht="20.399999999999999" x14ac:dyDescent="0.3">
      <c r="A216" s="12" t="s">
        <v>178</v>
      </c>
      <c r="B216" s="13" t="s">
        <v>21</v>
      </c>
      <c r="C216" s="13" t="s">
        <v>154</v>
      </c>
      <c r="D216" s="21" t="s">
        <v>179</v>
      </c>
      <c r="E216" s="14"/>
      <c r="F216" s="14"/>
      <c r="G216" s="14"/>
      <c r="H216" s="14"/>
      <c r="I216" s="14"/>
      <c r="J216" s="14"/>
      <c r="K216" s="15">
        <f>K219</f>
        <v>4</v>
      </c>
      <c r="L216" s="15">
        <f>L219</f>
        <v>39.11</v>
      </c>
      <c r="M216" s="15">
        <f>M219</f>
        <v>156.44</v>
      </c>
    </row>
    <row r="217" spans="1:13" ht="40.799999999999997" x14ac:dyDescent="0.3">
      <c r="A217" s="14"/>
      <c r="B217" s="14"/>
      <c r="C217" s="14"/>
      <c r="D217" s="21" t="s">
        <v>180</v>
      </c>
      <c r="E217" s="14"/>
      <c r="F217" s="14"/>
      <c r="G217" s="14"/>
      <c r="H217" s="14"/>
      <c r="I217" s="14"/>
      <c r="J217" s="14"/>
      <c r="K217" s="14"/>
      <c r="L217" s="14"/>
      <c r="M217" s="14"/>
    </row>
    <row r="218" spans="1:13" x14ac:dyDescent="0.3">
      <c r="A218" s="14"/>
      <c r="B218" s="14"/>
      <c r="C218" s="14"/>
      <c r="D218" s="28"/>
      <c r="E218" s="13" t="s">
        <v>16</v>
      </c>
      <c r="F218" s="16"/>
      <c r="G218" s="17"/>
      <c r="H218" s="17"/>
      <c r="I218" s="17"/>
      <c r="J218" s="17">
        <v>4</v>
      </c>
      <c r="K218" s="14"/>
      <c r="L218" s="14"/>
      <c r="M218" s="14"/>
    </row>
    <row r="219" spans="1:13" x14ac:dyDescent="0.3">
      <c r="A219" s="14"/>
      <c r="B219" s="14"/>
      <c r="C219" s="14"/>
      <c r="D219" s="28"/>
      <c r="E219" s="14"/>
      <c r="F219" s="14"/>
      <c r="G219" s="14"/>
      <c r="H219" s="14"/>
      <c r="I219" s="14"/>
      <c r="J219" s="18" t="s">
        <v>181</v>
      </c>
      <c r="K219" s="19">
        <f>J218</f>
        <v>4</v>
      </c>
      <c r="L219" s="17">
        <v>39.11</v>
      </c>
      <c r="M219" s="19">
        <f>ROUND(K219*L219,2)</f>
        <v>156.44</v>
      </c>
    </row>
    <row r="220" spans="1:13" ht="1.05" customHeight="1" x14ac:dyDescent="0.3">
      <c r="A220" s="20"/>
      <c r="B220" s="20"/>
      <c r="C220" s="20"/>
      <c r="D220" s="29"/>
      <c r="E220" s="20"/>
      <c r="F220" s="20"/>
      <c r="G220" s="20"/>
      <c r="H220" s="20"/>
      <c r="I220" s="20"/>
      <c r="J220" s="20"/>
      <c r="K220" s="20"/>
      <c r="L220" s="20"/>
      <c r="M220" s="20"/>
    </row>
    <row r="221" spans="1:13" x14ac:dyDescent="0.3">
      <c r="A221" s="12" t="s">
        <v>182</v>
      </c>
      <c r="B221" s="13" t="s">
        <v>21</v>
      </c>
      <c r="C221" s="13" t="s">
        <v>183</v>
      </c>
      <c r="D221" s="21" t="s">
        <v>184</v>
      </c>
      <c r="E221" s="14"/>
      <c r="F221" s="14"/>
      <c r="G221" s="14"/>
      <c r="H221" s="14"/>
      <c r="I221" s="14"/>
      <c r="J221" s="14"/>
      <c r="K221" s="15">
        <f>K224</f>
        <v>0.8</v>
      </c>
      <c r="L221" s="15">
        <f>L224</f>
        <v>5000</v>
      </c>
      <c r="M221" s="15">
        <f>M224</f>
        <v>4000</v>
      </c>
    </row>
    <row r="222" spans="1:13" ht="40.799999999999997" x14ac:dyDescent="0.3">
      <c r="A222" s="14"/>
      <c r="B222" s="14"/>
      <c r="C222" s="14"/>
      <c r="D222" s="21" t="s">
        <v>185</v>
      </c>
      <c r="E222" s="14"/>
      <c r="F222" s="14"/>
      <c r="G222" s="14"/>
      <c r="H222" s="14"/>
      <c r="I222" s="14"/>
      <c r="J222" s="14"/>
      <c r="K222" s="14"/>
      <c r="L222" s="14"/>
      <c r="M222" s="14"/>
    </row>
    <row r="223" spans="1:13" x14ac:dyDescent="0.3">
      <c r="A223" s="14"/>
      <c r="B223" s="14"/>
      <c r="C223" s="14"/>
      <c r="D223" s="28"/>
      <c r="E223" s="13" t="s">
        <v>16</v>
      </c>
      <c r="F223" s="16">
        <v>0.8</v>
      </c>
      <c r="G223" s="17">
        <v>0</v>
      </c>
      <c r="H223" s="17">
        <v>0</v>
      </c>
      <c r="I223" s="17">
        <v>0</v>
      </c>
      <c r="J223" s="15">
        <f>OR(F223&lt;&gt;0,G223&lt;&gt;0,H223&lt;&gt;0,I223&lt;&gt;0)*(F223 + (F223 = 0))*(G223 + (G223 = 0))*(H223 + (H223 = 0))*(I223 + (I223 = 0))</f>
        <v>0.8</v>
      </c>
      <c r="K223" s="14"/>
      <c r="L223" s="14"/>
      <c r="M223" s="14"/>
    </row>
    <row r="224" spans="1:13" x14ac:dyDescent="0.3">
      <c r="A224" s="14"/>
      <c r="B224" s="14"/>
      <c r="C224" s="14"/>
      <c r="D224" s="28"/>
      <c r="E224" s="14"/>
      <c r="F224" s="14"/>
      <c r="G224" s="14"/>
      <c r="H224" s="14"/>
      <c r="I224" s="14"/>
      <c r="J224" s="18" t="s">
        <v>186</v>
      </c>
      <c r="K224" s="19">
        <f>J223</f>
        <v>0.8</v>
      </c>
      <c r="L224" s="17">
        <v>5000</v>
      </c>
      <c r="M224" s="19">
        <f>ROUND(K224*L224,2)</f>
        <v>4000</v>
      </c>
    </row>
    <row r="225" spans="1:13" ht="1.05" customHeight="1" x14ac:dyDescent="0.3">
      <c r="A225" s="20"/>
      <c r="B225" s="20"/>
      <c r="C225" s="20"/>
      <c r="D225" s="29"/>
      <c r="E225" s="20"/>
      <c r="F225" s="20"/>
      <c r="G225" s="20"/>
      <c r="H225" s="20"/>
      <c r="I225" s="20"/>
      <c r="J225" s="20"/>
      <c r="K225" s="20"/>
      <c r="L225" s="20"/>
      <c r="M225" s="20"/>
    </row>
    <row r="226" spans="1:13" x14ac:dyDescent="0.3">
      <c r="A226" s="14"/>
      <c r="B226" s="14"/>
      <c r="C226" s="14"/>
      <c r="D226" s="28"/>
      <c r="E226" s="14"/>
      <c r="F226" s="14"/>
      <c r="G226" s="14"/>
      <c r="H226" s="14"/>
      <c r="I226" s="14"/>
      <c r="J226" s="18" t="s">
        <v>187</v>
      </c>
      <c r="K226" s="17">
        <v>1</v>
      </c>
      <c r="L226" s="19">
        <f>M62+M71+M84+M93+M101+M108+M114+M121+M127+M137+M144+M151+M157+M163+M169+M174+M180+M186+M191+M196+M201+M206+M211+M216+M221</f>
        <v>104418.85</v>
      </c>
      <c r="M226" s="19">
        <f>ROUND(K226*L226,2)</f>
        <v>104418.85</v>
      </c>
    </row>
    <row r="227" spans="1:13" ht="1.05" customHeight="1" x14ac:dyDescent="0.3">
      <c r="A227" s="20"/>
      <c r="B227" s="20"/>
      <c r="C227" s="20"/>
      <c r="D227" s="29"/>
      <c r="E227" s="20"/>
      <c r="F227" s="20"/>
      <c r="G227" s="20"/>
      <c r="H227" s="20"/>
      <c r="I227" s="20"/>
      <c r="J227" s="20"/>
      <c r="K227" s="20"/>
      <c r="L227" s="20"/>
      <c r="M227" s="20"/>
    </row>
    <row r="228" spans="1:13" x14ac:dyDescent="0.3">
      <c r="A228" s="9" t="s">
        <v>188</v>
      </c>
      <c r="B228" s="9" t="s">
        <v>15</v>
      </c>
      <c r="C228" s="9" t="s">
        <v>16</v>
      </c>
      <c r="D228" s="27" t="s">
        <v>189</v>
      </c>
      <c r="E228" s="10"/>
      <c r="F228" s="10"/>
      <c r="G228" s="10"/>
      <c r="H228" s="10"/>
      <c r="I228" s="10"/>
      <c r="J228" s="10"/>
      <c r="K228" s="11">
        <f>K235</f>
        <v>1</v>
      </c>
      <c r="L228" s="11">
        <f>L235</f>
        <v>13805.75</v>
      </c>
      <c r="M228" s="11">
        <f>M235</f>
        <v>13805.75</v>
      </c>
    </row>
    <row r="229" spans="1:13" x14ac:dyDescent="0.3">
      <c r="A229" s="12" t="s">
        <v>190</v>
      </c>
      <c r="B229" s="13" t="s">
        <v>21</v>
      </c>
      <c r="C229" s="13" t="s">
        <v>154</v>
      </c>
      <c r="D229" s="21" t="s">
        <v>191</v>
      </c>
      <c r="E229" s="14"/>
      <c r="F229" s="14"/>
      <c r="G229" s="14"/>
      <c r="H229" s="14"/>
      <c r="I229" s="14"/>
      <c r="J229" s="14"/>
      <c r="K229" s="15">
        <f>K233</f>
        <v>161</v>
      </c>
      <c r="L229" s="15">
        <f>L233</f>
        <v>85.75</v>
      </c>
      <c r="M229" s="15">
        <f>M233</f>
        <v>13805.75</v>
      </c>
    </row>
    <row r="230" spans="1:13" ht="153" x14ac:dyDescent="0.3">
      <c r="A230" s="14"/>
      <c r="B230" s="14"/>
      <c r="C230" s="14"/>
      <c r="D230" s="21" t="s">
        <v>192</v>
      </c>
      <c r="E230" s="14"/>
      <c r="F230" s="14"/>
      <c r="G230" s="14"/>
      <c r="H230" s="14"/>
      <c r="I230" s="14"/>
      <c r="J230" s="14"/>
      <c r="K230" s="14"/>
      <c r="L230" s="14"/>
      <c r="M230" s="14"/>
    </row>
    <row r="231" spans="1:13" x14ac:dyDescent="0.3">
      <c r="A231" s="14"/>
      <c r="B231" s="14"/>
      <c r="C231" s="14"/>
      <c r="D231" s="28"/>
      <c r="E231" s="13" t="s">
        <v>16</v>
      </c>
      <c r="F231" s="16">
        <v>136</v>
      </c>
      <c r="G231" s="17">
        <v>0</v>
      </c>
      <c r="H231" s="17">
        <v>0</v>
      </c>
      <c r="I231" s="17">
        <v>0</v>
      </c>
      <c r="J231" s="15">
        <f>OR(F231&lt;&gt;0,G231&lt;&gt;0,H231&lt;&gt;0,I231&lt;&gt;0)*(F231 + (F231 = 0))*(G231 + (G231 = 0))*(H231 + (H231 = 0))*(I231 + (I231 = 0))</f>
        <v>136</v>
      </c>
      <c r="K231" s="14"/>
      <c r="L231" s="14"/>
      <c r="M231" s="14"/>
    </row>
    <row r="232" spans="1:13" x14ac:dyDescent="0.3">
      <c r="A232" s="14"/>
      <c r="B232" s="14"/>
      <c r="C232" s="14"/>
      <c r="D232" s="28"/>
      <c r="E232" s="13" t="s">
        <v>193</v>
      </c>
      <c r="F232" s="16">
        <v>25</v>
      </c>
      <c r="G232" s="17">
        <v>0</v>
      </c>
      <c r="H232" s="17">
        <v>0</v>
      </c>
      <c r="I232" s="17">
        <v>0</v>
      </c>
      <c r="J232" s="15">
        <f>OR(F232&lt;&gt;0,G232&lt;&gt;0,H232&lt;&gt;0,I232&lt;&gt;0)*(F232 + (F232 = 0))*(G232 + (G232 = 0))*(H232 + (H232 = 0))*(I232 + (I232 = 0))</f>
        <v>25</v>
      </c>
      <c r="K232" s="14"/>
      <c r="L232" s="14"/>
      <c r="M232" s="14"/>
    </row>
    <row r="233" spans="1:13" x14ac:dyDescent="0.3">
      <c r="A233" s="14"/>
      <c r="B233" s="14"/>
      <c r="C233" s="14"/>
      <c r="D233" s="28"/>
      <c r="E233" s="14"/>
      <c r="F233" s="14"/>
      <c r="G233" s="14"/>
      <c r="H233" s="14"/>
      <c r="I233" s="14"/>
      <c r="J233" s="18" t="s">
        <v>194</v>
      </c>
      <c r="K233" s="19">
        <f>SUM(J231:J232)</f>
        <v>161</v>
      </c>
      <c r="L233" s="17">
        <v>85.75</v>
      </c>
      <c r="M233" s="19">
        <f>ROUND(K233*L233,2)</f>
        <v>13805.75</v>
      </c>
    </row>
    <row r="234" spans="1:13" ht="1.05" customHeight="1" x14ac:dyDescent="0.3">
      <c r="A234" s="20"/>
      <c r="B234" s="20"/>
      <c r="C234" s="20"/>
      <c r="D234" s="29"/>
      <c r="E234" s="20"/>
      <c r="F234" s="20"/>
      <c r="G234" s="20"/>
      <c r="H234" s="20"/>
      <c r="I234" s="20"/>
      <c r="J234" s="20"/>
      <c r="K234" s="20"/>
      <c r="L234" s="20"/>
      <c r="M234" s="20"/>
    </row>
    <row r="235" spans="1:13" x14ac:dyDescent="0.3">
      <c r="A235" s="14"/>
      <c r="B235" s="14"/>
      <c r="C235" s="14"/>
      <c r="D235" s="28"/>
      <c r="E235" s="14"/>
      <c r="F235" s="14"/>
      <c r="G235" s="14"/>
      <c r="H235" s="14"/>
      <c r="I235" s="14"/>
      <c r="J235" s="18" t="s">
        <v>195</v>
      </c>
      <c r="K235" s="17">
        <v>1</v>
      </c>
      <c r="L235" s="19">
        <f>M229</f>
        <v>13805.75</v>
      </c>
      <c r="M235" s="19">
        <f>ROUND(K235*L235,2)</f>
        <v>13805.75</v>
      </c>
    </row>
    <row r="236" spans="1:13" ht="1.05" customHeight="1" x14ac:dyDescent="0.3">
      <c r="A236" s="20"/>
      <c r="B236" s="20"/>
      <c r="C236" s="20"/>
      <c r="D236" s="29"/>
      <c r="E236" s="20"/>
      <c r="F236" s="20"/>
      <c r="G236" s="20"/>
      <c r="H236" s="20"/>
      <c r="I236" s="20"/>
      <c r="J236" s="20"/>
      <c r="K236" s="20"/>
      <c r="L236" s="20"/>
      <c r="M236" s="20"/>
    </row>
    <row r="237" spans="1:13" x14ac:dyDescent="0.3">
      <c r="A237" s="9" t="s">
        <v>196</v>
      </c>
      <c r="B237" s="9" t="s">
        <v>15</v>
      </c>
      <c r="C237" s="9" t="s">
        <v>16</v>
      </c>
      <c r="D237" s="27" t="s">
        <v>197</v>
      </c>
      <c r="E237" s="10"/>
      <c r="F237" s="10"/>
      <c r="G237" s="10"/>
      <c r="H237" s="10"/>
      <c r="I237" s="10"/>
      <c r="J237" s="10"/>
      <c r="K237" s="11">
        <f>K251</f>
        <v>1</v>
      </c>
      <c r="L237" s="11">
        <f>L251</f>
        <v>22160</v>
      </c>
      <c r="M237" s="11">
        <f>M251</f>
        <v>22160</v>
      </c>
    </row>
    <row r="238" spans="1:13" x14ac:dyDescent="0.3">
      <c r="A238" s="12" t="s">
        <v>198</v>
      </c>
      <c r="B238" s="13" t="s">
        <v>21</v>
      </c>
      <c r="C238" s="13" t="s">
        <v>183</v>
      </c>
      <c r="D238" s="21" t="s">
        <v>199</v>
      </c>
      <c r="E238" s="14"/>
      <c r="F238" s="14"/>
      <c r="G238" s="14"/>
      <c r="H238" s="14"/>
      <c r="I238" s="14"/>
      <c r="J238" s="14"/>
      <c r="K238" s="17">
        <v>1</v>
      </c>
      <c r="L238" s="17">
        <v>3200</v>
      </c>
      <c r="M238" s="15">
        <f>ROUND(K238*L238,2)</f>
        <v>3200</v>
      </c>
    </row>
    <row r="239" spans="1:13" ht="71.400000000000006" x14ac:dyDescent="0.3">
      <c r="A239" s="14"/>
      <c r="B239" s="14"/>
      <c r="C239" s="14"/>
      <c r="D239" s="21" t="s">
        <v>200</v>
      </c>
      <c r="E239" s="14"/>
      <c r="F239" s="14"/>
      <c r="G239" s="14"/>
      <c r="H239" s="14"/>
      <c r="I239" s="14"/>
      <c r="J239" s="14"/>
      <c r="K239" s="14"/>
      <c r="L239" s="14"/>
      <c r="M239" s="14"/>
    </row>
    <row r="240" spans="1:13" x14ac:dyDescent="0.3">
      <c r="A240" s="12" t="s">
        <v>201</v>
      </c>
      <c r="B240" s="13" t="s">
        <v>21</v>
      </c>
      <c r="C240" s="13" t="s">
        <v>183</v>
      </c>
      <c r="D240" s="21" t="s">
        <v>202</v>
      </c>
      <c r="E240" s="14"/>
      <c r="F240" s="14"/>
      <c r="G240" s="14"/>
      <c r="H240" s="14"/>
      <c r="I240" s="14"/>
      <c r="J240" s="14"/>
      <c r="K240" s="17">
        <v>1</v>
      </c>
      <c r="L240" s="17">
        <v>5160</v>
      </c>
      <c r="M240" s="15">
        <f>ROUND(K240*L240,2)</f>
        <v>5160</v>
      </c>
    </row>
    <row r="241" spans="1:13" ht="20.399999999999999" x14ac:dyDescent="0.3">
      <c r="A241" s="12" t="s">
        <v>203</v>
      </c>
      <c r="B241" s="13" t="s">
        <v>21</v>
      </c>
      <c r="C241" s="13" t="s">
        <v>183</v>
      </c>
      <c r="D241" s="21" t="s">
        <v>204</v>
      </c>
      <c r="E241" s="14"/>
      <c r="F241" s="14"/>
      <c r="G241" s="14"/>
      <c r="H241" s="14"/>
      <c r="I241" s="14"/>
      <c r="J241" s="14"/>
      <c r="K241" s="17">
        <v>1</v>
      </c>
      <c r="L241" s="17">
        <v>5800</v>
      </c>
      <c r="M241" s="15">
        <f>ROUND(K241*L241,2)</f>
        <v>5800</v>
      </c>
    </row>
    <row r="242" spans="1:13" ht="234.6" x14ac:dyDescent="0.3">
      <c r="A242" s="14"/>
      <c r="B242" s="14"/>
      <c r="C242" s="14"/>
      <c r="D242" s="21" t="s">
        <v>205</v>
      </c>
      <c r="E242" s="14"/>
      <c r="F242" s="14"/>
      <c r="G242" s="14"/>
      <c r="H242" s="14"/>
      <c r="I242" s="14"/>
      <c r="J242" s="14"/>
      <c r="K242" s="14"/>
      <c r="L242" s="14"/>
      <c r="M242" s="14"/>
    </row>
    <row r="243" spans="1:13" x14ac:dyDescent="0.3">
      <c r="A243" s="12" t="s">
        <v>206</v>
      </c>
      <c r="B243" s="13" t="s">
        <v>21</v>
      </c>
      <c r="C243" s="13" t="s">
        <v>183</v>
      </c>
      <c r="D243" s="21" t="s">
        <v>207</v>
      </c>
      <c r="E243" s="14"/>
      <c r="F243" s="14"/>
      <c r="G243" s="14"/>
      <c r="H243" s="14"/>
      <c r="I243" s="14"/>
      <c r="J243" s="14"/>
      <c r="K243" s="17">
        <v>1</v>
      </c>
      <c r="L243" s="17">
        <v>500</v>
      </c>
      <c r="M243" s="15">
        <f>ROUND(K243*L243,2)</f>
        <v>500</v>
      </c>
    </row>
    <row r="244" spans="1:13" ht="51" x14ac:dyDescent="0.3">
      <c r="A244" s="14"/>
      <c r="B244" s="14"/>
      <c r="C244" s="14"/>
      <c r="D244" s="21" t="s">
        <v>208</v>
      </c>
      <c r="E244" s="14"/>
      <c r="F244" s="14"/>
      <c r="G244" s="14"/>
      <c r="H244" s="14"/>
      <c r="I244" s="14"/>
      <c r="J244" s="14"/>
      <c r="K244" s="14"/>
      <c r="L244" s="14"/>
      <c r="M244" s="14"/>
    </row>
    <row r="245" spans="1:13" x14ac:dyDescent="0.3">
      <c r="A245" s="12" t="s">
        <v>209</v>
      </c>
      <c r="B245" s="13" t="s">
        <v>21</v>
      </c>
      <c r="C245" s="13" t="s">
        <v>183</v>
      </c>
      <c r="D245" s="21" t="s">
        <v>210</v>
      </c>
      <c r="E245" s="14"/>
      <c r="F245" s="14"/>
      <c r="G245" s="14"/>
      <c r="H245" s="14"/>
      <c r="I245" s="14"/>
      <c r="J245" s="14"/>
      <c r="K245" s="17">
        <v>1</v>
      </c>
      <c r="L245" s="17">
        <v>2500</v>
      </c>
      <c r="M245" s="15">
        <f>ROUND(K245*L245,2)</f>
        <v>2500</v>
      </c>
    </row>
    <row r="246" spans="1:13" ht="112.2" x14ac:dyDescent="0.3">
      <c r="A246" s="14"/>
      <c r="B246" s="14"/>
      <c r="C246" s="14"/>
      <c r="D246" s="21" t="s">
        <v>211</v>
      </c>
      <c r="E246" s="14"/>
      <c r="F246" s="14"/>
      <c r="G246" s="14"/>
      <c r="H246" s="14"/>
      <c r="I246" s="14"/>
      <c r="J246" s="14"/>
      <c r="K246" s="14"/>
      <c r="L246" s="14"/>
      <c r="M246" s="14"/>
    </row>
    <row r="247" spans="1:13" x14ac:dyDescent="0.3">
      <c r="A247" s="12" t="s">
        <v>212</v>
      </c>
      <c r="B247" s="13" t="s">
        <v>21</v>
      </c>
      <c r="C247" s="13" t="s">
        <v>183</v>
      </c>
      <c r="D247" s="21" t="s">
        <v>213</v>
      </c>
      <c r="E247" s="14"/>
      <c r="F247" s="14"/>
      <c r="G247" s="14"/>
      <c r="H247" s="14"/>
      <c r="I247" s="14"/>
      <c r="J247" s="14"/>
      <c r="K247" s="17">
        <v>1</v>
      </c>
      <c r="L247" s="17">
        <v>1600</v>
      </c>
      <c r="M247" s="15">
        <f>ROUND(K247*L247,2)</f>
        <v>1600</v>
      </c>
    </row>
    <row r="248" spans="1:13" ht="102" x14ac:dyDescent="0.3">
      <c r="A248" s="14"/>
      <c r="B248" s="14"/>
      <c r="C248" s="14"/>
      <c r="D248" s="21" t="s">
        <v>214</v>
      </c>
      <c r="E248" s="14"/>
      <c r="F248" s="14"/>
      <c r="G248" s="14"/>
      <c r="H248" s="14"/>
      <c r="I248" s="14"/>
      <c r="J248" s="14"/>
      <c r="K248" s="14"/>
      <c r="L248" s="14"/>
      <c r="M248" s="14"/>
    </row>
    <row r="249" spans="1:13" x14ac:dyDescent="0.3">
      <c r="A249" s="12" t="s">
        <v>215</v>
      </c>
      <c r="B249" s="13" t="s">
        <v>21</v>
      </c>
      <c r="C249" s="13" t="s">
        <v>183</v>
      </c>
      <c r="D249" s="21" t="s">
        <v>216</v>
      </c>
      <c r="E249" s="14"/>
      <c r="F249" s="14"/>
      <c r="G249" s="14"/>
      <c r="H249" s="14"/>
      <c r="I249" s="14"/>
      <c r="J249" s="14"/>
      <c r="K249" s="17">
        <v>0.5</v>
      </c>
      <c r="L249" s="17">
        <v>6800</v>
      </c>
      <c r="M249" s="15">
        <f>ROUND(K249*L249,2)</f>
        <v>3400</v>
      </c>
    </row>
    <row r="250" spans="1:13" ht="214.2" x14ac:dyDescent="0.3">
      <c r="A250" s="14"/>
      <c r="B250" s="14"/>
      <c r="C250" s="14"/>
      <c r="D250" s="21" t="s">
        <v>217</v>
      </c>
      <c r="E250" s="14"/>
      <c r="F250" s="14"/>
      <c r="G250" s="14"/>
      <c r="H250" s="14"/>
      <c r="I250" s="14"/>
      <c r="J250" s="14"/>
      <c r="K250" s="14"/>
      <c r="L250" s="14"/>
      <c r="M250" s="14"/>
    </row>
    <row r="251" spans="1:13" x14ac:dyDescent="0.3">
      <c r="A251" s="14"/>
      <c r="B251" s="14"/>
      <c r="C251" s="14"/>
      <c r="D251" s="28"/>
      <c r="E251" s="14"/>
      <c r="F251" s="14"/>
      <c r="G251" s="14"/>
      <c r="H251" s="14"/>
      <c r="I251" s="14"/>
      <c r="J251" s="18" t="s">
        <v>218</v>
      </c>
      <c r="K251" s="17">
        <v>1</v>
      </c>
      <c r="L251" s="19">
        <f>M238+M240+M241+M243+M245+M247+M249</f>
        <v>22160</v>
      </c>
      <c r="M251" s="19">
        <f>ROUND(K251*L251,2)</f>
        <v>22160</v>
      </c>
    </row>
    <row r="252" spans="1:13" ht="1.05" customHeight="1" x14ac:dyDescent="0.3">
      <c r="A252" s="20"/>
      <c r="B252" s="20"/>
      <c r="C252" s="20"/>
      <c r="D252" s="29"/>
      <c r="E252" s="20"/>
      <c r="F252" s="20"/>
      <c r="G252" s="20"/>
      <c r="H252" s="20"/>
      <c r="I252" s="20"/>
      <c r="J252" s="20"/>
      <c r="K252" s="20"/>
      <c r="L252" s="20"/>
      <c r="M252" s="20"/>
    </row>
    <row r="253" spans="1:13" x14ac:dyDescent="0.3">
      <c r="A253" s="14"/>
      <c r="B253" s="14"/>
      <c r="C253" s="14"/>
      <c r="D253" s="28"/>
      <c r="E253" s="14"/>
      <c r="F253" s="14"/>
      <c r="G253" s="14"/>
      <c r="H253" s="14"/>
      <c r="I253" s="14"/>
      <c r="J253" s="18" t="s">
        <v>219</v>
      </c>
      <c r="K253" s="22">
        <v>1</v>
      </c>
      <c r="L253" s="19">
        <f>M5+M61+M228+M237</f>
        <v>165231.07999999999</v>
      </c>
      <c r="M253" s="19">
        <f>ROUND(K253*L253,2)</f>
        <v>165231.07999999999</v>
      </c>
    </row>
    <row r="254" spans="1:13" ht="1.05" customHeight="1" x14ac:dyDescent="0.3">
      <c r="A254" s="20"/>
      <c r="B254" s="20"/>
      <c r="C254" s="20"/>
      <c r="D254" s="29"/>
      <c r="E254" s="20"/>
      <c r="F254" s="20"/>
      <c r="G254" s="20"/>
      <c r="H254" s="20"/>
      <c r="I254" s="20"/>
      <c r="J254" s="20"/>
      <c r="K254" s="20"/>
      <c r="L254" s="20"/>
      <c r="M254" s="20"/>
    </row>
    <row r="255" spans="1:13" ht="20.399999999999999" x14ac:dyDescent="0.3">
      <c r="A255" s="5" t="s">
        <v>220</v>
      </c>
      <c r="B255" s="5" t="s">
        <v>15</v>
      </c>
      <c r="C255" s="5" t="s">
        <v>16</v>
      </c>
      <c r="D255" s="26" t="s">
        <v>221</v>
      </c>
      <c r="E255" s="6"/>
      <c r="F255" s="6"/>
      <c r="G255" s="6"/>
      <c r="H255" s="6"/>
      <c r="I255" s="6"/>
      <c r="J255" s="6"/>
      <c r="K255" s="7">
        <f>K420</f>
        <v>1</v>
      </c>
      <c r="L255" s="8">
        <f>L420</f>
        <v>195852.41</v>
      </c>
      <c r="M255" s="8">
        <f>M420</f>
        <v>195852.41</v>
      </c>
    </row>
    <row r="256" spans="1:13" x14ac:dyDescent="0.3">
      <c r="A256" s="9" t="s">
        <v>222</v>
      </c>
      <c r="B256" s="9" t="s">
        <v>15</v>
      </c>
      <c r="C256" s="9" t="s">
        <v>16</v>
      </c>
      <c r="D256" s="27" t="s">
        <v>19</v>
      </c>
      <c r="E256" s="10"/>
      <c r="F256" s="10"/>
      <c r="G256" s="10"/>
      <c r="H256" s="10"/>
      <c r="I256" s="10"/>
      <c r="J256" s="10"/>
      <c r="K256" s="11">
        <f>K292</f>
        <v>1</v>
      </c>
      <c r="L256" s="11">
        <f>L292</f>
        <v>28744.37</v>
      </c>
      <c r="M256" s="11">
        <f>M292</f>
        <v>28744.37</v>
      </c>
    </row>
    <row r="257" spans="1:13" ht="20.399999999999999" x14ac:dyDescent="0.3">
      <c r="A257" s="12" t="s">
        <v>20</v>
      </c>
      <c r="B257" s="13" t="s">
        <v>21</v>
      </c>
      <c r="C257" s="13" t="s">
        <v>22</v>
      </c>
      <c r="D257" s="21" t="s">
        <v>23</v>
      </c>
      <c r="E257" s="14"/>
      <c r="F257" s="14"/>
      <c r="G257" s="14"/>
      <c r="H257" s="14"/>
      <c r="I257" s="14"/>
      <c r="J257" s="14"/>
      <c r="K257" s="15">
        <f>K261</f>
        <v>397.32</v>
      </c>
      <c r="L257" s="15">
        <f>L261</f>
        <v>2.95</v>
      </c>
      <c r="M257" s="15">
        <f>M261</f>
        <v>1172.0899999999999</v>
      </c>
    </row>
    <row r="258" spans="1:13" ht="61.2" x14ac:dyDescent="0.3">
      <c r="A258" s="14"/>
      <c r="B258" s="14"/>
      <c r="C258" s="14"/>
      <c r="D258" s="21" t="s">
        <v>24</v>
      </c>
      <c r="E258" s="14"/>
      <c r="F258" s="14"/>
      <c r="G258" s="14"/>
      <c r="H258" s="14"/>
      <c r="I258" s="14"/>
      <c r="J258" s="14"/>
      <c r="K258" s="14"/>
      <c r="L258" s="14"/>
      <c r="M258" s="14"/>
    </row>
    <row r="259" spans="1:13" x14ac:dyDescent="0.3">
      <c r="A259" s="14"/>
      <c r="B259" s="14"/>
      <c r="C259" s="14"/>
      <c r="D259" s="28"/>
      <c r="E259" s="13" t="s">
        <v>223</v>
      </c>
      <c r="F259" s="16">
        <v>0</v>
      </c>
      <c r="G259" s="17">
        <v>51.63</v>
      </c>
      <c r="H259" s="17">
        <v>0</v>
      </c>
      <c r="I259" s="17">
        <v>0</v>
      </c>
      <c r="J259" s="15">
        <f>OR(F259&lt;&gt;0,G259&lt;&gt;0,H259&lt;&gt;0,I259&lt;&gt;0)*(F259 + (F259 = 0))*(G259 + (G259 = 0))*(H259 + (H259 = 0))*(I259 + (I259 = 0))</f>
        <v>51.63</v>
      </c>
      <c r="K259" s="14"/>
      <c r="L259" s="14"/>
      <c r="M259" s="14"/>
    </row>
    <row r="260" spans="1:13" x14ac:dyDescent="0.3">
      <c r="A260" s="14"/>
      <c r="B260" s="14"/>
      <c r="C260" s="14"/>
      <c r="D260" s="28"/>
      <c r="E260" s="13" t="s">
        <v>224</v>
      </c>
      <c r="F260" s="16">
        <v>0</v>
      </c>
      <c r="G260" s="17">
        <v>345.69</v>
      </c>
      <c r="H260" s="17">
        <v>0</v>
      </c>
      <c r="I260" s="17">
        <v>0</v>
      </c>
      <c r="J260" s="15">
        <f>OR(F260&lt;&gt;0,G260&lt;&gt;0,H260&lt;&gt;0,I260&lt;&gt;0)*(F260 + (F260 = 0))*(G260 + (G260 = 0))*(H260 + (H260 = 0))*(I260 + (I260 = 0))</f>
        <v>345.69</v>
      </c>
      <c r="K260" s="14"/>
      <c r="L260" s="14"/>
      <c r="M260" s="14"/>
    </row>
    <row r="261" spans="1:13" x14ac:dyDescent="0.3">
      <c r="A261" s="14"/>
      <c r="B261" s="14"/>
      <c r="C261" s="14"/>
      <c r="D261" s="28"/>
      <c r="E261" s="14"/>
      <c r="F261" s="14"/>
      <c r="G261" s="14"/>
      <c r="H261" s="14"/>
      <c r="I261" s="14"/>
      <c r="J261" s="18" t="s">
        <v>41</v>
      </c>
      <c r="K261" s="19">
        <f>SUM(J259:J260)</f>
        <v>397.32</v>
      </c>
      <c r="L261" s="17">
        <v>2.95</v>
      </c>
      <c r="M261" s="19">
        <f>ROUND(K261*L261,2)</f>
        <v>1172.0899999999999</v>
      </c>
    </row>
    <row r="262" spans="1:13" ht="1.05" customHeight="1" x14ac:dyDescent="0.3">
      <c r="A262" s="20"/>
      <c r="B262" s="20"/>
      <c r="C262" s="20"/>
      <c r="D262" s="29"/>
      <c r="E262" s="20"/>
      <c r="F262" s="20"/>
      <c r="G262" s="20"/>
      <c r="H262" s="20"/>
      <c r="I262" s="20"/>
      <c r="J262" s="20"/>
      <c r="K262" s="20"/>
      <c r="L262" s="20"/>
      <c r="M262" s="20"/>
    </row>
    <row r="263" spans="1:13" ht="20.399999999999999" x14ac:dyDescent="0.3">
      <c r="A263" s="12" t="s">
        <v>42</v>
      </c>
      <c r="B263" s="13" t="s">
        <v>21</v>
      </c>
      <c r="C263" s="13" t="s">
        <v>22</v>
      </c>
      <c r="D263" s="21" t="s">
        <v>43</v>
      </c>
      <c r="E263" s="14"/>
      <c r="F263" s="14"/>
      <c r="G263" s="14"/>
      <c r="H263" s="14"/>
      <c r="I263" s="14"/>
      <c r="J263" s="14"/>
      <c r="K263" s="15">
        <f>K268</f>
        <v>1695.12</v>
      </c>
      <c r="L263" s="15">
        <f>L268</f>
        <v>6.65</v>
      </c>
      <c r="M263" s="15">
        <f>M268</f>
        <v>11272.55</v>
      </c>
    </row>
    <row r="264" spans="1:13" ht="61.2" x14ac:dyDescent="0.3">
      <c r="A264" s="14"/>
      <c r="B264" s="14"/>
      <c r="C264" s="14"/>
      <c r="D264" s="21" t="s">
        <v>44</v>
      </c>
      <c r="E264" s="14"/>
      <c r="F264" s="14"/>
      <c r="G264" s="14"/>
      <c r="H264" s="14"/>
      <c r="I264" s="14"/>
      <c r="J264" s="14"/>
      <c r="K264" s="14"/>
      <c r="L264" s="14"/>
      <c r="M264" s="14"/>
    </row>
    <row r="265" spans="1:13" x14ac:dyDescent="0.3">
      <c r="A265" s="14"/>
      <c r="B265" s="14"/>
      <c r="C265" s="14"/>
      <c r="D265" s="28"/>
      <c r="E265" s="13" t="s">
        <v>225</v>
      </c>
      <c r="F265" s="16">
        <v>0</v>
      </c>
      <c r="G265" s="17">
        <v>852.79</v>
      </c>
      <c r="H265" s="17">
        <v>0</v>
      </c>
      <c r="I265" s="17">
        <v>0</v>
      </c>
      <c r="J265" s="15">
        <f>OR(F265&lt;&gt;0,G265&lt;&gt;0,H265&lt;&gt;0,I265&lt;&gt;0)*(F265 + (F265 = 0))*(G265 + (G265 = 0))*(H265 + (H265 = 0))*(I265 + (I265 = 0))</f>
        <v>852.79</v>
      </c>
      <c r="K265" s="14"/>
      <c r="L265" s="14"/>
      <c r="M265" s="14"/>
    </row>
    <row r="266" spans="1:13" x14ac:dyDescent="0.3">
      <c r="A266" s="14"/>
      <c r="B266" s="14"/>
      <c r="C266" s="14"/>
      <c r="D266" s="28"/>
      <c r="E266" s="13" t="s">
        <v>226</v>
      </c>
      <c r="F266" s="16">
        <v>0</v>
      </c>
      <c r="G266" s="17">
        <v>832.73</v>
      </c>
      <c r="H266" s="17">
        <v>0</v>
      </c>
      <c r="I266" s="17">
        <v>0</v>
      </c>
      <c r="J266" s="15">
        <f>OR(F266&lt;&gt;0,G266&lt;&gt;0,H266&lt;&gt;0,I266&lt;&gt;0)*(F266 + (F266 = 0))*(G266 + (G266 = 0))*(H266 + (H266 = 0))*(I266 + (I266 = 0))</f>
        <v>832.73</v>
      </c>
      <c r="K266" s="14"/>
      <c r="L266" s="14"/>
      <c r="M266" s="14"/>
    </row>
    <row r="267" spans="1:13" x14ac:dyDescent="0.3">
      <c r="A267" s="14"/>
      <c r="B267" s="14"/>
      <c r="C267" s="14"/>
      <c r="D267" s="28"/>
      <c r="E267" s="13" t="s">
        <v>227</v>
      </c>
      <c r="F267" s="16">
        <v>2</v>
      </c>
      <c r="G267" s="17">
        <v>4</v>
      </c>
      <c r="H267" s="17">
        <v>0</v>
      </c>
      <c r="I267" s="17">
        <v>0</v>
      </c>
      <c r="J267" s="17">
        <v>9.6</v>
      </c>
      <c r="K267" s="13" t="s">
        <v>26</v>
      </c>
      <c r="L267" s="14"/>
      <c r="M267" s="14"/>
    </row>
    <row r="268" spans="1:13" x14ac:dyDescent="0.3">
      <c r="A268" s="14"/>
      <c r="B268" s="14"/>
      <c r="C268" s="14"/>
      <c r="D268" s="28"/>
      <c r="E268" s="14"/>
      <c r="F268" s="14"/>
      <c r="G268" s="14"/>
      <c r="H268" s="14"/>
      <c r="I268" s="14"/>
      <c r="J268" s="18" t="s">
        <v>59</v>
      </c>
      <c r="K268" s="19">
        <f>SUM(J265:J267)</f>
        <v>1695.12</v>
      </c>
      <c r="L268" s="17">
        <v>6.65</v>
      </c>
      <c r="M268" s="19">
        <f>ROUND(K268*L268,2)</f>
        <v>11272.55</v>
      </c>
    </row>
    <row r="269" spans="1:13" ht="1.05" customHeight="1" x14ac:dyDescent="0.3">
      <c r="A269" s="20"/>
      <c r="B269" s="20"/>
      <c r="C269" s="20"/>
      <c r="D269" s="29"/>
      <c r="E269" s="20"/>
      <c r="F269" s="20"/>
      <c r="G269" s="20"/>
      <c r="H269" s="20"/>
      <c r="I269" s="20"/>
      <c r="J269" s="20"/>
      <c r="K269" s="20"/>
      <c r="L269" s="20"/>
      <c r="M269" s="20"/>
    </row>
    <row r="270" spans="1:13" ht="20.399999999999999" x14ac:dyDescent="0.3">
      <c r="A270" s="12" t="s">
        <v>228</v>
      </c>
      <c r="B270" s="13" t="s">
        <v>21</v>
      </c>
      <c r="C270" s="13" t="s">
        <v>22</v>
      </c>
      <c r="D270" s="21" t="s">
        <v>229</v>
      </c>
      <c r="E270" s="14"/>
      <c r="F270" s="14"/>
      <c r="G270" s="14"/>
      <c r="H270" s="14"/>
      <c r="I270" s="14"/>
      <c r="J270" s="14"/>
      <c r="K270" s="15">
        <f>K275</f>
        <v>204.44</v>
      </c>
      <c r="L270" s="15">
        <f>L275</f>
        <v>9.85</v>
      </c>
      <c r="M270" s="15">
        <f>M275</f>
        <v>2013.73</v>
      </c>
    </row>
    <row r="271" spans="1:13" ht="61.2" x14ac:dyDescent="0.3">
      <c r="A271" s="14"/>
      <c r="B271" s="14"/>
      <c r="C271" s="14"/>
      <c r="D271" s="21" t="s">
        <v>230</v>
      </c>
      <c r="E271" s="14"/>
      <c r="F271" s="14"/>
      <c r="G271" s="14"/>
      <c r="H271" s="14"/>
      <c r="I271" s="14"/>
      <c r="J271" s="14"/>
      <c r="K271" s="14"/>
      <c r="L271" s="14"/>
      <c r="M271" s="14"/>
    </row>
    <row r="272" spans="1:13" x14ac:dyDescent="0.3">
      <c r="A272" s="14"/>
      <c r="B272" s="14"/>
      <c r="C272" s="14"/>
      <c r="D272" s="28"/>
      <c r="E272" s="13" t="s">
        <v>231</v>
      </c>
      <c r="F272" s="16">
        <v>0</v>
      </c>
      <c r="G272" s="17">
        <v>90.58</v>
      </c>
      <c r="H272" s="17">
        <v>0</v>
      </c>
      <c r="I272" s="17">
        <v>0</v>
      </c>
      <c r="J272" s="15">
        <f>OR(F272&lt;&gt;0,G272&lt;&gt;0,H272&lt;&gt;0,I272&lt;&gt;0)*(F272 + (F272 = 0))*(G272 + (G272 = 0))*(H272 + (H272 = 0))*(I272 + (I272 = 0))</f>
        <v>90.58</v>
      </c>
      <c r="K272" s="14"/>
      <c r="L272" s="14"/>
      <c r="M272" s="14"/>
    </row>
    <row r="273" spans="1:13" x14ac:dyDescent="0.3">
      <c r="A273" s="14"/>
      <c r="B273" s="14"/>
      <c r="C273" s="14"/>
      <c r="D273" s="28"/>
      <c r="E273" s="13" t="s">
        <v>232</v>
      </c>
      <c r="F273" s="16">
        <v>0</v>
      </c>
      <c r="G273" s="17">
        <v>104.26</v>
      </c>
      <c r="H273" s="17">
        <v>0</v>
      </c>
      <c r="I273" s="17">
        <v>0</v>
      </c>
      <c r="J273" s="15">
        <f>OR(F273&lt;&gt;0,G273&lt;&gt;0,H273&lt;&gt;0,I273&lt;&gt;0)*(F273 + (F273 = 0))*(G273 + (G273 = 0))*(H273 + (H273 = 0))*(I273 + (I273 = 0))</f>
        <v>104.26</v>
      </c>
      <c r="K273" s="14"/>
      <c r="L273" s="14"/>
      <c r="M273" s="14"/>
    </row>
    <row r="274" spans="1:13" x14ac:dyDescent="0.3">
      <c r="A274" s="14"/>
      <c r="B274" s="14"/>
      <c r="C274" s="14"/>
      <c r="D274" s="28"/>
      <c r="E274" s="13" t="s">
        <v>227</v>
      </c>
      <c r="F274" s="16">
        <v>2</v>
      </c>
      <c r="G274" s="17">
        <v>4</v>
      </c>
      <c r="H274" s="17">
        <v>0</v>
      </c>
      <c r="I274" s="17">
        <v>0</v>
      </c>
      <c r="J274" s="17">
        <v>9.6</v>
      </c>
      <c r="K274" s="13" t="s">
        <v>26</v>
      </c>
      <c r="L274" s="14"/>
      <c r="M274" s="14"/>
    </row>
    <row r="275" spans="1:13" x14ac:dyDescent="0.3">
      <c r="A275" s="14"/>
      <c r="B275" s="14"/>
      <c r="C275" s="14"/>
      <c r="D275" s="28"/>
      <c r="E275" s="14"/>
      <c r="F275" s="14"/>
      <c r="G275" s="14"/>
      <c r="H275" s="14"/>
      <c r="I275" s="14"/>
      <c r="J275" s="18" t="s">
        <v>233</v>
      </c>
      <c r="K275" s="19">
        <f>SUM(J272:J274)</f>
        <v>204.44</v>
      </c>
      <c r="L275" s="17">
        <v>9.85</v>
      </c>
      <c r="M275" s="19">
        <f>ROUND(K275*L275,2)</f>
        <v>2013.73</v>
      </c>
    </row>
    <row r="276" spans="1:13" ht="1.05" customHeight="1" x14ac:dyDescent="0.3">
      <c r="A276" s="20"/>
      <c r="B276" s="20"/>
      <c r="C276" s="20"/>
      <c r="D276" s="29"/>
      <c r="E276" s="20"/>
      <c r="F276" s="20"/>
      <c r="G276" s="20"/>
      <c r="H276" s="20"/>
      <c r="I276" s="20"/>
      <c r="J276" s="20"/>
      <c r="K276" s="20"/>
      <c r="L276" s="20"/>
      <c r="M276" s="20"/>
    </row>
    <row r="277" spans="1:13" ht="30.6" x14ac:dyDescent="0.3">
      <c r="A277" s="12" t="s">
        <v>60</v>
      </c>
      <c r="B277" s="13" t="s">
        <v>21</v>
      </c>
      <c r="C277" s="13" t="s">
        <v>61</v>
      </c>
      <c r="D277" s="21" t="s">
        <v>62</v>
      </c>
      <c r="E277" s="14"/>
      <c r="F277" s="14"/>
      <c r="G277" s="14"/>
      <c r="H277" s="14"/>
      <c r="I277" s="14"/>
      <c r="J277" s="14"/>
      <c r="K277" s="15">
        <f>K280</f>
        <v>200</v>
      </c>
      <c r="L277" s="15">
        <f>L280</f>
        <v>21.04</v>
      </c>
      <c r="M277" s="15">
        <f>M280</f>
        <v>4208</v>
      </c>
    </row>
    <row r="278" spans="1:13" ht="71.400000000000006" x14ac:dyDescent="0.3">
      <c r="A278" s="14"/>
      <c r="B278" s="14"/>
      <c r="C278" s="14"/>
      <c r="D278" s="21" t="s">
        <v>63</v>
      </c>
      <c r="E278" s="14"/>
      <c r="F278" s="14"/>
      <c r="G278" s="14"/>
      <c r="H278" s="14"/>
      <c r="I278" s="14"/>
      <c r="J278" s="14"/>
      <c r="K278" s="14"/>
      <c r="L278" s="14"/>
      <c r="M278" s="14"/>
    </row>
    <row r="279" spans="1:13" x14ac:dyDescent="0.3">
      <c r="A279" s="14"/>
      <c r="B279" s="14"/>
      <c r="C279" s="14"/>
      <c r="D279" s="28"/>
      <c r="E279" s="13" t="s">
        <v>16</v>
      </c>
      <c r="F279" s="16">
        <v>200</v>
      </c>
      <c r="G279" s="17">
        <v>0</v>
      </c>
      <c r="H279" s="17">
        <v>0</v>
      </c>
      <c r="I279" s="17">
        <v>0</v>
      </c>
      <c r="J279" s="15">
        <f>OR(F279&lt;&gt;0,G279&lt;&gt;0,H279&lt;&gt;0,I279&lt;&gt;0)*(F279 + (F279 = 0))*(G279 + (G279 = 0))*(H279 + (H279 = 0))*(I279 + (I279 = 0))</f>
        <v>200</v>
      </c>
      <c r="K279" s="14"/>
      <c r="L279" s="14"/>
      <c r="M279" s="14"/>
    </row>
    <row r="280" spans="1:13" x14ac:dyDescent="0.3">
      <c r="A280" s="14"/>
      <c r="B280" s="14"/>
      <c r="C280" s="14"/>
      <c r="D280" s="28"/>
      <c r="E280" s="14"/>
      <c r="F280" s="14"/>
      <c r="G280" s="14"/>
      <c r="H280" s="14"/>
      <c r="I280" s="14"/>
      <c r="J280" s="18" t="s">
        <v>64</v>
      </c>
      <c r="K280" s="19">
        <f>J279</f>
        <v>200</v>
      </c>
      <c r="L280" s="17">
        <v>21.04</v>
      </c>
      <c r="M280" s="19">
        <f>ROUND(K280*L280,2)</f>
        <v>4208</v>
      </c>
    </row>
    <row r="281" spans="1:13" ht="1.05" customHeight="1" x14ac:dyDescent="0.3">
      <c r="A281" s="20"/>
      <c r="B281" s="20"/>
      <c r="C281" s="20"/>
      <c r="D281" s="29"/>
      <c r="E281" s="20"/>
      <c r="F281" s="20"/>
      <c r="G281" s="20"/>
      <c r="H281" s="20"/>
      <c r="I281" s="20"/>
      <c r="J281" s="20"/>
      <c r="K281" s="20"/>
      <c r="L281" s="20"/>
      <c r="M281" s="20"/>
    </row>
    <row r="282" spans="1:13" ht="20.399999999999999" x14ac:dyDescent="0.3">
      <c r="A282" s="12" t="s">
        <v>65</v>
      </c>
      <c r="B282" s="13" t="s">
        <v>21</v>
      </c>
      <c r="C282" s="13" t="s">
        <v>61</v>
      </c>
      <c r="D282" s="21" t="s">
        <v>66</v>
      </c>
      <c r="E282" s="14"/>
      <c r="F282" s="14"/>
      <c r="G282" s="14"/>
      <c r="H282" s="14"/>
      <c r="I282" s="14"/>
      <c r="J282" s="14"/>
      <c r="K282" s="15">
        <f>K285</f>
        <v>200</v>
      </c>
      <c r="L282" s="15">
        <f>L285</f>
        <v>38.89</v>
      </c>
      <c r="M282" s="15">
        <f>M285</f>
        <v>7778</v>
      </c>
    </row>
    <row r="283" spans="1:13" ht="40.799999999999997" x14ac:dyDescent="0.3">
      <c r="A283" s="14"/>
      <c r="B283" s="14"/>
      <c r="C283" s="14"/>
      <c r="D283" s="21" t="s">
        <v>67</v>
      </c>
      <c r="E283" s="14"/>
      <c r="F283" s="14"/>
      <c r="G283" s="14"/>
      <c r="H283" s="14"/>
      <c r="I283" s="14"/>
      <c r="J283" s="14"/>
      <c r="K283" s="14"/>
      <c r="L283" s="14"/>
      <c r="M283" s="14"/>
    </row>
    <row r="284" spans="1:13" x14ac:dyDescent="0.3">
      <c r="A284" s="14"/>
      <c r="B284" s="14"/>
      <c r="C284" s="14"/>
      <c r="D284" s="28"/>
      <c r="E284" s="13" t="s">
        <v>16</v>
      </c>
      <c r="F284" s="16">
        <v>200</v>
      </c>
      <c r="G284" s="17">
        <v>0</v>
      </c>
      <c r="H284" s="17">
        <v>0</v>
      </c>
      <c r="I284" s="17">
        <v>0</v>
      </c>
      <c r="J284" s="15">
        <f>OR(F284&lt;&gt;0,G284&lt;&gt;0,H284&lt;&gt;0,I284&lt;&gt;0)*(F284 + (F284 = 0))*(G284 + (G284 = 0))*(H284 + (H284 = 0))*(I284 + (I284 = 0))</f>
        <v>200</v>
      </c>
      <c r="K284" s="14"/>
      <c r="L284" s="14"/>
      <c r="M284" s="14"/>
    </row>
    <row r="285" spans="1:13" x14ac:dyDescent="0.3">
      <c r="A285" s="14"/>
      <c r="B285" s="14"/>
      <c r="C285" s="14"/>
      <c r="D285" s="28"/>
      <c r="E285" s="14"/>
      <c r="F285" s="14"/>
      <c r="G285" s="14"/>
      <c r="H285" s="14"/>
      <c r="I285" s="14"/>
      <c r="J285" s="18" t="s">
        <v>68</v>
      </c>
      <c r="K285" s="19">
        <f>J284</f>
        <v>200</v>
      </c>
      <c r="L285" s="17">
        <v>38.89</v>
      </c>
      <c r="M285" s="19">
        <f>ROUND(K285*L285,2)</f>
        <v>7778</v>
      </c>
    </row>
    <row r="286" spans="1:13" ht="1.05" customHeight="1" x14ac:dyDescent="0.3">
      <c r="A286" s="20"/>
      <c r="B286" s="20"/>
      <c r="C286" s="20"/>
      <c r="D286" s="29"/>
      <c r="E286" s="20"/>
      <c r="F286" s="20"/>
      <c r="G286" s="20"/>
      <c r="H286" s="20"/>
      <c r="I286" s="20"/>
      <c r="J286" s="20"/>
      <c r="K286" s="20"/>
      <c r="L286" s="20"/>
      <c r="M286" s="20"/>
    </row>
    <row r="287" spans="1:13" ht="30.6" x14ac:dyDescent="0.3">
      <c r="A287" s="12" t="s">
        <v>69</v>
      </c>
      <c r="B287" s="13" t="s">
        <v>21</v>
      </c>
      <c r="C287" s="13" t="s">
        <v>61</v>
      </c>
      <c r="D287" s="21" t="s">
        <v>70</v>
      </c>
      <c r="E287" s="14"/>
      <c r="F287" s="14"/>
      <c r="G287" s="14"/>
      <c r="H287" s="14"/>
      <c r="I287" s="14"/>
      <c r="J287" s="14"/>
      <c r="K287" s="15">
        <f>K290</f>
        <v>100</v>
      </c>
      <c r="L287" s="15">
        <f>L290</f>
        <v>23</v>
      </c>
      <c r="M287" s="15">
        <f>M290</f>
        <v>2300</v>
      </c>
    </row>
    <row r="288" spans="1:13" ht="61.2" x14ac:dyDescent="0.3">
      <c r="A288" s="14"/>
      <c r="B288" s="14"/>
      <c r="C288" s="14"/>
      <c r="D288" s="21" t="s">
        <v>71</v>
      </c>
      <c r="E288" s="14"/>
      <c r="F288" s="14"/>
      <c r="G288" s="14"/>
      <c r="H288" s="14"/>
      <c r="I288" s="14"/>
      <c r="J288" s="14"/>
      <c r="K288" s="14"/>
      <c r="L288" s="14"/>
      <c r="M288" s="14"/>
    </row>
    <row r="289" spans="1:13" x14ac:dyDescent="0.3">
      <c r="A289" s="14"/>
      <c r="B289" s="14"/>
      <c r="C289" s="14"/>
      <c r="D289" s="28"/>
      <c r="E289" s="13" t="s">
        <v>16</v>
      </c>
      <c r="F289" s="16">
        <v>100</v>
      </c>
      <c r="G289" s="17">
        <v>0</v>
      </c>
      <c r="H289" s="17">
        <v>0</v>
      </c>
      <c r="I289" s="17">
        <v>0</v>
      </c>
      <c r="J289" s="15">
        <f>OR(F289&lt;&gt;0,G289&lt;&gt;0,H289&lt;&gt;0,I289&lt;&gt;0)*(F289 + (F289 = 0))*(G289 + (G289 = 0))*(H289 + (H289 = 0))*(I289 + (I289 = 0))</f>
        <v>100</v>
      </c>
      <c r="K289" s="14"/>
      <c r="L289" s="14"/>
      <c r="M289" s="14"/>
    </row>
    <row r="290" spans="1:13" x14ac:dyDescent="0.3">
      <c r="A290" s="14"/>
      <c r="B290" s="14"/>
      <c r="C290" s="14"/>
      <c r="D290" s="28"/>
      <c r="E290" s="14"/>
      <c r="F290" s="14"/>
      <c r="G290" s="14"/>
      <c r="H290" s="14"/>
      <c r="I290" s="14"/>
      <c r="J290" s="18" t="s">
        <v>72</v>
      </c>
      <c r="K290" s="19">
        <f>J289</f>
        <v>100</v>
      </c>
      <c r="L290" s="17">
        <v>23</v>
      </c>
      <c r="M290" s="19">
        <f>ROUND(K290*L290,2)</f>
        <v>2300</v>
      </c>
    </row>
    <row r="291" spans="1:13" ht="1.05" customHeight="1" x14ac:dyDescent="0.3">
      <c r="A291" s="20"/>
      <c r="B291" s="20"/>
      <c r="C291" s="20"/>
      <c r="D291" s="29"/>
      <c r="E291" s="20"/>
      <c r="F291" s="20"/>
      <c r="G291" s="20"/>
      <c r="H291" s="20"/>
      <c r="I291" s="20"/>
      <c r="J291" s="20"/>
      <c r="K291" s="20"/>
      <c r="L291" s="20"/>
      <c r="M291" s="20"/>
    </row>
    <row r="292" spans="1:13" x14ac:dyDescent="0.3">
      <c r="A292" s="14"/>
      <c r="B292" s="14"/>
      <c r="C292" s="14"/>
      <c r="D292" s="28"/>
      <c r="E292" s="14"/>
      <c r="F292" s="14"/>
      <c r="G292" s="14"/>
      <c r="H292" s="14"/>
      <c r="I292" s="14"/>
      <c r="J292" s="18" t="s">
        <v>234</v>
      </c>
      <c r="K292" s="17">
        <v>1</v>
      </c>
      <c r="L292" s="19">
        <f>M257+M263+M270+M277+M282+M287</f>
        <v>28744.37</v>
      </c>
      <c r="M292" s="19">
        <f>ROUND(K292*L292,2)</f>
        <v>28744.37</v>
      </c>
    </row>
    <row r="293" spans="1:13" ht="1.05" customHeight="1" x14ac:dyDescent="0.3">
      <c r="A293" s="20"/>
      <c r="B293" s="20"/>
      <c r="C293" s="20"/>
      <c r="D293" s="29"/>
      <c r="E293" s="20"/>
      <c r="F293" s="20"/>
      <c r="G293" s="20"/>
      <c r="H293" s="20"/>
      <c r="I293" s="20"/>
      <c r="J293" s="20"/>
      <c r="K293" s="20"/>
      <c r="L293" s="20"/>
      <c r="M293" s="20"/>
    </row>
    <row r="294" spans="1:13" x14ac:dyDescent="0.3">
      <c r="A294" s="9" t="s">
        <v>235</v>
      </c>
      <c r="B294" s="9" t="s">
        <v>15</v>
      </c>
      <c r="C294" s="9" t="s">
        <v>16</v>
      </c>
      <c r="D294" s="27" t="s">
        <v>236</v>
      </c>
      <c r="E294" s="10"/>
      <c r="F294" s="10"/>
      <c r="G294" s="10"/>
      <c r="H294" s="10"/>
      <c r="I294" s="10"/>
      <c r="J294" s="10"/>
      <c r="K294" s="11">
        <f>K391</f>
        <v>1</v>
      </c>
      <c r="L294" s="11">
        <f>L391</f>
        <v>132581.01</v>
      </c>
      <c r="M294" s="11">
        <f>M391</f>
        <v>132581.01</v>
      </c>
    </row>
    <row r="295" spans="1:13" ht="20.399999999999999" x14ac:dyDescent="0.3">
      <c r="A295" s="12" t="s">
        <v>237</v>
      </c>
      <c r="B295" s="13" t="s">
        <v>21</v>
      </c>
      <c r="C295" s="13" t="s">
        <v>22</v>
      </c>
      <c r="D295" s="21" t="s">
        <v>238</v>
      </c>
      <c r="E295" s="14"/>
      <c r="F295" s="14"/>
      <c r="G295" s="14"/>
      <c r="H295" s="14"/>
      <c r="I295" s="14"/>
      <c r="J295" s="14"/>
      <c r="K295" s="15">
        <f>K299</f>
        <v>51.63</v>
      </c>
      <c r="L295" s="15">
        <f>L299</f>
        <v>8.44</v>
      </c>
      <c r="M295" s="15">
        <f>M299</f>
        <v>435.76</v>
      </c>
    </row>
    <row r="296" spans="1:13" ht="132.6" x14ac:dyDescent="0.3">
      <c r="A296" s="14"/>
      <c r="B296" s="14"/>
      <c r="C296" s="14"/>
      <c r="D296" s="21" t="s">
        <v>239</v>
      </c>
      <c r="E296" s="14"/>
      <c r="F296" s="14"/>
      <c r="G296" s="14"/>
      <c r="H296" s="14"/>
      <c r="I296" s="14"/>
      <c r="J296" s="14"/>
      <c r="K296" s="14"/>
      <c r="L296" s="14"/>
      <c r="M296" s="14"/>
    </row>
    <row r="297" spans="1:13" x14ac:dyDescent="0.3">
      <c r="A297" s="14"/>
      <c r="B297" s="14"/>
      <c r="C297" s="14"/>
      <c r="D297" s="28"/>
      <c r="E297" s="13" t="s">
        <v>240</v>
      </c>
      <c r="F297" s="16">
        <v>2</v>
      </c>
      <c r="G297" s="17">
        <v>14.34</v>
      </c>
      <c r="H297" s="17">
        <v>0</v>
      </c>
      <c r="I297" s="17">
        <v>0</v>
      </c>
      <c r="J297" s="17">
        <v>34.42</v>
      </c>
      <c r="K297" s="13" t="s">
        <v>26</v>
      </c>
      <c r="L297" s="14"/>
      <c r="M297" s="14"/>
    </row>
    <row r="298" spans="1:13" x14ac:dyDescent="0.3">
      <c r="A298" s="14"/>
      <c r="B298" s="14"/>
      <c r="C298" s="14"/>
      <c r="D298" s="28"/>
      <c r="E298" s="13" t="s">
        <v>241</v>
      </c>
      <c r="F298" s="16">
        <v>2</v>
      </c>
      <c r="G298" s="17">
        <v>7.17</v>
      </c>
      <c r="H298" s="17">
        <v>0</v>
      </c>
      <c r="I298" s="17">
        <v>0</v>
      </c>
      <c r="J298" s="17">
        <v>17.21</v>
      </c>
      <c r="K298" s="13" t="s">
        <v>26</v>
      </c>
      <c r="L298" s="14"/>
      <c r="M298" s="14"/>
    </row>
    <row r="299" spans="1:13" x14ac:dyDescent="0.3">
      <c r="A299" s="14"/>
      <c r="B299" s="14"/>
      <c r="C299" s="14"/>
      <c r="D299" s="28"/>
      <c r="E299" s="14"/>
      <c r="F299" s="14"/>
      <c r="G299" s="14"/>
      <c r="H299" s="14"/>
      <c r="I299" s="14"/>
      <c r="J299" s="18" t="s">
        <v>242</v>
      </c>
      <c r="K299" s="19">
        <f>SUM(J297:J298)</f>
        <v>51.63</v>
      </c>
      <c r="L299" s="17">
        <v>8.44</v>
      </c>
      <c r="M299" s="19">
        <f>ROUND(K299*L299,2)</f>
        <v>435.76</v>
      </c>
    </row>
    <row r="300" spans="1:13" ht="1.05" customHeight="1" x14ac:dyDescent="0.3">
      <c r="A300" s="20"/>
      <c r="B300" s="20"/>
      <c r="C300" s="20"/>
      <c r="D300" s="29"/>
      <c r="E300" s="20"/>
      <c r="F300" s="20"/>
      <c r="G300" s="20"/>
      <c r="H300" s="20"/>
      <c r="I300" s="20"/>
      <c r="J300" s="20"/>
      <c r="K300" s="20"/>
      <c r="L300" s="20"/>
      <c r="M300" s="20"/>
    </row>
    <row r="301" spans="1:13" ht="20.399999999999999" x14ac:dyDescent="0.3">
      <c r="A301" s="12" t="s">
        <v>243</v>
      </c>
      <c r="B301" s="13" t="s">
        <v>21</v>
      </c>
      <c r="C301" s="13" t="s">
        <v>22</v>
      </c>
      <c r="D301" s="21" t="s">
        <v>244</v>
      </c>
      <c r="E301" s="14"/>
      <c r="F301" s="14"/>
      <c r="G301" s="14"/>
      <c r="H301" s="14"/>
      <c r="I301" s="14"/>
      <c r="J301" s="14"/>
      <c r="K301" s="15">
        <f>K305</f>
        <v>345.69</v>
      </c>
      <c r="L301" s="15">
        <f>L305</f>
        <v>10.06</v>
      </c>
      <c r="M301" s="15">
        <f>M305</f>
        <v>3477.64</v>
      </c>
    </row>
    <row r="302" spans="1:13" ht="132.6" x14ac:dyDescent="0.3">
      <c r="A302" s="14"/>
      <c r="B302" s="14"/>
      <c r="C302" s="14"/>
      <c r="D302" s="21" t="s">
        <v>245</v>
      </c>
      <c r="E302" s="14"/>
      <c r="F302" s="14"/>
      <c r="G302" s="14"/>
      <c r="H302" s="14"/>
      <c r="I302" s="14"/>
      <c r="J302" s="14"/>
      <c r="K302" s="14"/>
      <c r="L302" s="14"/>
      <c r="M302" s="14"/>
    </row>
    <row r="303" spans="1:13" x14ac:dyDescent="0.3">
      <c r="A303" s="14"/>
      <c r="B303" s="14"/>
      <c r="C303" s="14"/>
      <c r="D303" s="28"/>
      <c r="E303" s="13" t="s">
        <v>240</v>
      </c>
      <c r="F303" s="16">
        <v>2</v>
      </c>
      <c r="G303" s="17">
        <v>106.46</v>
      </c>
      <c r="H303" s="17">
        <v>0</v>
      </c>
      <c r="I303" s="17">
        <v>0</v>
      </c>
      <c r="J303" s="17">
        <v>255.5</v>
      </c>
      <c r="K303" s="13" t="s">
        <v>26</v>
      </c>
      <c r="L303" s="14"/>
      <c r="M303" s="14"/>
    </row>
    <row r="304" spans="1:13" x14ac:dyDescent="0.3">
      <c r="A304" s="14"/>
      <c r="B304" s="14"/>
      <c r="C304" s="14"/>
      <c r="D304" s="28"/>
      <c r="E304" s="13" t="s">
        <v>241</v>
      </c>
      <c r="F304" s="16">
        <v>2</v>
      </c>
      <c r="G304" s="17">
        <v>37.58</v>
      </c>
      <c r="H304" s="17">
        <v>0</v>
      </c>
      <c r="I304" s="17">
        <v>0</v>
      </c>
      <c r="J304" s="17">
        <v>90.19</v>
      </c>
      <c r="K304" s="13" t="s">
        <v>26</v>
      </c>
      <c r="L304" s="14"/>
      <c r="M304" s="14"/>
    </row>
    <row r="305" spans="1:13" x14ac:dyDescent="0.3">
      <c r="A305" s="14"/>
      <c r="B305" s="14"/>
      <c r="C305" s="14"/>
      <c r="D305" s="28"/>
      <c r="E305" s="14"/>
      <c r="F305" s="14"/>
      <c r="G305" s="14"/>
      <c r="H305" s="14"/>
      <c r="I305" s="14"/>
      <c r="J305" s="18" t="s">
        <v>246</v>
      </c>
      <c r="K305" s="19">
        <f>SUM(J303:J304)</f>
        <v>345.69</v>
      </c>
      <c r="L305" s="17">
        <v>10.06</v>
      </c>
      <c r="M305" s="19">
        <f>ROUND(K305*L305,2)</f>
        <v>3477.64</v>
      </c>
    </row>
    <row r="306" spans="1:13" ht="1.05" customHeight="1" x14ac:dyDescent="0.3">
      <c r="A306" s="20"/>
      <c r="B306" s="20"/>
      <c r="C306" s="20"/>
      <c r="D306" s="29"/>
      <c r="E306" s="20"/>
      <c r="F306" s="20"/>
      <c r="G306" s="20"/>
      <c r="H306" s="20"/>
      <c r="I306" s="20"/>
      <c r="J306" s="20"/>
      <c r="K306" s="20"/>
      <c r="L306" s="20"/>
      <c r="M306" s="20"/>
    </row>
    <row r="307" spans="1:13" ht="20.399999999999999" x14ac:dyDescent="0.3">
      <c r="A307" s="12" t="s">
        <v>247</v>
      </c>
      <c r="B307" s="13" t="s">
        <v>21</v>
      </c>
      <c r="C307" s="13" t="s">
        <v>22</v>
      </c>
      <c r="D307" s="21" t="s">
        <v>248</v>
      </c>
      <c r="E307" s="14"/>
      <c r="F307" s="14"/>
      <c r="G307" s="14"/>
      <c r="H307" s="14"/>
      <c r="I307" s="14"/>
      <c r="J307" s="14"/>
      <c r="K307" s="15">
        <f>K311</f>
        <v>852.79</v>
      </c>
      <c r="L307" s="15">
        <f>L311</f>
        <v>20.85</v>
      </c>
      <c r="M307" s="15">
        <f>M311</f>
        <v>17780.669999999998</v>
      </c>
    </row>
    <row r="308" spans="1:13" ht="132.6" x14ac:dyDescent="0.3">
      <c r="A308" s="14"/>
      <c r="B308" s="14"/>
      <c r="C308" s="14"/>
      <c r="D308" s="21" t="s">
        <v>249</v>
      </c>
      <c r="E308" s="14"/>
      <c r="F308" s="14"/>
      <c r="G308" s="14"/>
      <c r="H308" s="14"/>
      <c r="I308" s="14"/>
      <c r="J308" s="14"/>
      <c r="K308" s="14"/>
      <c r="L308" s="14"/>
      <c r="M308" s="14"/>
    </row>
    <row r="309" spans="1:13" x14ac:dyDescent="0.3">
      <c r="A309" s="14"/>
      <c r="B309" s="14"/>
      <c r="C309" s="14"/>
      <c r="D309" s="28"/>
      <c r="E309" s="13" t="s">
        <v>240</v>
      </c>
      <c r="F309" s="16">
        <v>2</v>
      </c>
      <c r="G309" s="17">
        <v>269.88</v>
      </c>
      <c r="H309" s="17">
        <v>0</v>
      </c>
      <c r="I309" s="17">
        <v>0</v>
      </c>
      <c r="J309" s="17">
        <v>647.71</v>
      </c>
      <c r="K309" s="13" t="s">
        <v>250</v>
      </c>
      <c r="L309" s="14"/>
      <c r="M309" s="14"/>
    </row>
    <row r="310" spans="1:13" x14ac:dyDescent="0.3">
      <c r="A310" s="14"/>
      <c r="B310" s="14"/>
      <c r="C310" s="14"/>
      <c r="D310" s="28"/>
      <c r="E310" s="13" t="s">
        <v>241</v>
      </c>
      <c r="F310" s="16">
        <v>2</v>
      </c>
      <c r="G310" s="17">
        <v>85.45</v>
      </c>
      <c r="H310" s="17">
        <v>0</v>
      </c>
      <c r="I310" s="17">
        <v>0</v>
      </c>
      <c r="J310" s="17">
        <v>205.08</v>
      </c>
      <c r="K310" s="13" t="s">
        <v>26</v>
      </c>
      <c r="L310" s="14"/>
      <c r="M310" s="14"/>
    </row>
    <row r="311" spans="1:13" x14ac:dyDescent="0.3">
      <c r="A311" s="14"/>
      <c r="B311" s="14"/>
      <c r="C311" s="14"/>
      <c r="D311" s="28"/>
      <c r="E311" s="14"/>
      <c r="F311" s="14"/>
      <c r="G311" s="14"/>
      <c r="H311" s="14"/>
      <c r="I311" s="14"/>
      <c r="J311" s="18" t="s">
        <v>251</v>
      </c>
      <c r="K311" s="19">
        <f>SUM(J309:J310)</f>
        <v>852.79</v>
      </c>
      <c r="L311" s="17">
        <v>20.85</v>
      </c>
      <c r="M311" s="19">
        <f>ROUND(K311*L311,2)</f>
        <v>17780.669999999998</v>
      </c>
    </row>
    <row r="312" spans="1:13" ht="1.05" customHeight="1" x14ac:dyDescent="0.3">
      <c r="A312" s="20"/>
      <c r="B312" s="20"/>
      <c r="C312" s="20"/>
      <c r="D312" s="29"/>
      <c r="E312" s="20"/>
      <c r="F312" s="20"/>
      <c r="G312" s="20"/>
      <c r="H312" s="20"/>
      <c r="I312" s="20"/>
      <c r="J312" s="20"/>
      <c r="K312" s="20"/>
      <c r="L312" s="20"/>
      <c r="M312" s="20"/>
    </row>
    <row r="313" spans="1:13" ht="20.399999999999999" x14ac:dyDescent="0.3">
      <c r="A313" s="12" t="s">
        <v>252</v>
      </c>
      <c r="B313" s="13" t="s">
        <v>21</v>
      </c>
      <c r="C313" s="13" t="s">
        <v>22</v>
      </c>
      <c r="D313" s="21" t="s">
        <v>253</v>
      </c>
      <c r="E313" s="14"/>
      <c r="F313" s="14"/>
      <c r="G313" s="14"/>
      <c r="H313" s="14"/>
      <c r="I313" s="14"/>
      <c r="J313" s="14"/>
      <c r="K313" s="15">
        <f>K317</f>
        <v>832.73</v>
      </c>
      <c r="L313" s="15">
        <f>L317</f>
        <v>33.68</v>
      </c>
      <c r="M313" s="15">
        <f>M317</f>
        <v>28046.35</v>
      </c>
    </row>
    <row r="314" spans="1:13" ht="132.6" x14ac:dyDescent="0.3">
      <c r="A314" s="14"/>
      <c r="B314" s="14"/>
      <c r="C314" s="14"/>
      <c r="D314" s="21" t="s">
        <v>254</v>
      </c>
      <c r="E314" s="14"/>
      <c r="F314" s="14"/>
      <c r="G314" s="14"/>
      <c r="H314" s="14"/>
      <c r="I314" s="14"/>
      <c r="J314" s="14"/>
      <c r="K314" s="14"/>
      <c r="L314" s="14"/>
      <c r="M314" s="14"/>
    </row>
    <row r="315" spans="1:13" x14ac:dyDescent="0.3">
      <c r="A315" s="14"/>
      <c r="B315" s="14"/>
      <c r="C315" s="14"/>
      <c r="D315" s="28"/>
      <c r="E315" s="13" t="s">
        <v>240</v>
      </c>
      <c r="F315" s="16">
        <v>2</v>
      </c>
      <c r="G315" s="17">
        <v>220.6</v>
      </c>
      <c r="H315" s="17">
        <v>0</v>
      </c>
      <c r="I315" s="17">
        <v>0</v>
      </c>
      <c r="J315" s="17">
        <v>529.44000000000005</v>
      </c>
      <c r="K315" s="13" t="s">
        <v>26</v>
      </c>
      <c r="L315" s="14"/>
      <c r="M315" s="14"/>
    </row>
    <row r="316" spans="1:13" x14ac:dyDescent="0.3">
      <c r="A316" s="14"/>
      <c r="B316" s="14"/>
      <c r="C316" s="14"/>
      <c r="D316" s="28"/>
      <c r="E316" s="13" t="s">
        <v>241</v>
      </c>
      <c r="F316" s="16">
        <v>2</v>
      </c>
      <c r="G316" s="17">
        <v>126.37</v>
      </c>
      <c r="H316" s="17">
        <v>0</v>
      </c>
      <c r="I316" s="17">
        <v>0</v>
      </c>
      <c r="J316" s="17">
        <v>303.29000000000002</v>
      </c>
      <c r="K316" s="13" t="s">
        <v>26</v>
      </c>
      <c r="L316" s="14"/>
      <c r="M316" s="14"/>
    </row>
    <row r="317" spans="1:13" x14ac:dyDescent="0.3">
      <c r="A317" s="14"/>
      <c r="B317" s="14"/>
      <c r="C317" s="14"/>
      <c r="D317" s="28"/>
      <c r="E317" s="14"/>
      <c r="F317" s="14"/>
      <c r="G317" s="14"/>
      <c r="H317" s="14"/>
      <c r="I317" s="14"/>
      <c r="J317" s="18" t="s">
        <v>255</v>
      </c>
      <c r="K317" s="19">
        <f>SUM(J315:J316)</f>
        <v>832.73</v>
      </c>
      <c r="L317" s="17">
        <v>33.68</v>
      </c>
      <c r="M317" s="19">
        <f>ROUND(K317*L317,2)</f>
        <v>28046.35</v>
      </c>
    </row>
    <row r="318" spans="1:13" ht="1.05" customHeight="1" x14ac:dyDescent="0.3">
      <c r="A318" s="20"/>
      <c r="B318" s="20"/>
      <c r="C318" s="20"/>
      <c r="D318" s="29"/>
      <c r="E318" s="20"/>
      <c r="F318" s="20"/>
      <c r="G318" s="20"/>
      <c r="H318" s="20"/>
      <c r="I318" s="20"/>
      <c r="J318" s="20"/>
      <c r="K318" s="20"/>
      <c r="L318" s="20"/>
      <c r="M318" s="20"/>
    </row>
    <row r="319" spans="1:13" ht="20.399999999999999" x14ac:dyDescent="0.3">
      <c r="A319" s="12" t="s">
        <v>256</v>
      </c>
      <c r="B319" s="13" t="s">
        <v>21</v>
      </c>
      <c r="C319" s="13" t="s">
        <v>22</v>
      </c>
      <c r="D319" s="21" t="s">
        <v>257</v>
      </c>
      <c r="E319" s="14"/>
      <c r="F319" s="14"/>
      <c r="G319" s="14"/>
      <c r="H319" s="14"/>
      <c r="I319" s="14"/>
      <c r="J319" s="14"/>
      <c r="K319" s="15">
        <f>K324</f>
        <v>90.58</v>
      </c>
      <c r="L319" s="15">
        <f>L324</f>
        <v>96.56</v>
      </c>
      <c r="M319" s="15">
        <f>M324</f>
        <v>8746.4</v>
      </c>
    </row>
    <row r="320" spans="1:13" ht="132.6" x14ac:dyDescent="0.3">
      <c r="A320" s="14"/>
      <c r="B320" s="14"/>
      <c r="C320" s="14"/>
      <c r="D320" s="21" t="s">
        <v>258</v>
      </c>
      <c r="E320" s="14"/>
      <c r="F320" s="14"/>
      <c r="G320" s="14"/>
      <c r="H320" s="14"/>
      <c r="I320" s="14"/>
      <c r="J320" s="14"/>
      <c r="K320" s="14"/>
      <c r="L320" s="14"/>
      <c r="M320" s="14"/>
    </row>
    <row r="321" spans="1:13" x14ac:dyDescent="0.3">
      <c r="A321" s="14"/>
      <c r="B321" s="14"/>
      <c r="C321" s="14"/>
      <c r="D321" s="28"/>
      <c r="E321" s="13" t="s">
        <v>240</v>
      </c>
      <c r="F321" s="16">
        <v>2</v>
      </c>
      <c r="G321" s="17">
        <v>11.09</v>
      </c>
      <c r="H321" s="17">
        <v>0</v>
      </c>
      <c r="I321" s="17">
        <v>0</v>
      </c>
      <c r="J321" s="17">
        <v>26.62</v>
      </c>
      <c r="K321" s="13" t="s">
        <v>26</v>
      </c>
      <c r="L321" s="14"/>
      <c r="M321" s="14"/>
    </row>
    <row r="322" spans="1:13" x14ac:dyDescent="0.3">
      <c r="A322" s="14"/>
      <c r="B322" s="14"/>
      <c r="C322" s="14"/>
      <c r="D322" s="28"/>
      <c r="E322" s="13" t="s">
        <v>241</v>
      </c>
      <c r="F322" s="16">
        <v>2</v>
      </c>
      <c r="G322" s="17">
        <v>18.649999999999999</v>
      </c>
      <c r="H322" s="17">
        <v>0</v>
      </c>
      <c r="I322" s="17">
        <v>0</v>
      </c>
      <c r="J322" s="17">
        <v>44.76</v>
      </c>
      <c r="K322" s="13" t="s">
        <v>26</v>
      </c>
      <c r="L322" s="14"/>
      <c r="M322" s="14"/>
    </row>
    <row r="323" spans="1:13" x14ac:dyDescent="0.3">
      <c r="A323" s="14"/>
      <c r="B323" s="14"/>
      <c r="C323" s="14"/>
      <c r="D323" s="28"/>
      <c r="E323" s="13" t="s">
        <v>227</v>
      </c>
      <c r="F323" s="16">
        <v>4</v>
      </c>
      <c r="G323" s="17">
        <v>4</v>
      </c>
      <c r="H323" s="17">
        <v>0</v>
      </c>
      <c r="I323" s="17">
        <v>0</v>
      </c>
      <c r="J323" s="17">
        <v>19.2</v>
      </c>
      <c r="K323" s="13" t="s">
        <v>26</v>
      </c>
      <c r="L323" s="14"/>
      <c r="M323" s="14"/>
    </row>
    <row r="324" spans="1:13" x14ac:dyDescent="0.3">
      <c r="A324" s="14"/>
      <c r="B324" s="14"/>
      <c r="C324" s="14"/>
      <c r="D324" s="28"/>
      <c r="E324" s="14"/>
      <c r="F324" s="14"/>
      <c r="G324" s="14"/>
      <c r="H324" s="14"/>
      <c r="I324" s="14"/>
      <c r="J324" s="18" t="s">
        <v>259</v>
      </c>
      <c r="K324" s="19">
        <f>SUM(J321:J323)</f>
        <v>90.58</v>
      </c>
      <c r="L324" s="17">
        <v>96.56</v>
      </c>
      <c r="M324" s="19">
        <f>ROUND(K324*L324,2)</f>
        <v>8746.4</v>
      </c>
    </row>
    <row r="325" spans="1:13" ht="1.05" customHeight="1" x14ac:dyDescent="0.3">
      <c r="A325" s="20"/>
      <c r="B325" s="20"/>
      <c r="C325" s="20"/>
      <c r="D325" s="29"/>
      <c r="E325" s="20"/>
      <c r="F325" s="20"/>
      <c r="G325" s="20"/>
      <c r="H325" s="20"/>
      <c r="I325" s="20"/>
      <c r="J325" s="20"/>
      <c r="K325" s="20"/>
      <c r="L325" s="20"/>
      <c r="M325" s="20"/>
    </row>
    <row r="326" spans="1:13" ht="20.399999999999999" x14ac:dyDescent="0.3">
      <c r="A326" s="12" t="s">
        <v>260</v>
      </c>
      <c r="B326" s="13" t="s">
        <v>21</v>
      </c>
      <c r="C326" s="13" t="s">
        <v>22</v>
      </c>
      <c r="D326" s="21" t="s">
        <v>261</v>
      </c>
      <c r="E326" s="14"/>
      <c r="F326" s="14"/>
      <c r="G326" s="14"/>
      <c r="H326" s="14"/>
      <c r="I326" s="14"/>
      <c r="J326" s="14"/>
      <c r="K326" s="15">
        <f>K331</f>
        <v>104.26</v>
      </c>
      <c r="L326" s="15">
        <f>L331</f>
        <v>117.41</v>
      </c>
      <c r="M326" s="15">
        <f>M331</f>
        <v>12241.17</v>
      </c>
    </row>
    <row r="327" spans="1:13" ht="132.6" x14ac:dyDescent="0.3">
      <c r="A327" s="14"/>
      <c r="B327" s="14"/>
      <c r="C327" s="14"/>
      <c r="D327" s="21" t="s">
        <v>262</v>
      </c>
      <c r="E327" s="14"/>
      <c r="F327" s="14"/>
      <c r="G327" s="14"/>
      <c r="H327" s="14"/>
      <c r="I327" s="14"/>
      <c r="J327" s="14"/>
      <c r="K327" s="14"/>
      <c r="L327" s="14"/>
      <c r="M327" s="14"/>
    </row>
    <row r="328" spans="1:13" x14ac:dyDescent="0.3">
      <c r="A328" s="14"/>
      <c r="B328" s="14"/>
      <c r="C328" s="14"/>
      <c r="D328" s="28"/>
      <c r="E328" s="13" t="s">
        <v>240</v>
      </c>
      <c r="F328" s="16">
        <v>2</v>
      </c>
      <c r="G328" s="17">
        <v>6.14</v>
      </c>
      <c r="H328" s="17">
        <v>0</v>
      </c>
      <c r="I328" s="17">
        <v>0</v>
      </c>
      <c r="J328" s="17">
        <v>14.74</v>
      </c>
      <c r="K328" s="13" t="s">
        <v>26</v>
      </c>
      <c r="L328" s="14"/>
      <c r="M328" s="14"/>
    </row>
    <row r="329" spans="1:13" x14ac:dyDescent="0.3">
      <c r="A329" s="14"/>
      <c r="B329" s="14"/>
      <c r="C329" s="14"/>
      <c r="D329" s="28"/>
      <c r="E329" s="13" t="s">
        <v>241</v>
      </c>
      <c r="F329" s="16">
        <v>2</v>
      </c>
      <c r="G329" s="17">
        <v>29.3</v>
      </c>
      <c r="H329" s="17">
        <v>0</v>
      </c>
      <c r="I329" s="17">
        <v>0</v>
      </c>
      <c r="J329" s="17">
        <v>70.319999999999993</v>
      </c>
      <c r="K329" s="13" t="s">
        <v>26</v>
      </c>
      <c r="L329" s="14"/>
      <c r="M329" s="14"/>
    </row>
    <row r="330" spans="1:13" x14ac:dyDescent="0.3">
      <c r="A330" s="14"/>
      <c r="B330" s="14"/>
      <c r="C330" s="14"/>
      <c r="D330" s="28"/>
      <c r="E330" s="13" t="s">
        <v>227</v>
      </c>
      <c r="F330" s="16">
        <v>4</v>
      </c>
      <c r="G330" s="17">
        <v>4</v>
      </c>
      <c r="H330" s="17">
        <v>0</v>
      </c>
      <c r="I330" s="17">
        <v>0</v>
      </c>
      <c r="J330" s="17">
        <v>19.2</v>
      </c>
      <c r="K330" s="13" t="s">
        <v>26</v>
      </c>
      <c r="L330" s="14"/>
      <c r="M330" s="14"/>
    </row>
    <row r="331" spans="1:13" x14ac:dyDescent="0.3">
      <c r="A331" s="14"/>
      <c r="B331" s="14"/>
      <c r="C331" s="14"/>
      <c r="D331" s="28"/>
      <c r="E331" s="14"/>
      <c r="F331" s="14"/>
      <c r="G331" s="14"/>
      <c r="H331" s="14"/>
      <c r="I331" s="14"/>
      <c r="J331" s="18" t="s">
        <v>263</v>
      </c>
      <c r="K331" s="19">
        <f>SUM(J328:J330)</f>
        <v>104.26</v>
      </c>
      <c r="L331" s="17">
        <v>117.41</v>
      </c>
      <c r="M331" s="19">
        <f>ROUND(K331*L331,2)</f>
        <v>12241.17</v>
      </c>
    </row>
    <row r="332" spans="1:13" ht="1.05" customHeight="1" x14ac:dyDescent="0.3">
      <c r="A332" s="20"/>
      <c r="B332" s="20"/>
      <c r="C332" s="20"/>
      <c r="D332" s="29"/>
      <c r="E332" s="20"/>
      <c r="F332" s="20"/>
      <c r="G332" s="20"/>
      <c r="H332" s="20"/>
      <c r="I332" s="20"/>
      <c r="J332" s="20"/>
      <c r="K332" s="20"/>
      <c r="L332" s="20"/>
      <c r="M332" s="20"/>
    </row>
    <row r="333" spans="1:13" ht="30.6" x14ac:dyDescent="0.3">
      <c r="A333" s="12" t="s">
        <v>264</v>
      </c>
      <c r="B333" s="13" t="s">
        <v>21</v>
      </c>
      <c r="C333" s="13" t="s">
        <v>22</v>
      </c>
      <c r="D333" s="21" t="s">
        <v>265</v>
      </c>
      <c r="E333" s="14"/>
      <c r="F333" s="14"/>
      <c r="G333" s="14"/>
      <c r="H333" s="14"/>
      <c r="I333" s="14"/>
      <c r="J333" s="14"/>
      <c r="K333" s="15">
        <f>K337</f>
        <v>51.63</v>
      </c>
      <c r="L333" s="15">
        <f>L337</f>
        <v>11.47</v>
      </c>
      <c r="M333" s="15">
        <f>M337</f>
        <v>592.20000000000005</v>
      </c>
    </row>
    <row r="334" spans="1:13" ht="81.599999999999994" x14ac:dyDescent="0.3">
      <c r="A334" s="14"/>
      <c r="B334" s="14"/>
      <c r="C334" s="14"/>
      <c r="D334" s="21" t="s">
        <v>266</v>
      </c>
      <c r="E334" s="14"/>
      <c r="F334" s="14"/>
      <c r="G334" s="14"/>
      <c r="H334" s="14"/>
      <c r="I334" s="14"/>
      <c r="J334" s="14"/>
      <c r="K334" s="14"/>
      <c r="L334" s="14"/>
      <c r="M334" s="14"/>
    </row>
    <row r="335" spans="1:13" x14ac:dyDescent="0.3">
      <c r="A335" s="14"/>
      <c r="B335" s="14"/>
      <c r="C335" s="14"/>
      <c r="D335" s="28"/>
      <c r="E335" s="13" t="s">
        <v>240</v>
      </c>
      <c r="F335" s="16">
        <v>2</v>
      </c>
      <c r="G335" s="17">
        <v>14.34</v>
      </c>
      <c r="H335" s="17">
        <v>0</v>
      </c>
      <c r="I335" s="17">
        <v>0</v>
      </c>
      <c r="J335" s="17">
        <v>34.42</v>
      </c>
      <c r="K335" s="13" t="s">
        <v>26</v>
      </c>
      <c r="L335" s="14"/>
      <c r="M335" s="14"/>
    </row>
    <row r="336" spans="1:13" x14ac:dyDescent="0.3">
      <c r="A336" s="14"/>
      <c r="B336" s="14"/>
      <c r="C336" s="14"/>
      <c r="D336" s="28"/>
      <c r="E336" s="13" t="s">
        <v>241</v>
      </c>
      <c r="F336" s="16">
        <v>2</v>
      </c>
      <c r="G336" s="17">
        <v>7.17</v>
      </c>
      <c r="H336" s="17">
        <v>0</v>
      </c>
      <c r="I336" s="17">
        <v>0</v>
      </c>
      <c r="J336" s="17">
        <v>17.21</v>
      </c>
      <c r="K336" s="13" t="s">
        <v>26</v>
      </c>
      <c r="L336" s="14"/>
      <c r="M336" s="14"/>
    </row>
    <row r="337" spans="1:13" x14ac:dyDescent="0.3">
      <c r="A337" s="14"/>
      <c r="B337" s="14"/>
      <c r="C337" s="14"/>
      <c r="D337" s="28"/>
      <c r="E337" s="14"/>
      <c r="F337" s="14"/>
      <c r="G337" s="14"/>
      <c r="H337" s="14"/>
      <c r="I337" s="14"/>
      <c r="J337" s="18" t="s">
        <v>267</v>
      </c>
      <c r="K337" s="19">
        <f>SUM(J335:J336)</f>
        <v>51.63</v>
      </c>
      <c r="L337" s="17">
        <v>11.47</v>
      </c>
      <c r="M337" s="19">
        <f>ROUND(K337*L337,2)</f>
        <v>592.20000000000005</v>
      </c>
    </row>
    <row r="338" spans="1:13" ht="1.05" customHeight="1" x14ac:dyDescent="0.3">
      <c r="A338" s="20"/>
      <c r="B338" s="20"/>
      <c r="C338" s="20"/>
      <c r="D338" s="29"/>
      <c r="E338" s="20"/>
      <c r="F338" s="20"/>
      <c r="G338" s="20"/>
      <c r="H338" s="20"/>
      <c r="I338" s="20"/>
      <c r="J338" s="20"/>
      <c r="K338" s="20"/>
      <c r="L338" s="20"/>
      <c r="M338" s="20"/>
    </row>
    <row r="339" spans="1:13" ht="30.6" x14ac:dyDescent="0.3">
      <c r="A339" s="12" t="s">
        <v>117</v>
      </c>
      <c r="B339" s="13" t="s">
        <v>21</v>
      </c>
      <c r="C339" s="13" t="s">
        <v>22</v>
      </c>
      <c r="D339" s="21" t="s">
        <v>118</v>
      </c>
      <c r="E339" s="14"/>
      <c r="F339" s="14"/>
      <c r="G339" s="14"/>
      <c r="H339" s="14"/>
      <c r="I339" s="14"/>
      <c r="J339" s="14"/>
      <c r="K339" s="15">
        <f>K343</f>
        <v>345.69</v>
      </c>
      <c r="L339" s="15">
        <f>L343</f>
        <v>7.97</v>
      </c>
      <c r="M339" s="15">
        <f>M343</f>
        <v>2755.15</v>
      </c>
    </row>
    <row r="340" spans="1:13" ht="81.599999999999994" x14ac:dyDescent="0.3">
      <c r="A340" s="14"/>
      <c r="B340" s="14"/>
      <c r="C340" s="14"/>
      <c r="D340" s="21" t="s">
        <v>119</v>
      </c>
      <c r="E340" s="14"/>
      <c r="F340" s="14"/>
      <c r="G340" s="14"/>
      <c r="H340" s="14"/>
      <c r="I340" s="14"/>
      <c r="J340" s="14"/>
      <c r="K340" s="14"/>
      <c r="L340" s="14"/>
      <c r="M340" s="14"/>
    </row>
    <row r="341" spans="1:13" x14ac:dyDescent="0.3">
      <c r="A341" s="14"/>
      <c r="B341" s="14"/>
      <c r="C341" s="14"/>
      <c r="D341" s="28"/>
      <c r="E341" s="13" t="s">
        <v>240</v>
      </c>
      <c r="F341" s="16">
        <v>2</v>
      </c>
      <c r="G341" s="17">
        <v>106.46</v>
      </c>
      <c r="H341" s="17">
        <v>0</v>
      </c>
      <c r="I341" s="17">
        <v>0</v>
      </c>
      <c r="J341" s="17">
        <v>255.5</v>
      </c>
      <c r="K341" s="13" t="s">
        <v>26</v>
      </c>
      <c r="L341" s="14"/>
      <c r="M341" s="14"/>
    </row>
    <row r="342" spans="1:13" x14ac:dyDescent="0.3">
      <c r="A342" s="14"/>
      <c r="B342" s="14"/>
      <c r="C342" s="14"/>
      <c r="D342" s="28"/>
      <c r="E342" s="13" t="s">
        <v>241</v>
      </c>
      <c r="F342" s="16">
        <v>2</v>
      </c>
      <c r="G342" s="17">
        <v>37.58</v>
      </c>
      <c r="H342" s="17">
        <v>0</v>
      </c>
      <c r="I342" s="17">
        <v>0</v>
      </c>
      <c r="J342" s="17">
        <v>90.19</v>
      </c>
      <c r="K342" s="13" t="s">
        <v>26</v>
      </c>
      <c r="L342" s="14"/>
      <c r="M342" s="14"/>
    </row>
    <row r="343" spans="1:13" x14ac:dyDescent="0.3">
      <c r="A343" s="14"/>
      <c r="B343" s="14"/>
      <c r="C343" s="14"/>
      <c r="D343" s="28"/>
      <c r="E343" s="14"/>
      <c r="F343" s="14"/>
      <c r="G343" s="14"/>
      <c r="H343" s="14"/>
      <c r="I343" s="14"/>
      <c r="J343" s="18" t="s">
        <v>120</v>
      </c>
      <c r="K343" s="19">
        <f>SUM(J341:J342)</f>
        <v>345.69</v>
      </c>
      <c r="L343" s="17">
        <v>7.97</v>
      </c>
      <c r="M343" s="19">
        <f>ROUND(K343*L343,2)</f>
        <v>2755.15</v>
      </c>
    </row>
    <row r="344" spans="1:13" ht="1.05" customHeight="1" x14ac:dyDescent="0.3">
      <c r="A344" s="20"/>
      <c r="B344" s="20"/>
      <c r="C344" s="20"/>
      <c r="D344" s="29"/>
      <c r="E344" s="20"/>
      <c r="F344" s="20"/>
      <c r="G344" s="20"/>
      <c r="H344" s="20"/>
      <c r="I344" s="20"/>
      <c r="J344" s="20"/>
      <c r="K344" s="20"/>
      <c r="L344" s="20"/>
      <c r="M344" s="20"/>
    </row>
    <row r="345" spans="1:13" ht="30.6" x14ac:dyDescent="0.3">
      <c r="A345" s="12" t="s">
        <v>133</v>
      </c>
      <c r="B345" s="13" t="s">
        <v>21</v>
      </c>
      <c r="C345" s="13" t="s">
        <v>22</v>
      </c>
      <c r="D345" s="21" t="s">
        <v>134</v>
      </c>
      <c r="E345" s="14"/>
      <c r="F345" s="14"/>
      <c r="G345" s="14"/>
      <c r="H345" s="14"/>
      <c r="I345" s="14"/>
      <c r="J345" s="14"/>
      <c r="K345" s="15">
        <f>K349</f>
        <v>852.79</v>
      </c>
      <c r="L345" s="15">
        <f>L349</f>
        <v>10.1</v>
      </c>
      <c r="M345" s="15">
        <f>M349</f>
        <v>8613.18</v>
      </c>
    </row>
    <row r="346" spans="1:13" ht="81.599999999999994" x14ac:dyDescent="0.3">
      <c r="A346" s="14"/>
      <c r="B346" s="14"/>
      <c r="C346" s="14"/>
      <c r="D346" s="21" t="s">
        <v>135</v>
      </c>
      <c r="E346" s="14"/>
      <c r="F346" s="14"/>
      <c r="G346" s="14"/>
      <c r="H346" s="14"/>
      <c r="I346" s="14"/>
      <c r="J346" s="14"/>
      <c r="K346" s="14"/>
      <c r="L346" s="14"/>
      <c r="M346" s="14"/>
    </row>
    <row r="347" spans="1:13" x14ac:dyDescent="0.3">
      <c r="A347" s="14"/>
      <c r="B347" s="14"/>
      <c r="C347" s="14"/>
      <c r="D347" s="28"/>
      <c r="E347" s="13" t="s">
        <v>240</v>
      </c>
      <c r="F347" s="16">
        <v>2</v>
      </c>
      <c r="G347" s="17">
        <v>269.88</v>
      </c>
      <c r="H347" s="17">
        <v>0</v>
      </c>
      <c r="I347" s="17">
        <v>0</v>
      </c>
      <c r="J347" s="17">
        <v>647.71</v>
      </c>
      <c r="K347" s="13" t="s">
        <v>26</v>
      </c>
      <c r="L347" s="14"/>
      <c r="M347" s="14"/>
    </row>
    <row r="348" spans="1:13" x14ac:dyDescent="0.3">
      <c r="A348" s="14"/>
      <c r="B348" s="14"/>
      <c r="C348" s="14"/>
      <c r="D348" s="28"/>
      <c r="E348" s="13" t="s">
        <v>241</v>
      </c>
      <c r="F348" s="16">
        <v>2</v>
      </c>
      <c r="G348" s="17">
        <v>85.45</v>
      </c>
      <c r="H348" s="17">
        <v>0</v>
      </c>
      <c r="I348" s="17">
        <v>0</v>
      </c>
      <c r="J348" s="17">
        <v>205.08</v>
      </c>
      <c r="K348" s="13" t="s">
        <v>26</v>
      </c>
      <c r="L348" s="14"/>
      <c r="M348" s="14"/>
    </row>
    <row r="349" spans="1:13" x14ac:dyDescent="0.3">
      <c r="A349" s="14"/>
      <c r="B349" s="14"/>
      <c r="C349" s="14"/>
      <c r="D349" s="28"/>
      <c r="E349" s="14"/>
      <c r="F349" s="14"/>
      <c r="G349" s="14"/>
      <c r="H349" s="14"/>
      <c r="I349" s="14"/>
      <c r="J349" s="18" t="s">
        <v>136</v>
      </c>
      <c r="K349" s="19">
        <f>SUM(J347:J348)</f>
        <v>852.79</v>
      </c>
      <c r="L349" s="17">
        <v>10.1</v>
      </c>
      <c r="M349" s="19">
        <f>ROUND(K349*L349,2)</f>
        <v>8613.18</v>
      </c>
    </row>
    <row r="350" spans="1:13" ht="1.05" customHeight="1" x14ac:dyDescent="0.3">
      <c r="A350" s="20"/>
      <c r="B350" s="20"/>
      <c r="C350" s="20"/>
      <c r="D350" s="29"/>
      <c r="E350" s="20"/>
      <c r="F350" s="20"/>
      <c r="G350" s="20"/>
      <c r="H350" s="20"/>
      <c r="I350" s="20"/>
      <c r="J350" s="20"/>
      <c r="K350" s="20"/>
      <c r="L350" s="20"/>
      <c r="M350" s="20"/>
    </row>
    <row r="351" spans="1:13" ht="30.6" x14ac:dyDescent="0.3">
      <c r="A351" s="12" t="s">
        <v>149</v>
      </c>
      <c r="B351" s="13" t="s">
        <v>21</v>
      </c>
      <c r="C351" s="13" t="s">
        <v>22</v>
      </c>
      <c r="D351" s="21" t="s">
        <v>150</v>
      </c>
      <c r="E351" s="14"/>
      <c r="F351" s="14"/>
      <c r="G351" s="14"/>
      <c r="H351" s="14"/>
      <c r="I351" s="14"/>
      <c r="J351" s="14"/>
      <c r="K351" s="15">
        <f>K355</f>
        <v>832.73</v>
      </c>
      <c r="L351" s="15">
        <f>L355</f>
        <v>23.67</v>
      </c>
      <c r="M351" s="15">
        <f>M355</f>
        <v>19710.72</v>
      </c>
    </row>
    <row r="352" spans="1:13" ht="81.599999999999994" x14ac:dyDescent="0.3">
      <c r="A352" s="14"/>
      <c r="B352" s="14"/>
      <c r="C352" s="14"/>
      <c r="D352" s="21" t="s">
        <v>151</v>
      </c>
      <c r="E352" s="14"/>
      <c r="F352" s="14"/>
      <c r="G352" s="14"/>
      <c r="H352" s="14"/>
      <c r="I352" s="14"/>
      <c r="J352" s="14"/>
      <c r="K352" s="14"/>
      <c r="L352" s="14"/>
      <c r="M352" s="14"/>
    </row>
    <row r="353" spans="1:13" x14ac:dyDescent="0.3">
      <c r="A353" s="14"/>
      <c r="B353" s="14"/>
      <c r="C353" s="14"/>
      <c r="D353" s="28"/>
      <c r="E353" s="13" t="s">
        <v>240</v>
      </c>
      <c r="F353" s="16">
        <v>2</v>
      </c>
      <c r="G353" s="17">
        <v>220.6</v>
      </c>
      <c r="H353" s="17">
        <v>0</v>
      </c>
      <c r="I353" s="17">
        <v>0</v>
      </c>
      <c r="J353" s="17">
        <v>529.44000000000005</v>
      </c>
      <c r="K353" s="13" t="s">
        <v>26</v>
      </c>
      <c r="L353" s="14"/>
      <c r="M353" s="14"/>
    </row>
    <row r="354" spans="1:13" x14ac:dyDescent="0.3">
      <c r="A354" s="14"/>
      <c r="B354" s="14"/>
      <c r="C354" s="14"/>
      <c r="D354" s="28"/>
      <c r="E354" s="13" t="s">
        <v>241</v>
      </c>
      <c r="F354" s="16">
        <v>2</v>
      </c>
      <c r="G354" s="17">
        <v>126.37</v>
      </c>
      <c r="H354" s="17">
        <v>0</v>
      </c>
      <c r="I354" s="17">
        <v>0</v>
      </c>
      <c r="J354" s="17">
        <v>303.29000000000002</v>
      </c>
      <c r="K354" s="13" t="s">
        <v>26</v>
      </c>
      <c r="L354" s="14"/>
      <c r="M354" s="14"/>
    </row>
    <row r="355" spans="1:13" x14ac:dyDescent="0.3">
      <c r="A355" s="14"/>
      <c r="B355" s="14"/>
      <c r="C355" s="14"/>
      <c r="D355" s="28"/>
      <c r="E355" s="14"/>
      <c r="F355" s="14"/>
      <c r="G355" s="14"/>
      <c r="H355" s="14"/>
      <c r="I355" s="14"/>
      <c r="J355" s="18" t="s">
        <v>152</v>
      </c>
      <c r="K355" s="19">
        <f>SUM(J353:J354)</f>
        <v>832.73</v>
      </c>
      <c r="L355" s="17">
        <v>23.67</v>
      </c>
      <c r="M355" s="19">
        <f>ROUND(K355*L355,2)</f>
        <v>19710.72</v>
      </c>
    </row>
    <row r="356" spans="1:13" ht="1.05" customHeight="1" x14ac:dyDescent="0.3">
      <c r="A356" s="20"/>
      <c r="B356" s="20"/>
      <c r="C356" s="20"/>
      <c r="D356" s="29"/>
      <c r="E356" s="20"/>
      <c r="F356" s="20"/>
      <c r="G356" s="20"/>
      <c r="H356" s="20"/>
      <c r="I356" s="20"/>
      <c r="J356" s="20"/>
      <c r="K356" s="20"/>
      <c r="L356" s="20"/>
      <c r="M356" s="20"/>
    </row>
    <row r="357" spans="1:13" ht="30.6" x14ac:dyDescent="0.3">
      <c r="A357" s="12" t="s">
        <v>268</v>
      </c>
      <c r="B357" s="13" t="s">
        <v>21</v>
      </c>
      <c r="C357" s="13" t="s">
        <v>22</v>
      </c>
      <c r="D357" s="21" t="s">
        <v>269</v>
      </c>
      <c r="E357" s="14"/>
      <c r="F357" s="14"/>
      <c r="G357" s="14"/>
      <c r="H357" s="14"/>
      <c r="I357" s="14"/>
      <c r="J357" s="14"/>
      <c r="K357" s="15">
        <f>K362</f>
        <v>90.58</v>
      </c>
      <c r="L357" s="15">
        <f>L362</f>
        <v>27.46</v>
      </c>
      <c r="M357" s="15">
        <f>M362</f>
        <v>2487.33</v>
      </c>
    </row>
    <row r="358" spans="1:13" ht="81.599999999999994" x14ac:dyDescent="0.3">
      <c r="A358" s="14"/>
      <c r="B358" s="14"/>
      <c r="C358" s="14"/>
      <c r="D358" s="21" t="s">
        <v>270</v>
      </c>
      <c r="E358" s="14"/>
      <c r="F358" s="14"/>
      <c r="G358" s="14"/>
      <c r="H358" s="14"/>
      <c r="I358" s="14"/>
      <c r="J358" s="14"/>
      <c r="K358" s="14"/>
      <c r="L358" s="14"/>
      <c r="M358" s="14"/>
    </row>
    <row r="359" spans="1:13" x14ac:dyDescent="0.3">
      <c r="A359" s="14"/>
      <c r="B359" s="14"/>
      <c r="C359" s="14"/>
      <c r="D359" s="28"/>
      <c r="E359" s="13" t="s">
        <v>240</v>
      </c>
      <c r="F359" s="16">
        <v>2</v>
      </c>
      <c r="G359" s="17">
        <v>11.09</v>
      </c>
      <c r="H359" s="17">
        <v>0</v>
      </c>
      <c r="I359" s="17">
        <v>0</v>
      </c>
      <c r="J359" s="17">
        <v>26.62</v>
      </c>
      <c r="K359" s="13" t="s">
        <v>26</v>
      </c>
      <c r="L359" s="14"/>
      <c r="M359" s="14"/>
    </row>
    <row r="360" spans="1:13" x14ac:dyDescent="0.3">
      <c r="A360" s="14"/>
      <c r="B360" s="14"/>
      <c r="C360" s="14"/>
      <c r="D360" s="28"/>
      <c r="E360" s="13" t="s">
        <v>241</v>
      </c>
      <c r="F360" s="16">
        <v>2</v>
      </c>
      <c r="G360" s="17">
        <v>18.649999999999999</v>
      </c>
      <c r="H360" s="17">
        <v>0</v>
      </c>
      <c r="I360" s="17">
        <v>0</v>
      </c>
      <c r="J360" s="17">
        <v>44.76</v>
      </c>
      <c r="K360" s="13" t="s">
        <v>26</v>
      </c>
      <c r="L360" s="14"/>
      <c r="M360" s="14"/>
    </row>
    <row r="361" spans="1:13" x14ac:dyDescent="0.3">
      <c r="A361" s="14"/>
      <c r="B361" s="14"/>
      <c r="C361" s="14"/>
      <c r="D361" s="28"/>
      <c r="E361" s="13" t="s">
        <v>271</v>
      </c>
      <c r="F361" s="16">
        <v>4</v>
      </c>
      <c r="G361" s="17">
        <v>4</v>
      </c>
      <c r="H361" s="17">
        <v>0</v>
      </c>
      <c r="I361" s="17">
        <v>0</v>
      </c>
      <c r="J361" s="17">
        <v>19.2</v>
      </c>
      <c r="K361" s="13" t="s">
        <v>26</v>
      </c>
      <c r="L361" s="14"/>
      <c r="M361" s="14"/>
    </row>
    <row r="362" spans="1:13" x14ac:dyDescent="0.3">
      <c r="A362" s="14"/>
      <c r="B362" s="14"/>
      <c r="C362" s="14"/>
      <c r="D362" s="28"/>
      <c r="E362" s="14"/>
      <c r="F362" s="14"/>
      <c r="G362" s="14"/>
      <c r="H362" s="14"/>
      <c r="I362" s="14"/>
      <c r="J362" s="18" t="s">
        <v>272</v>
      </c>
      <c r="K362" s="19">
        <f>SUM(J359:J361)</f>
        <v>90.58</v>
      </c>
      <c r="L362" s="17">
        <v>27.46</v>
      </c>
      <c r="M362" s="19">
        <f>ROUND(K362*L362,2)</f>
        <v>2487.33</v>
      </c>
    </row>
    <row r="363" spans="1:13" ht="1.05" customHeight="1" x14ac:dyDescent="0.3">
      <c r="A363" s="20"/>
      <c r="B363" s="20"/>
      <c r="C363" s="20"/>
      <c r="D363" s="29"/>
      <c r="E363" s="20"/>
      <c r="F363" s="20"/>
      <c r="G363" s="20"/>
      <c r="H363" s="20"/>
      <c r="I363" s="20"/>
      <c r="J363" s="20"/>
      <c r="K363" s="20"/>
      <c r="L363" s="20"/>
      <c r="M363" s="20"/>
    </row>
    <row r="364" spans="1:13" ht="30.6" x14ac:dyDescent="0.3">
      <c r="A364" s="12" t="s">
        <v>273</v>
      </c>
      <c r="B364" s="13" t="s">
        <v>21</v>
      </c>
      <c r="C364" s="13" t="s">
        <v>22</v>
      </c>
      <c r="D364" s="21" t="s">
        <v>274</v>
      </c>
      <c r="E364" s="14"/>
      <c r="F364" s="14"/>
      <c r="G364" s="14"/>
      <c r="H364" s="14"/>
      <c r="I364" s="14"/>
      <c r="J364" s="14"/>
      <c r="K364" s="15">
        <f>K369</f>
        <v>104.26</v>
      </c>
      <c r="L364" s="15">
        <f>L369</f>
        <v>167.99</v>
      </c>
      <c r="M364" s="15">
        <f>M369</f>
        <v>17514.64</v>
      </c>
    </row>
    <row r="365" spans="1:13" ht="81.599999999999994" x14ac:dyDescent="0.3">
      <c r="A365" s="14"/>
      <c r="B365" s="14"/>
      <c r="C365" s="14"/>
      <c r="D365" s="21" t="s">
        <v>275</v>
      </c>
      <c r="E365" s="14"/>
      <c r="F365" s="14"/>
      <c r="G365" s="14"/>
      <c r="H365" s="14"/>
      <c r="I365" s="14"/>
      <c r="J365" s="14"/>
      <c r="K365" s="14"/>
      <c r="L365" s="14"/>
      <c r="M365" s="14"/>
    </row>
    <row r="366" spans="1:13" x14ac:dyDescent="0.3">
      <c r="A366" s="14"/>
      <c r="B366" s="14"/>
      <c r="C366" s="14"/>
      <c r="D366" s="28"/>
      <c r="E366" s="13" t="s">
        <v>240</v>
      </c>
      <c r="F366" s="16">
        <v>2</v>
      </c>
      <c r="G366" s="17">
        <v>6.14</v>
      </c>
      <c r="H366" s="17">
        <v>0</v>
      </c>
      <c r="I366" s="17">
        <v>0</v>
      </c>
      <c r="J366" s="17">
        <v>14.74</v>
      </c>
      <c r="K366" s="13" t="s">
        <v>26</v>
      </c>
      <c r="L366" s="14"/>
      <c r="M366" s="14"/>
    </row>
    <row r="367" spans="1:13" x14ac:dyDescent="0.3">
      <c r="A367" s="14"/>
      <c r="B367" s="14"/>
      <c r="C367" s="14"/>
      <c r="D367" s="28"/>
      <c r="E367" s="13" t="s">
        <v>241</v>
      </c>
      <c r="F367" s="16">
        <v>2</v>
      </c>
      <c r="G367" s="17">
        <v>29.3</v>
      </c>
      <c r="H367" s="17">
        <v>0</v>
      </c>
      <c r="I367" s="17">
        <v>0</v>
      </c>
      <c r="J367" s="17">
        <v>70.319999999999993</v>
      </c>
      <c r="K367" s="13" t="s">
        <v>26</v>
      </c>
      <c r="L367" s="14"/>
      <c r="M367" s="14"/>
    </row>
    <row r="368" spans="1:13" x14ac:dyDescent="0.3">
      <c r="A368" s="14"/>
      <c r="B368" s="14"/>
      <c r="C368" s="14"/>
      <c r="D368" s="28"/>
      <c r="E368" s="13" t="s">
        <v>271</v>
      </c>
      <c r="F368" s="16">
        <v>4</v>
      </c>
      <c r="G368" s="17">
        <v>4</v>
      </c>
      <c r="H368" s="17">
        <v>0</v>
      </c>
      <c r="I368" s="17">
        <v>0</v>
      </c>
      <c r="J368" s="17">
        <v>19.2</v>
      </c>
      <c r="K368" s="13" t="s">
        <v>26</v>
      </c>
      <c r="L368" s="14"/>
      <c r="M368" s="14"/>
    </row>
    <row r="369" spans="1:13" x14ac:dyDescent="0.3">
      <c r="A369" s="14"/>
      <c r="B369" s="14"/>
      <c r="C369" s="14"/>
      <c r="D369" s="28"/>
      <c r="E369" s="14"/>
      <c r="F369" s="14"/>
      <c r="G369" s="14"/>
      <c r="H369" s="14"/>
      <c r="I369" s="14"/>
      <c r="J369" s="18" t="s">
        <v>276</v>
      </c>
      <c r="K369" s="19">
        <f>SUM(J366:J368)</f>
        <v>104.26</v>
      </c>
      <c r="L369" s="17">
        <v>167.99</v>
      </c>
      <c r="M369" s="19">
        <f>ROUND(K369*L369,2)</f>
        <v>17514.64</v>
      </c>
    </row>
    <row r="370" spans="1:13" ht="1.05" customHeight="1" x14ac:dyDescent="0.3">
      <c r="A370" s="20"/>
      <c r="B370" s="20"/>
      <c r="C370" s="20"/>
      <c r="D370" s="29"/>
      <c r="E370" s="20"/>
      <c r="F370" s="20"/>
      <c r="G370" s="20"/>
      <c r="H370" s="20"/>
      <c r="I370" s="20"/>
      <c r="J370" s="20"/>
      <c r="K370" s="20"/>
      <c r="L370" s="20"/>
      <c r="M370" s="20"/>
    </row>
    <row r="371" spans="1:13" ht="30.6" x14ac:dyDescent="0.3">
      <c r="A371" s="12" t="s">
        <v>277</v>
      </c>
      <c r="B371" s="13" t="s">
        <v>21</v>
      </c>
      <c r="C371" s="13" t="s">
        <v>154</v>
      </c>
      <c r="D371" s="21" t="s">
        <v>278</v>
      </c>
      <c r="E371" s="14"/>
      <c r="F371" s="14"/>
      <c r="G371" s="14"/>
      <c r="H371" s="14"/>
      <c r="I371" s="14"/>
      <c r="J371" s="14"/>
      <c r="K371" s="15">
        <f>K374</f>
        <v>66</v>
      </c>
      <c r="L371" s="15">
        <f>L374</f>
        <v>17.71</v>
      </c>
      <c r="M371" s="15">
        <f>M374</f>
        <v>1168.8599999999999</v>
      </c>
    </row>
    <row r="372" spans="1:13" ht="40.799999999999997" x14ac:dyDescent="0.3">
      <c r="A372" s="14"/>
      <c r="B372" s="14"/>
      <c r="C372" s="14"/>
      <c r="D372" s="21" t="s">
        <v>279</v>
      </c>
      <c r="E372" s="14"/>
      <c r="F372" s="14"/>
      <c r="G372" s="14"/>
      <c r="H372" s="14"/>
      <c r="I372" s="14"/>
      <c r="J372" s="14"/>
      <c r="K372" s="14"/>
      <c r="L372" s="14"/>
      <c r="M372" s="14"/>
    </row>
    <row r="373" spans="1:13" x14ac:dyDescent="0.3">
      <c r="A373" s="14"/>
      <c r="B373" s="14"/>
      <c r="C373" s="14"/>
      <c r="D373" s="28"/>
      <c r="E373" s="13" t="s">
        <v>16</v>
      </c>
      <c r="F373" s="16"/>
      <c r="G373" s="17"/>
      <c r="H373" s="17"/>
      <c r="I373" s="17"/>
      <c r="J373" s="17">
        <v>66</v>
      </c>
      <c r="K373" s="14"/>
      <c r="L373" s="14"/>
      <c r="M373" s="14"/>
    </row>
    <row r="374" spans="1:13" x14ac:dyDescent="0.3">
      <c r="A374" s="14"/>
      <c r="B374" s="14"/>
      <c r="C374" s="14"/>
      <c r="D374" s="28"/>
      <c r="E374" s="14"/>
      <c r="F374" s="14"/>
      <c r="G374" s="14"/>
      <c r="H374" s="14"/>
      <c r="I374" s="14"/>
      <c r="J374" s="18" t="s">
        <v>280</v>
      </c>
      <c r="K374" s="19">
        <f>J373</f>
        <v>66</v>
      </c>
      <c r="L374" s="17">
        <v>17.71</v>
      </c>
      <c r="M374" s="19">
        <f>ROUND(K374*L374,2)</f>
        <v>1168.8599999999999</v>
      </c>
    </row>
    <row r="375" spans="1:13" ht="1.05" customHeight="1" x14ac:dyDescent="0.3">
      <c r="A375" s="20"/>
      <c r="B375" s="20"/>
      <c r="C375" s="20"/>
      <c r="D375" s="29"/>
      <c r="E375" s="20"/>
      <c r="F375" s="20"/>
      <c r="G375" s="20"/>
      <c r="H375" s="20"/>
      <c r="I375" s="20"/>
      <c r="J375" s="20"/>
      <c r="K375" s="20"/>
      <c r="L375" s="20"/>
      <c r="M375" s="20"/>
    </row>
    <row r="376" spans="1:13" ht="30.6" x14ac:dyDescent="0.3">
      <c r="A376" s="12" t="s">
        <v>153</v>
      </c>
      <c r="B376" s="13" t="s">
        <v>21</v>
      </c>
      <c r="C376" s="13" t="s">
        <v>154</v>
      </c>
      <c r="D376" s="21" t="s">
        <v>155</v>
      </c>
      <c r="E376" s="14"/>
      <c r="F376" s="14"/>
      <c r="G376" s="14"/>
      <c r="H376" s="14"/>
      <c r="I376" s="14"/>
      <c r="J376" s="14"/>
      <c r="K376" s="15">
        <f>K379</f>
        <v>166</v>
      </c>
      <c r="L376" s="15">
        <f>L379</f>
        <v>16.13</v>
      </c>
      <c r="M376" s="15">
        <f>M379</f>
        <v>2677.58</v>
      </c>
    </row>
    <row r="377" spans="1:13" ht="51" x14ac:dyDescent="0.3">
      <c r="A377" s="14"/>
      <c r="B377" s="14"/>
      <c r="C377" s="14"/>
      <c r="D377" s="21" t="s">
        <v>156</v>
      </c>
      <c r="E377" s="14"/>
      <c r="F377" s="14"/>
      <c r="G377" s="14"/>
      <c r="H377" s="14"/>
      <c r="I377" s="14"/>
      <c r="J377" s="14"/>
      <c r="K377" s="14"/>
      <c r="L377" s="14"/>
      <c r="M377" s="14"/>
    </row>
    <row r="378" spans="1:13" x14ac:dyDescent="0.3">
      <c r="A378" s="14"/>
      <c r="B378" s="14"/>
      <c r="C378" s="14"/>
      <c r="D378" s="28"/>
      <c r="E378" s="13" t="s">
        <v>16</v>
      </c>
      <c r="F378" s="16"/>
      <c r="G378" s="17"/>
      <c r="H378" s="17"/>
      <c r="I378" s="17"/>
      <c r="J378" s="17">
        <v>166</v>
      </c>
      <c r="K378" s="14"/>
      <c r="L378" s="14"/>
      <c r="M378" s="14"/>
    </row>
    <row r="379" spans="1:13" x14ac:dyDescent="0.3">
      <c r="A379" s="14"/>
      <c r="B379" s="14"/>
      <c r="C379" s="14"/>
      <c r="D379" s="28"/>
      <c r="E379" s="14"/>
      <c r="F379" s="14"/>
      <c r="G379" s="14"/>
      <c r="H379" s="14"/>
      <c r="I379" s="14"/>
      <c r="J379" s="18" t="s">
        <v>157</v>
      </c>
      <c r="K379" s="19">
        <f>J378</f>
        <v>166</v>
      </c>
      <c r="L379" s="17">
        <v>16.13</v>
      </c>
      <c r="M379" s="19">
        <f>ROUND(K379*L379,2)</f>
        <v>2677.58</v>
      </c>
    </row>
    <row r="380" spans="1:13" ht="1.05" customHeight="1" x14ac:dyDescent="0.3">
      <c r="A380" s="20"/>
      <c r="B380" s="20"/>
      <c r="C380" s="20"/>
      <c r="D380" s="29"/>
      <c r="E380" s="20"/>
      <c r="F380" s="20"/>
      <c r="G380" s="20"/>
      <c r="H380" s="20"/>
      <c r="I380" s="20"/>
      <c r="J380" s="20"/>
      <c r="K380" s="20"/>
      <c r="L380" s="20"/>
      <c r="M380" s="20"/>
    </row>
    <row r="381" spans="1:13" ht="30.6" x14ac:dyDescent="0.3">
      <c r="A381" s="12" t="s">
        <v>158</v>
      </c>
      <c r="B381" s="13" t="s">
        <v>21</v>
      </c>
      <c r="C381" s="13" t="s">
        <v>154</v>
      </c>
      <c r="D381" s="21" t="s">
        <v>159</v>
      </c>
      <c r="E381" s="14"/>
      <c r="F381" s="14"/>
      <c r="G381" s="14"/>
      <c r="H381" s="14"/>
      <c r="I381" s="14"/>
      <c r="J381" s="14"/>
      <c r="K381" s="15">
        <f>K384</f>
        <v>56</v>
      </c>
      <c r="L381" s="15">
        <f>L384</f>
        <v>23.81</v>
      </c>
      <c r="M381" s="15">
        <f>M384</f>
        <v>1333.36</v>
      </c>
    </row>
    <row r="382" spans="1:13" ht="51" x14ac:dyDescent="0.3">
      <c r="A382" s="14"/>
      <c r="B382" s="14"/>
      <c r="C382" s="14"/>
      <c r="D382" s="21" t="s">
        <v>160</v>
      </c>
      <c r="E382" s="14"/>
      <c r="F382" s="14"/>
      <c r="G382" s="14"/>
      <c r="H382" s="14"/>
      <c r="I382" s="14"/>
      <c r="J382" s="14"/>
      <c r="K382" s="14"/>
      <c r="L382" s="14"/>
      <c r="M382" s="14"/>
    </row>
    <row r="383" spans="1:13" x14ac:dyDescent="0.3">
      <c r="A383" s="14"/>
      <c r="B383" s="14"/>
      <c r="C383" s="14"/>
      <c r="D383" s="28"/>
      <c r="E383" s="13" t="s">
        <v>16</v>
      </c>
      <c r="F383" s="16"/>
      <c r="G383" s="17"/>
      <c r="H383" s="17"/>
      <c r="I383" s="17"/>
      <c r="J383" s="17">
        <v>56</v>
      </c>
      <c r="K383" s="14"/>
      <c r="L383" s="14"/>
      <c r="M383" s="14"/>
    </row>
    <row r="384" spans="1:13" x14ac:dyDescent="0.3">
      <c r="A384" s="14"/>
      <c r="B384" s="14"/>
      <c r="C384" s="14"/>
      <c r="D384" s="28"/>
      <c r="E384" s="14"/>
      <c r="F384" s="14"/>
      <c r="G384" s="14"/>
      <c r="H384" s="14"/>
      <c r="I384" s="14"/>
      <c r="J384" s="18" t="s">
        <v>161</v>
      </c>
      <c r="K384" s="19">
        <f>J383</f>
        <v>56</v>
      </c>
      <c r="L384" s="17">
        <v>23.81</v>
      </c>
      <c r="M384" s="19">
        <f>ROUND(K384*L384,2)</f>
        <v>1333.36</v>
      </c>
    </row>
    <row r="385" spans="1:13" ht="1.05" customHeight="1" x14ac:dyDescent="0.3">
      <c r="A385" s="20"/>
      <c r="B385" s="20"/>
      <c r="C385" s="20"/>
      <c r="D385" s="29"/>
      <c r="E385" s="20"/>
      <c r="F385" s="20"/>
      <c r="G385" s="20"/>
      <c r="H385" s="20"/>
      <c r="I385" s="20"/>
      <c r="J385" s="20"/>
      <c r="K385" s="20"/>
      <c r="L385" s="20"/>
      <c r="M385" s="20"/>
    </row>
    <row r="386" spans="1:13" x14ac:dyDescent="0.3">
      <c r="A386" s="12" t="s">
        <v>182</v>
      </c>
      <c r="B386" s="13" t="s">
        <v>21</v>
      </c>
      <c r="C386" s="13" t="s">
        <v>183</v>
      </c>
      <c r="D386" s="21" t="s">
        <v>184</v>
      </c>
      <c r="E386" s="14"/>
      <c r="F386" s="14"/>
      <c r="G386" s="14"/>
      <c r="H386" s="14"/>
      <c r="I386" s="14"/>
      <c r="J386" s="14"/>
      <c r="K386" s="15">
        <f>K389</f>
        <v>1</v>
      </c>
      <c r="L386" s="15">
        <f>L389</f>
        <v>5000</v>
      </c>
      <c r="M386" s="15">
        <f>M389</f>
        <v>5000</v>
      </c>
    </row>
    <row r="387" spans="1:13" ht="40.799999999999997" x14ac:dyDescent="0.3">
      <c r="A387" s="14"/>
      <c r="B387" s="14"/>
      <c r="C387" s="14"/>
      <c r="D387" s="21" t="s">
        <v>185</v>
      </c>
      <c r="E387" s="14"/>
      <c r="F387" s="14"/>
      <c r="G387" s="14"/>
      <c r="H387" s="14"/>
      <c r="I387" s="14"/>
      <c r="J387" s="14"/>
      <c r="K387" s="14"/>
      <c r="L387" s="14"/>
      <c r="M387" s="14"/>
    </row>
    <row r="388" spans="1:13" x14ac:dyDescent="0.3">
      <c r="A388" s="14"/>
      <c r="B388" s="14"/>
      <c r="C388" s="14"/>
      <c r="D388" s="28"/>
      <c r="E388" s="13" t="s">
        <v>16</v>
      </c>
      <c r="F388" s="16"/>
      <c r="G388" s="17"/>
      <c r="H388" s="17"/>
      <c r="I388" s="17"/>
      <c r="J388" s="17">
        <v>1</v>
      </c>
      <c r="K388" s="14"/>
      <c r="L388" s="14"/>
      <c r="M388" s="14"/>
    </row>
    <row r="389" spans="1:13" x14ac:dyDescent="0.3">
      <c r="A389" s="14"/>
      <c r="B389" s="14"/>
      <c r="C389" s="14"/>
      <c r="D389" s="28"/>
      <c r="E389" s="14"/>
      <c r="F389" s="14"/>
      <c r="G389" s="14"/>
      <c r="H389" s="14"/>
      <c r="I389" s="14"/>
      <c r="J389" s="18" t="s">
        <v>186</v>
      </c>
      <c r="K389" s="19">
        <f>J388</f>
        <v>1</v>
      </c>
      <c r="L389" s="17">
        <v>5000</v>
      </c>
      <c r="M389" s="19">
        <f>ROUND(K389*L389,2)</f>
        <v>5000</v>
      </c>
    </row>
    <row r="390" spans="1:13" ht="1.05" customHeight="1" x14ac:dyDescent="0.3">
      <c r="A390" s="20"/>
      <c r="B390" s="20"/>
      <c r="C390" s="20"/>
      <c r="D390" s="29"/>
      <c r="E390" s="20"/>
      <c r="F390" s="20"/>
      <c r="G390" s="20"/>
      <c r="H390" s="20"/>
      <c r="I390" s="20"/>
      <c r="J390" s="20"/>
      <c r="K390" s="20"/>
      <c r="L390" s="20"/>
      <c r="M390" s="20"/>
    </row>
    <row r="391" spans="1:13" x14ac:dyDescent="0.3">
      <c r="A391" s="14"/>
      <c r="B391" s="14"/>
      <c r="C391" s="14"/>
      <c r="D391" s="28"/>
      <c r="E391" s="14"/>
      <c r="F391" s="14"/>
      <c r="G391" s="14"/>
      <c r="H391" s="14"/>
      <c r="I391" s="14"/>
      <c r="J391" s="18" t="s">
        <v>281</v>
      </c>
      <c r="K391" s="17">
        <v>1</v>
      </c>
      <c r="L391" s="19">
        <f>M295+M301+M307+M313+M319+M326+M333+M339+M345+M351+M357+M364+M371+M376+M381+M386</f>
        <v>132581.01</v>
      </c>
      <c r="M391" s="19">
        <f>ROUND(K391*L391,2)</f>
        <v>132581.01</v>
      </c>
    </row>
    <row r="392" spans="1:13" ht="1.05" customHeight="1" x14ac:dyDescent="0.3">
      <c r="A392" s="20"/>
      <c r="B392" s="20"/>
      <c r="C392" s="20"/>
      <c r="D392" s="29"/>
      <c r="E392" s="20"/>
      <c r="F392" s="20"/>
      <c r="G392" s="20"/>
      <c r="H392" s="20"/>
      <c r="I392" s="20"/>
      <c r="J392" s="20"/>
      <c r="K392" s="20"/>
      <c r="L392" s="20"/>
      <c r="M392" s="20"/>
    </row>
    <row r="393" spans="1:13" ht="30.6" x14ac:dyDescent="0.3">
      <c r="A393" s="9" t="s">
        <v>282</v>
      </c>
      <c r="B393" s="9" t="s">
        <v>15</v>
      </c>
      <c r="C393" s="9" t="s">
        <v>16</v>
      </c>
      <c r="D393" s="27" t="s">
        <v>283</v>
      </c>
      <c r="E393" s="10"/>
      <c r="F393" s="10"/>
      <c r="G393" s="10"/>
      <c r="H393" s="10"/>
      <c r="I393" s="10"/>
      <c r="J393" s="10"/>
      <c r="K393" s="11">
        <f>K402</f>
        <v>1</v>
      </c>
      <c r="L393" s="11">
        <f>L402</f>
        <v>8337.0300000000007</v>
      </c>
      <c r="M393" s="11">
        <f>M402</f>
        <v>8337.0300000000007</v>
      </c>
    </row>
    <row r="394" spans="1:13" x14ac:dyDescent="0.3">
      <c r="A394" s="12" t="s">
        <v>284</v>
      </c>
      <c r="B394" s="13" t="s">
        <v>21</v>
      </c>
      <c r="C394" s="13" t="s">
        <v>154</v>
      </c>
      <c r="D394" s="21" t="s">
        <v>191</v>
      </c>
      <c r="E394" s="14"/>
      <c r="F394" s="14"/>
      <c r="G394" s="14"/>
      <c r="H394" s="14"/>
      <c r="I394" s="14"/>
      <c r="J394" s="14"/>
      <c r="K394" s="15">
        <f>K398</f>
        <v>148</v>
      </c>
      <c r="L394" s="15">
        <f>L398</f>
        <v>28.08</v>
      </c>
      <c r="M394" s="15">
        <f>M398</f>
        <v>4155.84</v>
      </c>
    </row>
    <row r="395" spans="1:13" ht="20.399999999999999" x14ac:dyDescent="0.3">
      <c r="A395" s="14"/>
      <c r="B395" s="14"/>
      <c r="C395" s="14"/>
      <c r="D395" s="21" t="s">
        <v>285</v>
      </c>
      <c r="E395" s="14"/>
      <c r="F395" s="14"/>
      <c r="G395" s="14"/>
      <c r="H395" s="14"/>
      <c r="I395" s="14"/>
      <c r="J395" s="14"/>
      <c r="K395" s="14"/>
      <c r="L395" s="14"/>
      <c r="M395" s="14"/>
    </row>
    <row r="396" spans="1:13" x14ac:dyDescent="0.3">
      <c r="A396" s="14"/>
      <c r="B396" s="14"/>
      <c r="C396" s="14"/>
      <c r="D396" s="28"/>
      <c r="E396" s="13" t="s">
        <v>286</v>
      </c>
      <c r="F396" s="16">
        <v>145</v>
      </c>
      <c r="G396" s="17">
        <v>0</v>
      </c>
      <c r="H396" s="17">
        <v>0</v>
      </c>
      <c r="I396" s="17">
        <v>0</v>
      </c>
      <c r="J396" s="15">
        <f>OR(F396&lt;&gt;0,G396&lt;&gt;0,H396&lt;&gt;0,I396&lt;&gt;0)*(F396 + (F396 = 0))*(G396 + (G396 = 0))*(H396 + (H396 = 0))*(I396 + (I396 = 0))</f>
        <v>145</v>
      </c>
      <c r="K396" s="14"/>
      <c r="L396" s="14"/>
      <c r="M396" s="14"/>
    </row>
    <row r="397" spans="1:13" x14ac:dyDescent="0.3">
      <c r="A397" s="14"/>
      <c r="B397" s="14"/>
      <c r="C397" s="14"/>
      <c r="D397" s="28"/>
      <c r="E397" s="13" t="s">
        <v>287</v>
      </c>
      <c r="F397" s="16">
        <v>3</v>
      </c>
      <c r="G397" s="17">
        <v>0</v>
      </c>
      <c r="H397" s="17">
        <v>0</v>
      </c>
      <c r="I397" s="17">
        <v>0</v>
      </c>
      <c r="J397" s="15">
        <f>OR(F397&lt;&gt;0,G397&lt;&gt;0,H397&lt;&gt;0,I397&lt;&gt;0)*(F397 + (F397 = 0))*(G397 + (G397 = 0))*(H397 + (H397 = 0))*(I397 + (I397 = 0))</f>
        <v>3</v>
      </c>
      <c r="K397" s="14"/>
      <c r="L397" s="14"/>
      <c r="M397" s="14"/>
    </row>
    <row r="398" spans="1:13" x14ac:dyDescent="0.3">
      <c r="A398" s="14"/>
      <c r="B398" s="14"/>
      <c r="C398" s="14"/>
      <c r="D398" s="28"/>
      <c r="E398" s="14"/>
      <c r="F398" s="14"/>
      <c r="G398" s="14"/>
      <c r="H398" s="14"/>
      <c r="I398" s="14"/>
      <c r="J398" s="18" t="s">
        <v>288</v>
      </c>
      <c r="K398" s="19">
        <f>SUM(J396:J397)</f>
        <v>148</v>
      </c>
      <c r="L398" s="17">
        <v>28.08</v>
      </c>
      <c r="M398" s="19">
        <f>ROUND(K398*L398,2)</f>
        <v>4155.84</v>
      </c>
    </row>
    <row r="399" spans="1:13" ht="1.05" customHeight="1" x14ac:dyDescent="0.3">
      <c r="A399" s="20"/>
      <c r="B399" s="20"/>
      <c r="C399" s="20"/>
      <c r="D399" s="29"/>
      <c r="E399" s="20"/>
      <c r="F399" s="20"/>
      <c r="G399" s="20"/>
      <c r="H399" s="20"/>
      <c r="I399" s="20"/>
      <c r="J399" s="20"/>
      <c r="K399" s="20"/>
      <c r="L399" s="20"/>
      <c r="M399" s="20"/>
    </row>
    <row r="400" spans="1:13" ht="20.399999999999999" x14ac:dyDescent="0.3">
      <c r="A400" s="12" t="s">
        <v>289</v>
      </c>
      <c r="B400" s="13" t="s">
        <v>21</v>
      </c>
      <c r="C400" s="13" t="s">
        <v>154</v>
      </c>
      <c r="D400" s="21" t="s">
        <v>290</v>
      </c>
      <c r="E400" s="14"/>
      <c r="F400" s="14"/>
      <c r="G400" s="14"/>
      <c r="H400" s="14"/>
      <c r="I400" s="14"/>
      <c r="J400" s="14"/>
      <c r="K400" s="17">
        <v>1</v>
      </c>
      <c r="L400" s="17">
        <v>4181.1899999999996</v>
      </c>
      <c r="M400" s="15">
        <f>ROUND(K400*L400,2)</f>
        <v>4181.1899999999996</v>
      </c>
    </row>
    <row r="401" spans="1:13" ht="102" x14ac:dyDescent="0.3">
      <c r="A401" s="14"/>
      <c r="B401" s="14"/>
      <c r="C401" s="14"/>
      <c r="D401" s="21" t="s">
        <v>291</v>
      </c>
      <c r="E401" s="14"/>
      <c r="F401" s="14"/>
      <c r="G401" s="14"/>
      <c r="H401" s="14"/>
      <c r="I401" s="14"/>
      <c r="J401" s="14"/>
      <c r="K401" s="14"/>
      <c r="L401" s="14"/>
      <c r="M401" s="14"/>
    </row>
    <row r="402" spans="1:13" x14ac:dyDescent="0.3">
      <c r="A402" s="14"/>
      <c r="B402" s="14"/>
      <c r="C402" s="14"/>
      <c r="D402" s="28"/>
      <c r="E402" s="14"/>
      <c r="F402" s="14"/>
      <c r="G402" s="14"/>
      <c r="H402" s="14"/>
      <c r="I402" s="14"/>
      <c r="J402" s="18" t="s">
        <v>292</v>
      </c>
      <c r="K402" s="17">
        <v>1</v>
      </c>
      <c r="L402" s="19">
        <f>M394+M400</f>
        <v>8337.0300000000007</v>
      </c>
      <c r="M402" s="19">
        <f>ROUND(K402*L402,2)</f>
        <v>8337.0300000000007</v>
      </c>
    </row>
    <row r="403" spans="1:13" ht="1.05" customHeight="1" x14ac:dyDescent="0.3">
      <c r="A403" s="20"/>
      <c r="B403" s="20"/>
      <c r="C403" s="20"/>
      <c r="D403" s="29"/>
      <c r="E403" s="20"/>
      <c r="F403" s="20"/>
      <c r="G403" s="20"/>
      <c r="H403" s="20"/>
      <c r="I403" s="20"/>
      <c r="J403" s="20"/>
      <c r="K403" s="20"/>
      <c r="L403" s="20"/>
      <c r="M403" s="20"/>
    </row>
    <row r="404" spans="1:13" x14ac:dyDescent="0.3">
      <c r="A404" s="9" t="s">
        <v>293</v>
      </c>
      <c r="B404" s="9" t="s">
        <v>15</v>
      </c>
      <c r="C404" s="9" t="s">
        <v>16</v>
      </c>
      <c r="D404" s="27" t="s">
        <v>197</v>
      </c>
      <c r="E404" s="10"/>
      <c r="F404" s="10"/>
      <c r="G404" s="10"/>
      <c r="H404" s="10"/>
      <c r="I404" s="10"/>
      <c r="J404" s="10"/>
      <c r="K404" s="11">
        <f>K418</f>
        <v>1</v>
      </c>
      <c r="L404" s="11">
        <f>L418</f>
        <v>26190</v>
      </c>
      <c r="M404" s="11">
        <f>M418</f>
        <v>26190</v>
      </c>
    </row>
    <row r="405" spans="1:13" x14ac:dyDescent="0.3">
      <c r="A405" s="12" t="s">
        <v>198</v>
      </c>
      <c r="B405" s="13" t="s">
        <v>21</v>
      </c>
      <c r="C405" s="13" t="s">
        <v>183</v>
      </c>
      <c r="D405" s="21" t="s">
        <v>199</v>
      </c>
      <c r="E405" s="14"/>
      <c r="F405" s="14"/>
      <c r="G405" s="14"/>
      <c r="H405" s="14"/>
      <c r="I405" s="14"/>
      <c r="J405" s="14"/>
      <c r="K405" s="17">
        <v>2</v>
      </c>
      <c r="L405" s="17">
        <v>3200</v>
      </c>
      <c r="M405" s="15">
        <f>ROUND(K405*L405,2)</f>
        <v>6400</v>
      </c>
    </row>
    <row r="406" spans="1:13" ht="71.400000000000006" x14ac:dyDescent="0.3">
      <c r="A406" s="14"/>
      <c r="B406" s="14"/>
      <c r="C406" s="14"/>
      <c r="D406" s="21" t="s">
        <v>200</v>
      </c>
      <c r="E406" s="14"/>
      <c r="F406" s="14"/>
      <c r="G406" s="14"/>
      <c r="H406" s="14"/>
      <c r="I406" s="14"/>
      <c r="J406" s="14"/>
      <c r="K406" s="14"/>
      <c r="L406" s="14"/>
      <c r="M406" s="14"/>
    </row>
    <row r="407" spans="1:13" x14ac:dyDescent="0.3">
      <c r="A407" s="12" t="s">
        <v>201</v>
      </c>
      <c r="B407" s="13" t="s">
        <v>21</v>
      </c>
      <c r="C407" s="13" t="s">
        <v>183</v>
      </c>
      <c r="D407" s="21" t="s">
        <v>202</v>
      </c>
      <c r="E407" s="14"/>
      <c r="F407" s="14"/>
      <c r="G407" s="14"/>
      <c r="H407" s="14"/>
      <c r="I407" s="14"/>
      <c r="J407" s="14"/>
      <c r="K407" s="17">
        <v>1</v>
      </c>
      <c r="L407" s="17">
        <v>5160</v>
      </c>
      <c r="M407" s="15">
        <f>ROUND(K407*L407,2)</f>
        <v>5160</v>
      </c>
    </row>
    <row r="408" spans="1:13" ht="20.399999999999999" x14ac:dyDescent="0.3">
      <c r="A408" s="12" t="s">
        <v>203</v>
      </c>
      <c r="B408" s="13" t="s">
        <v>21</v>
      </c>
      <c r="C408" s="13" t="s">
        <v>183</v>
      </c>
      <c r="D408" s="21" t="s">
        <v>204</v>
      </c>
      <c r="E408" s="14"/>
      <c r="F408" s="14"/>
      <c r="G408" s="14"/>
      <c r="H408" s="14"/>
      <c r="I408" s="14"/>
      <c r="J408" s="14"/>
      <c r="K408" s="17">
        <v>1.1000000000000001</v>
      </c>
      <c r="L408" s="17">
        <v>5800</v>
      </c>
      <c r="M408" s="15">
        <f>ROUND(K408*L408,2)</f>
        <v>6380</v>
      </c>
    </row>
    <row r="409" spans="1:13" ht="234.6" x14ac:dyDescent="0.3">
      <c r="A409" s="14"/>
      <c r="B409" s="14"/>
      <c r="C409" s="14"/>
      <c r="D409" s="21" t="s">
        <v>205</v>
      </c>
      <c r="E409" s="14"/>
      <c r="F409" s="14"/>
      <c r="G409" s="14"/>
      <c r="H409" s="14"/>
      <c r="I409" s="14"/>
      <c r="J409" s="14"/>
      <c r="K409" s="14"/>
      <c r="L409" s="14"/>
      <c r="M409" s="14"/>
    </row>
    <row r="410" spans="1:13" x14ac:dyDescent="0.3">
      <c r="A410" s="12" t="s">
        <v>206</v>
      </c>
      <c r="B410" s="13" t="s">
        <v>21</v>
      </c>
      <c r="C410" s="13" t="s">
        <v>183</v>
      </c>
      <c r="D410" s="21" t="s">
        <v>207</v>
      </c>
      <c r="E410" s="14"/>
      <c r="F410" s="14"/>
      <c r="G410" s="14"/>
      <c r="H410" s="14"/>
      <c r="I410" s="14"/>
      <c r="J410" s="14"/>
      <c r="K410" s="17">
        <v>1.5</v>
      </c>
      <c r="L410" s="17">
        <v>500</v>
      </c>
      <c r="M410" s="15">
        <f>ROUND(K410*L410,2)</f>
        <v>750</v>
      </c>
    </row>
    <row r="411" spans="1:13" ht="51" x14ac:dyDescent="0.3">
      <c r="A411" s="14"/>
      <c r="B411" s="14"/>
      <c r="C411" s="14"/>
      <c r="D411" s="21" t="s">
        <v>208</v>
      </c>
      <c r="E411" s="14"/>
      <c r="F411" s="14"/>
      <c r="G411" s="14"/>
      <c r="H411" s="14"/>
      <c r="I411" s="14"/>
      <c r="J411" s="14"/>
      <c r="K411" s="14"/>
      <c r="L411" s="14"/>
      <c r="M411" s="14"/>
    </row>
    <row r="412" spans="1:13" x14ac:dyDescent="0.3">
      <c r="A412" s="12" t="s">
        <v>209</v>
      </c>
      <c r="B412" s="13" t="s">
        <v>21</v>
      </c>
      <c r="C412" s="13" t="s">
        <v>183</v>
      </c>
      <c r="D412" s="21" t="s">
        <v>210</v>
      </c>
      <c r="E412" s="14"/>
      <c r="F412" s="14"/>
      <c r="G412" s="14"/>
      <c r="H412" s="14"/>
      <c r="I412" s="14"/>
      <c r="J412" s="14"/>
      <c r="K412" s="17">
        <v>1</v>
      </c>
      <c r="L412" s="17">
        <v>2500</v>
      </c>
      <c r="M412" s="15">
        <f>ROUND(K412*L412,2)</f>
        <v>2500</v>
      </c>
    </row>
    <row r="413" spans="1:13" ht="112.2" x14ac:dyDescent="0.3">
      <c r="A413" s="14"/>
      <c r="B413" s="14"/>
      <c r="C413" s="14"/>
      <c r="D413" s="21" t="s">
        <v>211</v>
      </c>
      <c r="E413" s="14"/>
      <c r="F413" s="14"/>
      <c r="G413" s="14"/>
      <c r="H413" s="14"/>
      <c r="I413" s="14"/>
      <c r="J413" s="14"/>
      <c r="K413" s="14"/>
      <c r="L413" s="14"/>
      <c r="M413" s="14"/>
    </row>
    <row r="414" spans="1:13" x14ac:dyDescent="0.3">
      <c r="A414" s="12" t="s">
        <v>212</v>
      </c>
      <c r="B414" s="13" t="s">
        <v>21</v>
      </c>
      <c r="C414" s="13" t="s">
        <v>183</v>
      </c>
      <c r="D414" s="21" t="s">
        <v>213</v>
      </c>
      <c r="E414" s="14"/>
      <c r="F414" s="14"/>
      <c r="G414" s="14"/>
      <c r="H414" s="14"/>
      <c r="I414" s="14"/>
      <c r="J414" s="14"/>
      <c r="K414" s="17">
        <v>1</v>
      </c>
      <c r="L414" s="17">
        <v>1600</v>
      </c>
      <c r="M414" s="15">
        <f>ROUND(K414*L414,2)</f>
        <v>1600</v>
      </c>
    </row>
    <row r="415" spans="1:13" ht="102" x14ac:dyDescent="0.3">
      <c r="A415" s="14"/>
      <c r="B415" s="14"/>
      <c r="C415" s="14"/>
      <c r="D415" s="21" t="s">
        <v>214</v>
      </c>
      <c r="E415" s="14"/>
      <c r="F415" s="14"/>
      <c r="G415" s="14"/>
      <c r="H415" s="14"/>
      <c r="I415" s="14"/>
      <c r="J415" s="14"/>
      <c r="K415" s="14"/>
      <c r="L415" s="14"/>
      <c r="M415" s="14"/>
    </row>
    <row r="416" spans="1:13" x14ac:dyDescent="0.3">
      <c r="A416" s="12" t="s">
        <v>215</v>
      </c>
      <c r="B416" s="13" t="s">
        <v>21</v>
      </c>
      <c r="C416" s="13" t="s">
        <v>183</v>
      </c>
      <c r="D416" s="21" t="s">
        <v>216</v>
      </c>
      <c r="E416" s="14"/>
      <c r="F416" s="14"/>
      <c r="G416" s="14"/>
      <c r="H416" s="14"/>
      <c r="I416" s="14"/>
      <c r="J416" s="14"/>
      <c r="K416" s="17">
        <v>0.5</v>
      </c>
      <c r="L416" s="17">
        <v>6800</v>
      </c>
      <c r="M416" s="15">
        <f>ROUND(K416*L416,2)</f>
        <v>3400</v>
      </c>
    </row>
    <row r="417" spans="1:13" ht="214.2" x14ac:dyDescent="0.3">
      <c r="A417" s="14"/>
      <c r="B417" s="14"/>
      <c r="C417" s="14"/>
      <c r="D417" s="21" t="s">
        <v>217</v>
      </c>
      <c r="E417" s="14"/>
      <c r="F417" s="14"/>
      <c r="G417" s="14"/>
      <c r="H417" s="14"/>
      <c r="I417" s="14"/>
      <c r="J417" s="14"/>
      <c r="K417" s="14"/>
      <c r="L417" s="14"/>
      <c r="M417" s="14"/>
    </row>
    <row r="418" spans="1:13" x14ac:dyDescent="0.3">
      <c r="A418" s="14"/>
      <c r="B418" s="14"/>
      <c r="C418" s="14"/>
      <c r="D418" s="28"/>
      <c r="E418" s="14"/>
      <c r="F418" s="14"/>
      <c r="G418" s="14"/>
      <c r="H418" s="14"/>
      <c r="I418" s="14"/>
      <c r="J418" s="18" t="s">
        <v>294</v>
      </c>
      <c r="K418" s="17">
        <v>1</v>
      </c>
      <c r="L418" s="19">
        <f>M405+M407+M408+M410+M412+M414+M416</f>
        <v>26190</v>
      </c>
      <c r="M418" s="19">
        <f>ROUND(K418*L418,2)</f>
        <v>26190</v>
      </c>
    </row>
    <row r="419" spans="1:13" ht="1.05" customHeight="1" x14ac:dyDescent="0.3">
      <c r="A419" s="20"/>
      <c r="B419" s="20"/>
      <c r="C419" s="20"/>
      <c r="D419" s="29"/>
      <c r="E419" s="20"/>
      <c r="F419" s="20"/>
      <c r="G419" s="20"/>
      <c r="H419" s="20"/>
      <c r="I419" s="20"/>
      <c r="J419" s="20"/>
      <c r="K419" s="20"/>
      <c r="L419" s="20"/>
      <c r="M419" s="20"/>
    </row>
    <row r="420" spans="1:13" x14ac:dyDescent="0.3">
      <c r="A420" s="14"/>
      <c r="B420" s="14"/>
      <c r="C420" s="14"/>
      <c r="D420" s="28"/>
      <c r="E420" s="14"/>
      <c r="F420" s="14"/>
      <c r="G420" s="14"/>
      <c r="H420" s="14"/>
      <c r="I420" s="14"/>
      <c r="J420" s="18" t="s">
        <v>295</v>
      </c>
      <c r="K420" s="22">
        <v>1</v>
      </c>
      <c r="L420" s="19">
        <f>M256+M294+M393+M404</f>
        <v>195852.41</v>
      </c>
      <c r="M420" s="19">
        <f>ROUND(K420*L420,2)</f>
        <v>195852.41</v>
      </c>
    </row>
    <row r="421" spans="1:13" ht="1.05" customHeight="1" x14ac:dyDescent="0.3">
      <c r="A421" s="20"/>
      <c r="B421" s="20"/>
      <c r="C421" s="20"/>
      <c r="D421" s="29"/>
      <c r="E421" s="20"/>
      <c r="F421" s="20"/>
      <c r="G421" s="20"/>
      <c r="H421" s="20"/>
      <c r="I421" s="20"/>
      <c r="J421" s="20"/>
      <c r="K421" s="20"/>
      <c r="L421" s="20"/>
      <c r="M421" s="20"/>
    </row>
    <row r="422" spans="1:13" ht="20.399999999999999" x14ac:dyDescent="0.3">
      <c r="A422" s="5" t="s">
        <v>296</v>
      </c>
      <c r="B422" s="5" t="s">
        <v>15</v>
      </c>
      <c r="C422" s="5" t="s">
        <v>16</v>
      </c>
      <c r="D422" s="26" t="s">
        <v>297</v>
      </c>
      <c r="E422" s="6"/>
      <c r="F422" s="6"/>
      <c r="G422" s="6"/>
      <c r="H422" s="6"/>
      <c r="I422" s="6"/>
      <c r="J422" s="6"/>
      <c r="K422" s="7">
        <f>K428</f>
        <v>1</v>
      </c>
      <c r="L422" s="8">
        <f>L428</f>
        <v>27626.29</v>
      </c>
      <c r="M422" s="8">
        <f>M428</f>
        <v>27626.29</v>
      </c>
    </row>
    <row r="423" spans="1:13" x14ac:dyDescent="0.3">
      <c r="A423" s="12" t="s">
        <v>298</v>
      </c>
      <c r="B423" s="13" t="s">
        <v>21</v>
      </c>
      <c r="C423" s="13" t="s">
        <v>154</v>
      </c>
      <c r="D423" s="21" t="s">
        <v>299</v>
      </c>
      <c r="E423" s="14"/>
      <c r="F423" s="14"/>
      <c r="G423" s="14"/>
      <c r="H423" s="14"/>
      <c r="I423" s="14"/>
      <c r="J423" s="14"/>
      <c r="K423" s="15">
        <f>K426</f>
        <v>1</v>
      </c>
      <c r="L423" s="15">
        <f>L426</f>
        <v>27626.29</v>
      </c>
      <c r="M423" s="15">
        <f>M426</f>
        <v>27626.29</v>
      </c>
    </row>
    <row r="424" spans="1:13" ht="409.6" x14ac:dyDescent="0.3">
      <c r="A424" s="14"/>
      <c r="B424" s="14"/>
      <c r="C424" s="14"/>
      <c r="D424" s="21" t="s">
        <v>300</v>
      </c>
      <c r="E424" s="14"/>
      <c r="F424" s="14"/>
      <c r="G424" s="14"/>
      <c r="H424" s="14"/>
      <c r="I424" s="14"/>
      <c r="J424" s="14"/>
      <c r="K424" s="14"/>
      <c r="L424" s="14"/>
      <c r="M424" s="14"/>
    </row>
    <row r="425" spans="1:13" x14ac:dyDescent="0.3">
      <c r="A425" s="14"/>
      <c r="B425" s="14"/>
      <c r="C425" s="14"/>
      <c r="D425" s="28"/>
      <c r="E425" s="13" t="s">
        <v>301</v>
      </c>
      <c r="F425" s="16">
        <v>1</v>
      </c>
      <c r="G425" s="23">
        <v>0</v>
      </c>
      <c r="H425" s="23">
        <v>0</v>
      </c>
      <c r="I425" s="23">
        <v>0</v>
      </c>
      <c r="J425" s="24">
        <f>OR(F425&lt;&gt;0,G425&lt;&gt;0,H425&lt;&gt;0,I425&lt;&gt;0)*(F425 + (F425 = 0))*(G425 + (G425 = 0))*(H425 + (H425 = 0))*(I425 + (I425 = 0))</f>
        <v>1</v>
      </c>
      <c r="K425" s="14"/>
      <c r="L425" s="14"/>
      <c r="M425" s="14"/>
    </row>
    <row r="426" spans="1:13" x14ac:dyDescent="0.3">
      <c r="A426" s="14"/>
      <c r="B426" s="14"/>
      <c r="C426" s="14"/>
      <c r="D426" s="28"/>
      <c r="E426" s="14"/>
      <c r="F426" s="14"/>
      <c r="G426" s="14"/>
      <c r="H426" s="14"/>
      <c r="I426" s="14"/>
      <c r="J426" s="18" t="s">
        <v>302</v>
      </c>
      <c r="K426" s="19">
        <f>J425</f>
        <v>1</v>
      </c>
      <c r="L426" s="17">
        <v>27626.29</v>
      </c>
      <c r="M426" s="19">
        <f>ROUND(K426*L426,2)</f>
        <v>27626.29</v>
      </c>
    </row>
    <row r="427" spans="1:13" ht="1.05" customHeight="1" x14ac:dyDescent="0.3">
      <c r="A427" s="20"/>
      <c r="B427" s="20"/>
      <c r="C427" s="20"/>
      <c r="D427" s="29"/>
      <c r="E427" s="20"/>
      <c r="F427" s="20"/>
      <c r="G427" s="20"/>
      <c r="H427" s="20"/>
      <c r="I427" s="20"/>
      <c r="J427" s="20"/>
      <c r="K427" s="20"/>
      <c r="L427" s="20"/>
      <c r="M427" s="20"/>
    </row>
    <row r="428" spans="1:13" x14ac:dyDescent="0.3">
      <c r="A428" s="14"/>
      <c r="B428" s="14"/>
      <c r="C428" s="14"/>
      <c r="D428" s="28"/>
      <c r="E428" s="14"/>
      <c r="F428" s="14"/>
      <c r="G428" s="14"/>
      <c r="H428" s="14"/>
      <c r="I428" s="14"/>
      <c r="J428" s="18" t="s">
        <v>303</v>
      </c>
      <c r="K428" s="22">
        <v>1</v>
      </c>
      <c r="L428" s="19">
        <f>M423</f>
        <v>27626.29</v>
      </c>
      <c r="M428" s="19">
        <f>ROUND(K428*L428,2)</f>
        <v>27626.29</v>
      </c>
    </row>
    <row r="429" spans="1:13" ht="1.05" customHeight="1" x14ac:dyDescent="0.3">
      <c r="A429" s="20"/>
      <c r="B429" s="20"/>
      <c r="C429" s="20"/>
      <c r="D429" s="29"/>
      <c r="E429" s="20"/>
      <c r="F429" s="20"/>
      <c r="G429" s="20"/>
      <c r="H429" s="20"/>
      <c r="I429" s="20"/>
      <c r="J429" s="20"/>
      <c r="K429" s="20"/>
      <c r="L429" s="20"/>
      <c r="M429" s="20"/>
    </row>
    <row r="430" spans="1:13" ht="20.399999999999999" x14ac:dyDescent="0.3">
      <c r="A430" s="5" t="s">
        <v>304</v>
      </c>
      <c r="B430" s="5" t="s">
        <v>15</v>
      </c>
      <c r="C430" s="5" t="s">
        <v>16</v>
      </c>
      <c r="D430" s="26" t="s">
        <v>305</v>
      </c>
      <c r="E430" s="6"/>
      <c r="F430" s="6"/>
      <c r="G430" s="6"/>
      <c r="H430" s="6"/>
      <c r="I430" s="6"/>
      <c r="J430" s="6"/>
      <c r="K430" s="7">
        <f>K702</f>
        <v>1</v>
      </c>
      <c r="L430" s="8">
        <f>L702</f>
        <v>126601.99</v>
      </c>
      <c r="M430" s="8">
        <f>M702</f>
        <v>126601.99</v>
      </c>
    </row>
    <row r="431" spans="1:13" x14ac:dyDescent="0.3">
      <c r="A431" s="9" t="s">
        <v>306</v>
      </c>
      <c r="B431" s="9" t="s">
        <v>15</v>
      </c>
      <c r="C431" s="9" t="s">
        <v>16</v>
      </c>
      <c r="D431" s="27" t="s">
        <v>307</v>
      </c>
      <c r="E431" s="10"/>
      <c r="F431" s="10"/>
      <c r="G431" s="10"/>
      <c r="H431" s="10"/>
      <c r="I431" s="10"/>
      <c r="J431" s="10"/>
      <c r="K431" s="11">
        <f>K442</f>
        <v>1</v>
      </c>
      <c r="L431" s="11">
        <f>L442</f>
        <v>51241.53</v>
      </c>
      <c r="M431" s="11">
        <f>M442</f>
        <v>51241.53</v>
      </c>
    </row>
    <row r="432" spans="1:13" x14ac:dyDescent="0.3">
      <c r="A432" s="12" t="s">
        <v>308</v>
      </c>
      <c r="B432" s="13" t="s">
        <v>21</v>
      </c>
      <c r="C432" s="13" t="s">
        <v>154</v>
      </c>
      <c r="D432" s="21" t="s">
        <v>309</v>
      </c>
      <c r="E432" s="14"/>
      <c r="F432" s="14"/>
      <c r="G432" s="14"/>
      <c r="H432" s="14"/>
      <c r="I432" s="14"/>
      <c r="J432" s="14"/>
      <c r="K432" s="15">
        <f>K435</f>
        <v>1</v>
      </c>
      <c r="L432" s="15">
        <f>L435</f>
        <v>18826.09</v>
      </c>
      <c r="M432" s="15">
        <f>M435</f>
        <v>18826.09</v>
      </c>
    </row>
    <row r="433" spans="1:13" ht="295.8" x14ac:dyDescent="0.3">
      <c r="A433" s="14"/>
      <c r="B433" s="14"/>
      <c r="C433" s="14"/>
      <c r="D433" s="21" t="s">
        <v>310</v>
      </c>
      <c r="E433" s="14"/>
      <c r="F433" s="14"/>
      <c r="G433" s="14"/>
      <c r="H433" s="14"/>
      <c r="I433" s="14"/>
      <c r="J433" s="14"/>
      <c r="K433" s="14"/>
      <c r="L433" s="14"/>
      <c r="M433" s="14"/>
    </row>
    <row r="434" spans="1:13" x14ac:dyDescent="0.3">
      <c r="A434" s="14"/>
      <c r="B434" s="14"/>
      <c r="C434" s="14"/>
      <c r="D434" s="28"/>
      <c r="E434" s="13" t="s">
        <v>311</v>
      </c>
      <c r="F434" s="16">
        <v>1</v>
      </c>
      <c r="G434" s="23">
        <v>0</v>
      </c>
      <c r="H434" s="23">
        <v>0</v>
      </c>
      <c r="I434" s="23">
        <v>0</v>
      </c>
      <c r="J434" s="24">
        <f>OR(F434&lt;&gt;0,G434&lt;&gt;0,H434&lt;&gt;0,I434&lt;&gt;0)*(F434 + (F434 = 0))*(G434 + (G434 = 0))*(H434 + (H434 = 0))*(I434 + (I434 = 0))</f>
        <v>1</v>
      </c>
      <c r="K434" s="14"/>
      <c r="L434" s="14"/>
      <c r="M434" s="14"/>
    </row>
    <row r="435" spans="1:13" x14ac:dyDescent="0.3">
      <c r="A435" s="14"/>
      <c r="B435" s="14"/>
      <c r="C435" s="14"/>
      <c r="D435" s="28"/>
      <c r="E435" s="14"/>
      <c r="F435" s="14"/>
      <c r="G435" s="14"/>
      <c r="H435" s="14"/>
      <c r="I435" s="14"/>
      <c r="J435" s="18" t="s">
        <v>312</v>
      </c>
      <c r="K435" s="19">
        <f>J434</f>
        <v>1</v>
      </c>
      <c r="L435" s="17">
        <v>18826.09</v>
      </c>
      <c r="M435" s="19">
        <f>ROUND(K435*L435,2)</f>
        <v>18826.09</v>
      </c>
    </row>
    <row r="436" spans="1:13" ht="1.05" customHeight="1" x14ac:dyDescent="0.3">
      <c r="A436" s="20"/>
      <c r="B436" s="20"/>
      <c r="C436" s="20"/>
      <c r="D436" s="29"/>
      <c r="E436" s="20"/>
      <c r="F436" s="20"/>
      <c r="G436" s="20"/>
      <c r="H436" s="20"/>
      <c r="I436" s="20"/>
      <c r="J436" s="20"/>
      <c r="K436" s="20"/>
      <c r="L436" s="20"/>
      <c r="M436" s="20"/>
    </row>
    <row r="437" spans="1:13" ht="20.399999999999999" x14ac:dyDescent="0.3">
      <c r="A437" s="12" t="s">
        <v>313</v>
      </c>
      <c r="B437" s="13" t="s">
        <v>21</v>
      </c>
      <c r="C437" s="13" t="s">
        <v>154</v>
      </c>
      <c r="D437" s="21" t="s">
        <v>314</v>
      </c>
      <c r="E437" s="14"/>
      <c r="F437" s="14"/>
      <c r="G437" s="14"/>
      <c r="H437" s="14"/>
      <c r="I437" s="14"/>
      <c r="J437" s="14"/>
      <c r="K437" s="15">
        <f>K440</f>
        <v>2</v>
      </c>
      <c r="L437" s="15">
        <f>L440</f>
        <v>16207.72</v>
      </c>
      <c r="M437" s="15">
        <f>M440</f>
        <v>32415.439999999999</v>
      </c>
    </row>
    <row r="438" spans="1:13" ht="306" x14ac:dyDescent="0.3">
      <c r="A438" s="14"/>
      <c r="B438" s="14"/>
      <c r="C438" s="14"/>
      <c r="D438" s="21" t="s">
        <v>315</v>
      </c>
      <c r="E438" s="14"/>
      <c r="F438" s="14"/>
      <c r="G438" s="14"/>
      <c r="H438" s="14"/>
      <c r="I438" s="14"/>
      <c r="J438" s="14"/>
      <c r="K438" s="14"/>
      <c r="L438" s="14"/>
      <c r="M438" s="14"/>
    </row>
    <row r="439" spans="1:13" x14ac:dyDescent="0.3">
      <c r="A439" s="14"/>
      <c r="B439" s="14"/>
      <c r="C439" s="14"/>
      <c r="D439" s="28"/>
      <c r="E439" s="13" t="s">
        <v>316</v>
      </c>
      <c r="F439" s="16">
        <v>2</v>
      </c>
      <c r="G439" s="23">
        <v>0</v>
      </c>
      <c r="H439" s="23">
        <v>0</v>
      </c>
      <c r="I439" s="23">
        <v>0</v>
      </c>
      <c r="J439" s="24">
        <f>OR(F439&lt;&gt;0,G439&lt;&gt;0,H439&lt;&gt;0,I439&lt;&gt;0)*(F439 + (F439 = 0))*(G439 + (G439 = 0))*(H439 + (H439 = 0))*(I439 + (I439 = 0))</f>
        <v>2</v>
      </c>
      <c r="K439" s="14"/>
      <c r="L439" s="14"/>
      <c r="M439" s="14"/>
    </row>
    <row r="440" spans="1:13" x14ac:dyDescent="0.3">
      <c r="A440" s="14"/>
      <c r="B440" s="14"/>
      <c r="C440" s="14"/>
      <c r="D440" s="28"/>
      <c r="E440" s="14"/>
      <c r="F440" s="14"/>
      <c r="G440" s="14"/>
      <c r="H440" s="14"/>
      <c r="I440" s="14"/>
      <c r="J440" s="18" t="s">
        <v>317</v>
      </c>
      <c r="K440" s="19">
        <f>J439</f>
        <v>2</v>
      </c>
      <c r="L440" s="17">
        <v>16207.72</v>
      </c>
      <c r="M440" s="19">
        <f>ROUND(K440*L440,2)</f>
        <v>32415.439999999999</v>
      </c>
    </row>
    <row r="441" spans="1:13" ht="1.05" customHeight="1" x14ac:dyDescent="0.3">
      <c r="A441" s="20"/>
      <c r="B441" s="20"/>
      <c r="C441" s="20"/>
      <c r="D441" s="29"/>
      <c r="E441" s="20"/>
      <c r="F441" s="20"/>
      <c r="G441" s="20"/>
      <c r="H441" s="20"/>
      <c r="I441" s="20"/>
      <c r="J441" s="20"/>
      <c r="K441" s="20"/>
      <c r="L441" s="20"/>
      <c r="M441" s="20"/>
    </row>
    <row r="442" spans="1:13" x14ac:dyDescent="0.3">
      <c r="A442" s="14"/>
      <c r="B442" s="14"/>
      <c r="C442" s="14"/>
      <c r="D442" s="28"/>
      <c r="E442" s="14"/>
      <c r="F442" s="14"/>
      <c r="G442" s="14"/>
      <c r="H442" s="14"/>
      <c r="I442" s="14"/>
      <c r="J442" s="18" t="s">
        <v>318</v>
      </c>
      <c r="K442" s="17">
        <v>1</v>
      </c>
      <c r="L442" s="19">
        <f>M432+M437</f>
        <v>51241.53</v>
      </c>
      <c r="M442" s="19">
        <f>ROUND(K442*L442,2)</f>
        <v>51241.53</v>
      </c>
    </row>
    <row r="443" spans="1:13" ht="1.05" customHeight="1" x14ac:dyDescent="0.3">
      <c r="A443" s="20"/>
      <c r="B443" s="20"/>
      <c r="C443" s="20"/>
      <c r="D443" s="29"/>
      <c r="E443" s="20"/>
      <c r="F443" s="20"/>
      <c r="G443" s="20"/>
      <c r="H443" s="20"/>
      <c r="I443" s="20"/>
      <c r="J443" s="20"/>
      <c r="K443" s="20"/>
      <c r="L443" s="20"/>
      <c r="M443" s="20"/>
    </row>
    <row r="444" spans="1:13" ht="20.399999999999999" x14ac:dyDescent="0.3">
      <c r="A444" s="9" t="s">
        <v>319</v>
      </c>
      <c r="B444" s="9" t="s">
        <v>15</v>
      </c>
      <c r="C444" s="9" t="s">
        <v>16</v>
      </c>
      <c r="D444" s="27" t="s">
        <v>320</v>
      </c>
      <c r="E444" s="10"/>
      <c r="F444" s="10"/>
      <c r="G444" s="10"/>
      <c r="H444" s="10"/>
      <c r="I444" s="10"/>
      <c r="J444" s="10"/>
      <c r="K444" s="11">
        <f>K460</f>
        <v>1</v>
      </c>
      <c r="L444" s="11">
        <f>L460</f>
        <v>11200.36</v>
      </c>
      <c r="M444" s="11">
        <f>M460</f>
        <v>11200.36</v>
      </c>
    </row>
    <row r="445" spans="1:13" x14ac:dyDescent="0.3">
      <c r="A445" s="12" t="s">
        <v>321</v>
      </c>
      <c r="B445" s="13" t="s">
        <v>21</v>
      </c>
      <c r="C445" s="13" t="s">
        <v>154</v>
      </c>
      <c r="D445" s="21" t="s">
        <v>322</v>
      </c>
      <c r="E445" s="14"/>
      <c r="F445" s="14"/>
      <c r="G445" s="14"/>
      <c r="H445" s="14"/>
      <c r="I445" s="14"/>
      <c r="J445" s="14"/>
      <c r="K445" s="15">
        <f>K448</f>
        <v>1</v>
      </c>
      <c r="L445" s="15">
        <f>L448</f>
        <v>1570.55</v>
      </c>
      <c r="M445" s="15">
        <f>M448</f>
        <v>1570.55</v>
      </c>
    </row>
    <row r="446" spans="1:13" ht="153" x14ac:dyDescent="0.3">
      <c r="A446" s="14"/>
      <c r="B446" s="14"/>
      <c r="C446" s="14"/>
      <c r="D446" s="21" t="s">
        <v>323</v>
      </c>
      <c r="E446" s="14"/>
      <c r="F446" s="14"/>
      <c r="G446" s="14"/>
      <c r="H446" s="14"/>
      <c r="I446" s="14"/>
      <c r="J446" s="14"/>
      <c r="K446" s="14"/>
      <c r="L446" s="14"/>
      <c r="M446" s="14"/>
    </row>
    <row r="447" spans="1:13" x14ac:dyDescent="0.3">
      <c r="A447" s="14"/>
      <c r="B447" s="14"/>
      <c r="C447" s="14"/>
      <c r="D447" s="28"/>
      <c r="E447" s="13" t="s">
        <v>324</v>
      </c>
      <c r="F447" s="16">
        <v>1</v>
      </c>
      <c r="G447" s="23">
        <v>0</v>
      </c>
      <c r="H447" s="23">
        <v>0</v>
      </c>
      <c r="I447" s="23">
        <v>0</v>
      </c>
      <c r="J447" s="24">
        <f>OR(F447&lt;&gt;0,G447&lt;&gt;0,H447&lt;&gt;0,I447&lt;&gt;0)*(F447 + (F447 = 0))*(G447 + (G447 = 0))*(H447 + (H447 = 0))*(I447 + (I447 = 0))</f>
        <v>1</v>
      </c>
      <c r="K447" s="14"/>
      <c r="L447" s="14"/>
      <c r="M447" s="14"/>
    </row>
    <row r="448" spans="1:13" x14ac:dyDescent="0.3">
      <c r="A448" s="14"/>
      <c r="B448" s="14"/>
      <c r="C448" s="14"/>
      <c r="D448" s="28"/>
      <c r="E448" s="14"/>
      <c r="F448" s="14"/>
      <c r="G448" s="14"/>
      <c r="H448" s="14"/>
      <c r="I448" s="14"/>
      <c r="J448" s="18" t="s">
        <v>325</v>
      </c>
      <c r="K448" s="19">
        <f>J447</f>
        <v>1</v>
      </c>
      <c r="L448" s="17">
        <v>1570.55</v>
      </c>
      <c r="M448" s="19">
        <f>ROUND(K448*L448,2)</f>
        <v>1570.55</v>
      </c>
    </row>
    <row r="449" spans="1:13" ht="1.05" customHeight="1" x14ac:dyDescent="0.3">
      <c r="A449" s="20"/>
      <c r="B449" s="20"/>
      <c r="C449" s="20"/>
      <c r="D449" s="29"/>
      <c r="E449" s="20"/>
      <c r="F449" s="20"/>
      <c r="G449" s="20"/>
      <c r="H449" s="20"/>
      <c r="I449" s="20"/>
      <c r="J449" s="20"/>
      <c r="K449" s="20"/>
      <c r="L449" s="20"/>
      <c r="M449" s="20"/>
    </row>
    <row r="450" spans="1:13" x14ac:dyDescent="0.3">
      <c r="A450" s="12" t="s">
        <v>326</v>
      </c>
      <c r="B450" s="13" t="s">
        <v>21</v>
      </c>
      <c r="C450" s="13" t="s">
        <v>154</v>
      </c>
      <c r="D450" s="21" t="s">
        <v>327</v>
      </c>
      <c r="E450" s="14"/>
      <c r="F450" s="14"/>
      <c r="G450" s="14"/>
      <c r="H450" s="14"/>
      <c r="I450" s="14"/>
      <c r="J450" s="14"/>
      <c r="K450" s="15">
        <f>K453</f>
        <v>4</v>
      </c>
      <c r="L450" s="15">
        <f>L453</f>
        <v>1759.68</v>
      </c>
      <c r="M450" s="15">
        <f>M453</f>
        <v>7038.72</v>
      </c>
    </row>
    <row r="451" spans="1:13" ht="285.60000000000002" x14ac:dyDescent="0.3">
      <c r="A451" s="14"/>
      <c r="B451" s="14"/>
      <c r="C451" s="14"/>
      <c r="D451" s="21" t="s">
        <v>328</v>
      </c>
      <c r="E451" s="14"/>
      <c r="F451" s="14"/>
      <c r="G451" s="14"/>
      <c r="H451" s="14"/>
      <c r="I451" s="14"/>
      <c r="J451" s="14"/>
      <c r="K451" s="14"/>
      <c r="L451" s="14"/>
      <c r="M451" s="14"/>
    </row>
    <row r="452" spans="1:13" x14ac:dyDescent="0.3">
      <c r="A452" s="14"/>
      <c r="B452" s="14"/>
      <c r="C452" s="14"/>
      <c r="D452" s="28"/>
      <c r="E452" s="13" t="s">
        <v>329</v>
      </c>
      <c r="F452" s="16">
        <v>4</v>
      </c>
      <c r="G452" s="23">
        <v>0</v>
      </c>
      <c r="H452" s="23">
        <v>0</v>
      </c>
      <c r="I452" s="23">
        <v>0</v>
      </c>
      <c r="J452" s="24">
        <f>OR(F452&lt;&gt;0,G452&lt;&gt;0,H452&lt;&gt;0,I452&lt;&gt;0)*(F452 + (F452 = 0))*(G452 + (G452 = 0))*(H452 + (H452 = 0))*(I452 + (I452 = 0))</f>
        <v>4</v>
      </c>
      <c r="K452" s="14"/>
      <c r="L452" s="14"/>
      <c r="M452" s="14"/>
    </row>
    <row r="453" spans="1:13" x14ac:dyDescent="0.3">
      <c r="A453" s="14"/>
      <c r="B453" s="14"/>
      <c r="C453" s="14"/>
      <c r="D453" s="28"/>
      <c r="E453" s="14"/>
      <c r="F453" s="14"/>
      <c r="G453" s="14"/>
      <c r="H453" s="14"/>
      <c r="I453" s="14"/>
      <c r="J453" s="18" t="s">
        <v>330</v>
      </c>
      <c r="K453" s="19">
        <f>J452</f>
        <v>4</v>
      </c>
      <c r="L453" s="17">
        <v>1759.68</v>
      </c>
      <c r="M453" s="19">
        <f>ROUND(K453*L453,2)</f>
        <v>7038.72</v>
      </c>
    </row>
    <row r="454" spans="1:13" ht="1.05" customHeight="1" x14ac:dyDescent="0.3">
      <c r="A454" s="20"/>
      <c r="B454" s="20"/>
      <c r="C454" s="20"/>
      <c r="D454" s="29"/>
      <c r="E454" s="20"/>
      <c r="F454" s="20"/>
      <c r="G454" s="20"/>
      <c r="H454" s="20"/>
      <c r="I454" s="20"/>
      <c r="J454" s="20"/>
      <c r="K454" s="20"/>
      <c r="L454" s="20"/>
      <c r="M454" s="20"/>
    </row>
    <row r="455" spans="1:13" x14ac:dyDescent="0.3">
      <c r="A455" s="12" t="s">
        <v>331</v>
      </c>
      <c r="B455" s="13" t="s">
        <v>21</v>
      </c>
      <c r="C455" s="13" t="s">
        <v>154</v>
      </c>
      <c r="D455" s="21" t="s">
        <v>332</v>
      </c>
      <c r="E455" s="14"/>
      <c r="F455" s="14"/>
      <c r="G455" s="14"/>
      <c r="H455" s="14"/>
      <c r="I455" s="14"/>
      <c r="J455" s="14"/>
      <c r="K455" s="15">
        <f>K458</f>
        <v>1</v>
      </c>
      <c r="L455" s="15">
        <f>L458</f>
        <v>2591.09</v>
      </c>
      <c r="M455" s="15">
        <f>M458</f>
        <v>2591.09</v>
      </c>
    </row>
    <row r="456" spans="1:13" ht="142.80000000000001" x14ac:dyDescent="0.3">
      <c r="A456" s="14"/>
      <c r="B456" s="14"/>
      <c r="C456" s="14"/>
      <c r="D456" s="21" t="s">
        <v>333</v>
      </c>
      <c r="E456" s="14"/>
      <c r="F456" s="14"/>
      <c r="G456" s="14"/>
      <c r="H456" s="14"/>
      <c r="I456" s="14"/>
      <c r="J456" s="14"/>
      <c r="K456" s="14"/>
      <c r="L456" s="14"/>
      <c r="M456" s="14"/>
    </row>
    <row r="457" spans="1:13" x14ac:dyDescent="0.3">
      <c r="A457" s="14"/>
      <c r="B457" s="14"/>
      <c r="C457" s="14"/>
      <c r="D457" s="28"/>
      <c r="E457" s="13" t="s">
        <v>334</v>
      </c>
      <c r="F457" s="16">
        <v>1</v>
      </c>
      <c r="G457" s="23">
        <v>0</v>
      </c>
      <c r="H457" s="23">
        <v>0</v>
      </c>
      <c r="I457" s="23">
        <v>0</v>
      </c>
      <c r="J457" s="24">
        <f>OR(F457&lt;&gt;0,G457&lt;&gt;0,H457&lt;&gt;0,I457&lt;&gt;0)*(F457 + (F457 = 0))*(G457 + (G457 = 0))*(H457 + (H457 = 0))*(I457 + (I457 = 0))</f>
        <v>1</v>
      </c>
      <c r="K457" s="14"/>
      <c r="L457" s="14"/>
      <c r="M457" s="14"/>
    </row>
    <row r="458" spans="1:13" x14ac:dyDescent="0.3">
      <c r="A458" s="14"/>
      <c r="B458" s="14"/>
      <c r="C458" s="14"/>
      <c r="D458" s="28"/>
      <c r="E458" s="14"/>
      <c r="F458" s="14"/>
      <c r="G458" s="14"/>
      <c r="H458" s="14"/>
      <c r="I458" s="14"/>
      <c r="J458" s="18" t="s">
        <v>335</v>
      </c>
      <c r="K458" s="19">
        <f>J457</f>
        <v>1</v>
      </c>
      <c r="L458" s="17">
        <v>2591.09</v>
      </c>
      <c r="M458" s="19">
        <f>ROUND(K458*L458,2)</f>
        <v>2591.09</v>
      </c>
    </row>
    <row r="459" spans="1:13" ht="1.05" customHeight="1" x14ac:dyDescent="0.3">
      <c r="A459" s="20"/>
      <c r="B459" s="20"/>
      <c r="C459" s="20"/>
      <c r="D459" s="29"/>
      <c r="E459" s="20"/>
      <c r="F459" s="20"/>
      <c r="G459" s="20"/>
      <c r="H459" s="20"/>
      <c r="I459" s="20"/>
      <c r="J459" s="20"/>
      <c r="K459" s="20"/>
      <c r="L459" s="20"/>
      <c r="M459" s="20"/>
    </row>
    <row r="460" spans="1:13" x14ac:dyDescent="0.3">
      <c r="A460" s="14"/>
      <c r="B460" s="14"/>
      <c r="C460" s="14"/>
      <c r="D460" s="28"/>
      <c r="E460" s="14"/>
      <c r="F460" s="14"/>
      <c r="G460" s="14"/>
      <c r="H460" s="14"/>
      <c r="I460" s="14"/>
      <c r="J460" s="18" t="s">
        <v>336</v>
      </c>
      <c r="K460" s="17">
        <v>1</v>
      </c>
      <c r="L460" s="19">
        <f>M445+M450+M455</f>
        <v>11200.36</v>
      </c>
      <c r="M460" s="19">
        <f>ROUND(K460*L460,2)</f>
        <v>11200.36</v>
      </c>
    </row>
    <row r="461" spans="1:13" ht="1.05" customHeight="1" x14ac:dyDescent="0.3">
      <c r="A461" s="20"/>
      <c r="B461" s="20"/>
      <c r="C461" s="20"/>
      <c r="D461" s="29"/>
      <c r="E461" s="20"/>
      <c r="F461" s="20"/>
      <c r="G461" s="20"/>
      <c r="H461" s="20"/>
      <c r="I461" s="20"/>
      <c r="J461" s="20"/>
      <c r="K461" s="20"/>
      <c r="L461" s="20"/>
      <c r="M461" s="20"/>
    </row>
    <row r="462" spans="1:13" ht="20.399999999999999" x14ac:dyDescent="0.3">
      <c r="A462" s="9" t="s">
        <v>337</v>
      </c>
      <c r="B462" s="9" t="s">
        <v>15</v>
      </c>
      <c r="C462" s="9" t="s">
        <v>16</v>
      </c>
      <c r="D462" s="27" t="s">
        <v>338</v>
      </c>
      <c r="E462" s="10"/>
      <c r="F462" s="10"/>
      <c r="G462" s="10"/>
      <c r="H462" s="10"/>
      <c r="I462" s="10"/>
      <c r="J462" s="10"/>
      <c r="K462" s="11">
        <f>K546</f>
        <v>1</v>
      </c>
      <c r="L462" s="11">
        <f>L546</f>
        <v>19766.97</v>
      </c>
      <c r="M462" s="11">
        <f>M546</f>
        <v>19766.97</v>
      </c>
    </row>
    <row r="463" spans="1:13" ht="20.399999999999999" x14ac:dyDescent="0.3">
      <c r="A463" s="12" t="s">
        <v>339</v>
      </c>
      <c r="B463" s="13" t="s">
        <v>21</v>
      </c>
      <c r="C463" s="13" t="s">
        <v>22</v>
      </c>
      <c r="D463" s="21" t="s">
        <v>340</v>
      </c>
      <c r="E463" s="14"/>
      <c r="F463" s="14"/>
      <c r="G463" s="14"/>
      <c r="H463" s="14"/>
      <c r="I463" s="14"/>
      <c r="J463" s="14"/>
      <c r="K463" s="15">
        <f>K467</f>
        <v>21</v>
      </c>
      <c r="L463" s="15">
        <f>L467</f>
        <v>223.22</v>
      </c>
      <c r="M463" s="15">
        <f>M467</f>
        <v>4687.62</v>
      </c>
    </row>
    <row r="464" spans="1:13" ht="81.599999999999994" x14ac:dyDescent="0.3">
      <c r="A464" s="14"/>
      <c r="B464" s="14"/>
      <c r="C464" s="14"/>
      <c r="D464" s="21" t="s">
        <v>341</v>
      </c>
      <c r="E464" s="14"/>
      <c r="F464" s="14"/>
      <c r="G464" s="14"/>
      <c r="H464" s="14"/>
      <c r="I464" s="14"/>
      <c r="J464" s="14"/>
      <c r="K464" s="14"/>
      <c r="L464" s="14"/>
      <c r="M464" s="14"/>
    </row>
    <row r="465" spans="1:13" x14ac:dyDescent="0.3">
      <c r="A465" s="14"/>
      <c r="B465" s="14"/>
      <c r="C465" s="14"/>
      <c r="D465" s="28"/>
      <c r="E465" s="13" t="s">
        <v>16</v>
      </c>
      <c r="F465" s="16">
        <v>0</v>
      </c>
      <c r="G465" s="17">
        <v>12</v>
      </c>
      <c r="H465" s="17">
        <v>0</v>
      </c>
      <c r="I465" s="17">
        <v>0</v>
      </c>
      <c r="J465" s="15">
        <f>OR(F465&lt;&gt;0,G465&lt;&gt;0,H465&lt;&gt;0,I465&lt;&gt;0)*(F465 + (F465 = 0))*(G465 + (G465 = 0))*(H465 + (H465 = 0))*(I465 + (I465 = 0))</f>
        <v>12</v>
      </c>
      <c r="K465" s="14"/>
      <c r="L465" s="14"/>
      <c r="M465" s="14"/>
    </row>
    <row r="466" spans="1:13" x14ac:dyDescent="0.3">
      <c r="A466" s="14"/>
      <c r="B466" s="14"/>
      <c r="C466" s="14"/>
      <c r="D466" s="28"/>
      <c r="E466" s="13" t="s">
        <v>16</v>
      </c>
      <c r="F466" s="16">
        <v>0</v>
      </c>
      <c r="G466" s="17">
        <v>9</v>
      </c>
      <c r="H466" s="17">
        <v>0</v>
      </c>
      <c r="I466" s="17">
        <v>0</v>
      </c>
      <c r="J466" s="15">
        <f>OR(F466&lt;&gt;0,G466&lt;&gt;0,H466&lt;&gt;0,I466&lt;&gt;0)*(F466 + (F466 = 0))*(G466 + (G466 = 0))*(H466 + (H466 = 0))*(I466 + (I466 = 0))</f>
        <v>9</v>
      </c>
      <c r="K466" s="14"/>
      <c r="L466" s="14"/>
      <c r="M466" s="14"/>
    </row>
    <row r="467" spans="1:13" x14ac:dyDescent="0.3">
      <c r="A467" s="14"/>
      <c r="B467" s="14"/>
      <c r="C467" s="14"/>
      <c r="D467" s="28"/>
      <c r="E467" s="14"/>
      <c r="F467" s="14"/>
      <c r="G467" s="14"/>
      <c r="H467" s="14"/>
      <c r="I467" s="14"/>
      <c r="J467" s="18" t="s">
        <v>342</v>
      </c>
      <c r="K467" s="19">
        <f>SUM(J465:J466)</f>
        <v>21</v>
      </c>
      <c r="L467" s="17">
        <v>223.22</v>
      </c>
      <c r="M467" s="19">
        <f>ROUND(K467*L467,2)</f>
        <v>4687.62</v>
      </c>
    </row>
    <row r="468" spans="1:13" ht="1.05" customHeight="1" x14ac:dyDescent="0.3">
      <c r="A468" s="20"/>
      <c r="B468" s="20"/>
      <c r="C468" s="20"/>
      <c r="D468" s="29"/>
      <c r="E468" s="20"/>
      <c r="F468" s="20"/>
      <c r="G468" s="20"/>
      <c r="H468" s="20"/>
      <c r="I468" s="20"/>
      <c r="J468" s="20"/>
      <c r="K468" s="20"/>
      <c r="L468" s="20"/>
      <c r="M468" s="20"/>
    </row>
    <row r="469" spans="1:13" ht="20.399999999999999" x14ac:dyDescent="0.3">
      <c r="A469" s="12" t="s">
        <v>343</v>
      </c>
      <c r="B469" s="13" t="s">
        <v>21</v>
      </c>
      <c r="C469" s="13" t="s">
        <v>22</v>
      </c>
      <c r="D469" s="21" t="s">
        <v>344</v>
      </c>
      <c r="E469" s="14"/>
      <c r="F469" s="14"/>
      <c r="G469" s="14"/>
      <c r="H469" s="14"/>
      <c r="I469" s="14"/>
      <c r="J469" s="14"/>
      <c r="K469" s="15">
        <f>K472</f>
        <v>18.399999999999999</v>
      </c>
      <c r="L469" s="15">
        <f>L472</f>
        <v>173.41</v>
      </c>
      <c r="M469" s="15">
        <f>M472</f>
        <v>3190.74</v>
      </c>
    </row>
    <row r="470" spans="1:13" ht="81.599999999999994" x14ac:dyDescent="0.3">
      <c r="A470" s="14"/>
      <c r="B470" s="14"/>
      <c r="C470" s="14"/>
      <c r="D470" s="21" t="s">
        <v>345</v>
      </c>
      <c r="E470" s="14"/>
      <c r="F470" s="14"/>
      <c r="G470" s="14"/>
      <c r="H470" s="14"/>
      <c r="I470" s="14"/>
      <c r="J470" s="14"/>
      <c r="K470" s="14"/>
      <c r="L470" s="14"/>
      <c r="M470" s="14"/>
    </row>
    <row r="471" spans="1:13" x14ac:dyDescent="0.3">
      <c r="A471" s="14"/>
      <c r="B471" s="14"/>
      <c r="C471" s="14"/>
      <c r="D471" s="28"/>
      <c r="E471" s="13" t="s">
        <v>16</v>
      </c>
      <c r="F471" s="16">
        <v>8</v>
      </c>
      <c r="G471" s="17">
        <v>2.2999999999999998</v>
      </c>
      <c r="H471" s="17">
        <v>0</v>
      </c>
      <c r="I471" s="17">
        <v>0</v>
      </c>
      <c r="J471" s="15">
        <f>OR(F471&lt;&gt;0,G471&lt;&gt;0,H471&lt;&gt;0,I471&lt;&gt;0)*(F471 + (F471 = 0))*(G471 + (G471 = 0))*(H471 + (H471 = 0))*(I471 + (I471 = 0))</f>
        <v>18.399999999999999</v>
      </c>
      <c r="K471" s="14"/>
      <c r="L471" s="14"/>
      <c r="M471" s="14"/>
    </row>
    <row r="472" spans="1:13" x14ac:dyDescent="0.3">
      <c r="A472" s="14"/>
      <c r="B472" s="14"/>
      <c r="C472" s="14"/>
      <c r="D472" s="28"/>
      <c r="E472" s="14"/>
      <c r="F472" s="14"/>
      <c r="G472" s="14"/>
      <c r="H472" s="14"/>
      <c r="I472" s="14"/>
      <c r="J472" s="18" t="s">
        <v>346</v>
      </c>
      <c r="K472" s="19">
        <f>J471</f>
        <v>18.399999999999999</v>
      </c>
      <c r="L472" s="17">
        <v>173.41</v>
      </c>
      <c r="M472" s="19">
        <f>ROUND(K472*L472,2)</f>
        <v>3190.74</v>
      </c>
    </row>
    <row r="473" spans="1:13" ht="1.05" customHeight="1" x14ac:dyDescent="0.3">
      <c r="A473" s="20"/>
      <c r="B473" s="20"/>
      <c r="C473" s="20"/>
      <c r="D473" s="29"/>
      <c r="E473" s="20"/>
      <c r="F473" s="20"/>
      <c r="G473" s="20"/>
      <c r="H473" s="20"/>
      <c r="I473" s="20"/>
      <c r="J473" s="20"/>
      <c r="K473" s="20"/>
      <c r="L473" s="20"/>
      <c r="M473" s="20"/>
    </row>
    <row r="474" spans="1:13" ht="20.399999999999999" x14ac:dyDescent="0.3">
      <c r="A474" s="12" t="s">
        <v>347</v>
      </c>
      <c r="B474" s="13" t="s">
        <v>21</v>
      </c>
      <c r="C474" s="13" t="s">
        <v>22</v>
      </c>
      <c r="D474" s="21" t="s">
        <v>348</v>
      </c>
      <c r="E474" s="14"/>
      <c r="F474" s="14"/>
      <c r="G474" s="14"/>
      <c r="H474" s="14"/>
      <c r="I474" s="14"/>
      <c r="J474" s="14"/>
      <c r="K474" s="15">
        <f>K477</f>
        <v>23</v>
      </c>
      <c r="L474" s="15">
        <f>L477</f>
        <v>137.1</v>
      </c>
      <c r="M474" s="15">
        <f>M477</f>
        <v>3153.3</v>
      </c>
    </row>
    <row r="475" spans="1:13" ht="81.599999999999994" x14ac:dyDescent="0.3">
      <c r="A475" s="14"/>
      <c r="B475" s="14"/>
      <c r="C475" s="14"/>
      <c r="D475" s="21" t="s">
        <v>349</v>
      </c>
      <c r="E475" s="14"/>
      <c r="F475" s="14"/>
      <c r="G475" s="14"/>
      <c r="H475" s="14"/>
      <c r="I475" s="14"/>
      <c r="J475" s="14"/>
      <c r="K475" s="14"/>
      <c r="L475" s="14"/>
      <c r="M475" s="14"/>
    </row>
    <row r="476" spans="1:13" x14ac:dyDescent="0.3">
      <c r="A476" s="14"/>
      <c r="B476" s="14"/>
      <c r="C476" s="14"/>
      <c r="D476" s="28"/>
      <c r="E476" s="13" t="s">
        <v>16</v>
      </c>
      <c r="F476" s="16">
        <v>0</v>
      </c>
      <c r="G476" s="17">
        <v>23</v>
      </c>
      <c r="H476" s="17">
        <v>0</v>
      </c>
      <c r="I476" s="17">
        <v>0</v>
      </c>
      <c r="J476" s="15">
        <f>OR(F476&lt;&gt;0,G476&lt;&gt;0,H476&lt;&gt;0,I476&lt;&gt;0)*(F476 + (F476 = 0))*(G476 + (G476 = 0))*(H476 + (H476 = 0))*(I476 + (I476 = 0))</f>
        <v>23</v>
      </c>
      <c r="K476" s="14"/>
      <c r="L476" s="14"/>
      <c r="M476" s="14"/>
    </row>
    <row r="477" spans="1:13" x14ac:dyDescent="0.3">
      <c r="A477" s="14"/>
      <c r="B477" s="14"/>
      <c r="C477" s="14"/>
      <c r="D477" s="28"/>
      <c r="E477" s="14"/>
      <c r="F477" s="14"/>
      <c r="G477" s="14"/>
      <c r="H477" s="14"/>
      <c r="I477" s="14"/>
      <c r="J477" s="18" t="s">
        <v>350</v>
      </c>
      <c r="K477" s="19">
        <f>J476</f>
        <v>23</v>
      </c>
      <c r="L477" s="17">
        <v>137.1</v>
      </c>
      <c r="M477" s="19">
        <f>ROUND(K477*L477,2)</f>
        <v>3153.3</v>
      </c>
    </row>
    <row r="478" spans="1:13" ht="1.05" customHeight="1" x14ac:dyDescent="0.3">
      <c r="A478" s="20"/>
      <c r="B478" s="20"/>
      <c r="C478" s="20"/>
      <c r="D478" s="29"/>
      <c r="E478" s="20"/>
      <c r="F478" s="20"/>
      <c r="G478" s="20"/>
      <c r="H478" s="20"/>
      <c r="I478" s="20"/>
      <c r="J478" s="20"/>
      <c r="K478" s="20"/>
      <c r="L478" s="20"/>
      <c r="M478" s="20"/>
    </row>
    <row r="479" spans="1:13" ht="20.399999999999999" x14ac:dyDescent="0.3">
      <c r="A479" s="12" t="s">
        <v>351</v>
      </c>
      <c r="B479" s="13" t="s">
        <v>21</v>
      </c>
      <c r="C479" s="13" t="s">
        <v>22</v>
      </c>
      <c r="D479" s="21" t="s">
        <v>352</v>
      </c>
      <c r="E479" s="14"/>
      <c r="F479" s="14"/>
      <c r="G479" s="14"/>
      <c r="H479" s="14"/>
      <c r="I479" s="14"/>
      <c r="J479" s="14"/>
      <c r="K479" s="15">
        <f>K482</f>
        <v>21</v>
      </c>
      <c r="L479" s="15">
        <f>L482</f>
        <v>90.52</v>
      </c>
      <c r="M479" s="15">
        <f>M482</f>
        <v>1900.92</v>
      </c>
    </row>
    <row r="480" spans="1:13" ht="81.599999999999994" x14ac:dyDescent="0.3">
      <c r="A480" s="14"/>
      <c r="B480" s="14"/>
      <c r="C480" s="14"/>
      <c r="D480" s="21" t="s">
        <v>353</v>
      </c>
      <c r="E480" s="14"/>
      <c r="F480" s="14"/>
      <c r="G480" s="14"/>
      <c r="H480" s="14"/>
      <c r="I480" s="14"/>
      <c r="J480" s="14"/>
      <c r="K480" s="14"/>
      <c r="L480" s="14"/>
      <c r="M480" s="14"/>
    </row>
    <row r="481" spans="1:13" x14ac:dyDescent="0.3">
      <c r="A481" s="14"/>
      <c r="B481" s="14"/>
      <c r="C481" s="14"/>
      <c r="D481" s="28"/>
      <c r="E481" s="13" t="s">
        <v>16</v>
      </c>
      <c r="F481" s="16">
        <v>0</v>
      </c>
      <c r="G481" s="17">
        <v>21</v>
      </c>
      <c r="H481" s="17">
        <v>0</v>
      </c>
      <c r="I481" s="17">
        <v>0</v>
      </c>
      <c r="J481" s="15">
        <f>OR(F481&lt;&gt;0,G481&lt;&gt;0,H481&lt;&gt;0,I481&lt;&gt;0)*(F481 + (F481 = 0))*(G481 + (G481 = 0))*(H481 + (H481 = 0))*(I481 + (I481 = 0))</f>
        <v>21</v>
      </c>
      <c r="K481" s="14"/>
      <c r="L481" s="14"/>
      <c r="M481" s="14"/>
    </row>
    <row r="482" spans="1:13" x14ac:dyDescent="0.3">
      <c r="A482" s="14"/>
      <c r="B482" s="14"/>
      <c r="C482" s="14"/>
      <c r="D482" s="28"/>
      <c r="E482" s="14"/>
      <c r="F482" s="14"/>
      <c r="G482" s="14"/>
      <c r="H482" s="14"/>
      <c r="I482" s="14"/>
      <c r="J482" s="18" t="s">
        <v>354</v>
      </c>
      <c r="K482" s="19">
        <f>J481</f>
        <v>21</v>
      </c>
      <c r="L482" s="17">
        <v>90.52</v>
      </c>
      <c r="M482" s="19">
        <f>ROUND(K482*L482,2)</f>
        <v>1900.92</v>
      </c>
    </row>
    <row r="483" spans="1:13" ht="1.05" customHeight="1" x14ac:dyDescent="0.3">
      <c r="A483" s="20"/>
      <c r="B483" s="20"/>
      <c r="C483" s="20"/>
      <c r="D483" s="29"/>
      <c r="E483" s="20"/>
      <c r="F483" s="20"/>
      <c r="G483" s="20"/>
      <c r="H483" s="20"/>
      <c r="I483" s="20"/>
      <c r="J483" s="20"/>
      <c r="K483" s="20"/>
      <c r="L483" s="20"/>
      <c r="M483" s="20"/>
    </row>
    <row r="484" spans="1:13" ht="20.399999999999999" x14ac:dyDescent="0.3">
      <c r="A484" s="12" t="s">
        <v>355</v>
      </c>
      <c r="B484" s="13" t="s">
        <v>21</v>
      </c>
      <c r="C484" s="13" t="s">
        <v>22</v>
      </c>
      <c r="D484" s="21" t="s">
        <v>356</v>
      </c>
      <c r="E484" s="14"/>
      <c r="F484" s="14"/>
      <c r="G484" s="14"/>
      <c r="H484" s="14"/>
      <c r="I484" s="14"/>
      <c r="J484" s="14"/>
      <c r="K484" s="15">
        <f>K487</f>
        <v>19</v>
      </c>
      <c r="L484" s="15">
        <f>L487</f>
        <v>55.91</v>
      </c>
      <c r="M484" s="15">
        <f>M487</f>
        <v>1062.29</v>
      </c>
    </row>
    <row r="485" spans="1:13" ht="81.599999999999994" x14ac:dyDescent="0.3">
      <c r="A485" s="14"/>
      <c r="B485" s="14"/>
      <c r="C485" s="14"/>
      <c r="D485" s="21" t="s">
        <v>357</v>
      </c>
      <c r="E485" s="14"/>
      <c r="F485" s="14"/>
      <c r="G485" s="14"/>
      <c r="H485" s="14"/>
      <c r="I485" s="14"/>
      <c r="J485" s="14"/>
      <c r="K485" s="14"/>
      <c r="L485" s="14"/>
      <c r="M485" s="14"/>
    </row>
    <row r="486" spans="1:13" x14ac:dyDescent="0.3">
      <c r="A486" s="14"/>
      <c r="B486" s="14"/>
      <c r="C486" s="14"/>
      <c r="D486" s="28"/>
      <c r="E486" s="13" t="s">
        <v>16</v>
      </c>
      <c r="F486" s="16">
        <v>0</v>
      </c>
      <c r="G486" s="17">
        <v>19</v>
      </c>
      <c r="H486" s="17">
        <v>0</v>
      </c>
      <c r="I486" s="17">
        <v>0</v>
      </c>
      <c r="J486" s="15">
        <f>OR(F486&lt;&gt;0,G486&lt;&gt;0,H486&lt;&gt;0,I486&lt;&gt;0)*(F486 + (F486 = 0))*(G486 + (G486 = 0))*(H486 + (H486 = 0))*(I486 + (I486 = 0))</f>
        <v>19</v>
      </c>
      <c r="K486" s="14"/>
      <c r="L486" s="14"/>
      <c r="M486" s="14"/>
    </row>
    <row r="487" spans="1:13" x14ac:dyDescent="0.3">
      <c r="A487" s="14"/>
      <c r="B487" s="14"/>
      <c r="C487" s="14"/>
      <c r="D487" s="28"/>
      <c r="E487" s="14"/>
      <c r="F487" s="14"/>
      <c r="G487" s="14"/>
      <c r="H487" s="14"/>
      <c r="I487" s="14"/>
      <c r="J487" s="18" t="s">
        <v>358</v>
      </c>
      <c r="K487" s="19">
        <f>J486</f>
        <v>19</v>
      </c>
      <c r="L487" s="17">
        <v>55.91</v>
      </c>
      <c r="M487" s="19">
        <f>ROUND(K487*L487,2)</f>
        <v>1062.29</v>
      </c>
    </row>
    <row r="488" spans="1:13" ht="1.05" customHeight="1" x14ac:dyDescent="0.3">
      <c r="A488" s="20"/>
      <c r="B488" s="20"/>
      <c r="C488" s="20"/>
      <c r="D488" s="29"/>
      <c r="E488" s="20"/>
      <c r="F488" s="20"/>
      <c r="G488" s="20"/>
      <c r="H488" s="20"/>
      <c r="I488" s="20"/>
      <c r="J488" s="20"/>
      <c r="K488" s="20"/>
      <c r="L488" s="20"/>
      <c r="M488" s="20"/>
    </row>
    <row r="489" spans="1:13" ht="30.6" x14ac:dyDescent="0.3">
      <c r="A489" s="12" t="s">
        <v>359</v>
      </c>
      <c r="B489" s="13" t="s">
        <v>21</v>
      </c>
      <c r="C489" s="13" t="s">
        <v>22</v>
      </c>
      <c r="D489" s="21" t="s">
        <v>360</v>
      </c>
      <c r="E489" s="14"/>
      <c r="F489" s="14"/>
      <c r="G489" s="14"/>
      <c r="H489" s="14"/>
      <c r="I489" s="14"/>
      <c r="J489" s="14"/>
      <c r="K489" s="15">
        <f>K493</f>
        <v>21</v>
      </c>
      <c r="L489" s="15">
        <f>L493</f>
        <v>44.18</v>
      </c>
      <c r="M489" s="15">
        <f>M493</f>
        <v>927.78</v>
      </c>
    </row>
    <row r="490" spans="1:13" ht="81.599999999999994" x14ac:dyDescent="0.3">
      <c r="A490" s="14"/>
      <c r="B490" s="14"/>
      <c r="C490" s="14"/>
      <c r="D490" s="21" t="s">
        <v>361</v>
      </c>
      <c r="E490" s="14"/>
      <c r="F490" s="14"/>
      <c r="G490" s="14"/>
      <c r="H490" s="14"/>
      <c r="I490" s="14"/>
      <c r="J490" s="14"/>
      <c r="K490" s="14"/>
      <c r="L490" s="14"/>
      <c r="M490" s="14"/>
    </row>
    <row r="491" spans="1:13" x14ac:dyDescent="0.3">
      <c r="A491" s="14"/>
      <c r="B491" s="14"/>
      <c r="C491" s="14"/>
      <c r="D491" s="28"/>
      <c r="E491" s="13" t="s">
        <v>16</v>
      </c>
      <c r="F491" s="16">
        <v>0</v>
      </c>
      <c r="G491" s="17">
        <v>12</v>
      </c>
      <c r="H491" s="17">
        <v>0</v>
      </c>
      <c r="I491" s="17">
        <v>0</v>
      </c>
      <c r="J491" s="15">
        <f>OR(F491&lt;&gt;0,G491&lt;&gt;0,H491&lt;&gt;0,I491&lt;&gt;0)*(F491 + (F491 = 0))*(G491 + (G491 = 0))*(H491 + (H491 = 0))*(I491 + (I491 = 0))</f>
        <v>12</v>
      </c>
      <c r="K491" s="14"/>
      <c r="L491" s="14"/>
      <c r="M491" s="14"/>
    </row>
    <row r="492" spans="1:13" x14ac:dyDescent="0.3">
      <c r="A492" s="14"/>
      <c r="B492" s="14"/>
      <c r="C492" s="14"/>
      <c r="D492" s="28"/>
      <c r="E492" s="13" t="s">
        <v>16</v>
      </c>
      <c r="F492" s="16">
        <v>0</v>
      </c>
      <c r="G492" s="17">
        <v>9</v>
      </c>
      <c r="H492" s="17">
        <v>0</v>
      </c>
      <c r="I492" s="17">
        <v>0</v>
      </c>
      <c r="J492" s="15">
        <f>OR(F492&lt;&gt;0,G492&lt;&gt;0,H492&lt;&gt;0,I492&lt;&gt;0)*(F492 + (F492 = 0))*(G492 + (G492 = 0))*(H492 + (H492 = 0))*(I492 + (I492 = 0))</f>
        <v>9</v>
      </c>
      <c r="K492" s="14"/>
      <c r="L492" s="14"/>
      <c r="M492" s="14"/>
    </row>
    <row r="493" spans="1:13" x14ac:dyDescent="0.3">
      <c r="A493" s="14"/>
      <c r="B493" s="14"/>
      <c r="C493" s="14"/>
      <c r="D493" s="28"/>
      <c r="E493" s="14"/>
      <c r="F493" s="14"/>
      <c r="G493" s="14"/>
      <c r="H493" s="14"/>
      <c r="I493" s="14"/>
      <c r="J493" s="18" t="s">
        <v>362</v>
      </c>
      <c r="K493" s="19">
        <f>SUM(J491:J492)</f>
        <v>21</v>
      </c>
      <c r="L493" s="17">
        <v>44.18</v>
      </c>
      <c r="M493" s="19">
        <f>ROUND(K493*L493,2)</f>
        <v>927.78</v>
      </c>
    </row>
    <row r="494" spans="1:13" ht="1.05" customHeight="1" x14ac:dyDescent="0.3">
      <c r="A494" s="20"/>
      <c r="B494" s="20"/>
      <c r="C494" s="20"/>
      <c r="D494" s="29"/>
      <c r="E494" s="20"/>
      <c r="F494" s="20"/>
      <c r="G494" s="20"/>
      <c r="H494" s="20"/>
      <c r="I494" s="20"/>
      <c r="J494" s="20"/>
      <c r="K494" s="20"/>
      <c r="L494" s="20"/>
      <c r="M494" s="20"/>
    </row>
    <row r="495" spans="1:13" ht="30.6" x14ac:dyDescent="0.3">
      <c r="A495" s="12" t="s">
        <v>363</v>
      </c>
      <c r="B495" s="13" t="s">
        <v>21</v>
      </c>
      <c r="C495" s="13" t="s">
        <v>22</v>
      </c>
      <c r="D495" s="21" t="s">
        <v>364</v>
      </c>
      <c r="E495" s="14"/>
      <c r="F495" s="14"/>
      <c r="G495" s="14"/>
      <c r="H495" s="14"/>
      <c r="I495" s="14"/>
      <c r="J495" s="14"/>
      <c r="K495" s="15">
        <f>K498</f>
        <v>18.399999999999999</v>
      </c>
      <c r="L495" s="15">
        <f>L498</f>
        <v>36.479999999999997</v>
      </c>
      <c r="M495" s="15">
        <f>M498</f>
        <v>671.23</v>
      </c>
    </row>
    <row r="496" spans="1:13" ht="81.599999999999994" x14ac:dyDescent="0.3">
      <c r="A496" s="14"/>
      <c r="B496" s="14"/>
      <c r="C496" s="14"/>
      <c r="D496" s="21" t="s">
        <v>365</v>
      </c>
      <c r="E496" s="14"/>
      <c r="F496" s="14"/>
      <c r="G496" s="14"/>
      <c r="H496" s="14"/>
      <c r="I496" s="14"/>
      <c r="J496" s="14"/>
      <c r="K496" s="14"/>
      <c r="L496" s="14"/>
      <c r="M496" s="14"/>
    </row>
    <row r="497" spans="1:13" x14ac:dyDescent="0.3">
      <c r="A497" s="14"/>
      <c r="B497" s="14"/>
      <c r="C497" s="14"/>
      <c r="D497" s="28"/>
      <c r="E497" s="13" t="s">
        <v>16</v>
      </c>
      <c r="F497" s="16">
        <v>8</v>
      </c>
      <c r="G497" s="17">
        <v>2.2999999999999998</v>
      </c>
      <c r="H497" s="17">
        <v>0</v>
      </c>
      <c r="I497" s="17">
        <v>0</v>
      </c>
      <c r="J497" s="15">
        <f>OR(F497&lt;&gt;0,G497&lt;&gt;0,H497&lt;&gt;0,I497&lt;&gt;0)*(F497 + (F497 = 0))*(G497 + (G497 = 0))*(H497 + (H497 = 0))*(I497 + (I497 = 0))</f>
        <v>18.399999999999999</v>
      </c>
      <c r="K497" s="14"/>
      <c r="L497" s="14"/>
      <c r="M497" s="14"/>
    </row>
    <row r="498" spans="1:13" x14ac:dyDescent="0.3">
      <c r="A498" s="14"/>
      <c r="B498" s="14"/>
      <c r="C498" s="14"/>
      <c r="D498" s="28"/>
      <c r="E498" s="14"/>
      <c r="F498" s="14"/>
      <c r="G498" s="14"/>
      <c r="H498" s="14"/>
      <c r="I498" s="14"/>
      <c r="J498" s="18" t="s">
        <v>366</v>
      </c>
      <c r="K498" s="19">
        <f>J497</f>
        <v>18.399999999999999</v>
      </c>
      <c r="L498" s="17">
        <v>36.479999999999997</v>
      </c>
      <c r="M498" s="19">
        <f>ROUND(K498*L498,2)</f>
        <v>671.23</v>
      </c>
    </row>
    <row r="499" spans="1:13" ht="1.05" customHeight="1" x14ac:dyDescent="0.3">
      <c r="A499" s="20"/>
      <c r="B499" s="20"/>
      <c r="C499" s="20"/>
      <c r="D499" s="29"/>
      <c r="E499" s="20"/>
      <c r="F499" s="20"/>
      <c r="G499" s="20"/>
      <c r="H499" s="20"/>
      <c r="I499" s="20"/>
      <c r="J499" s="20"/>
      <c r="K499" s="20"/>
      <c r="L499" s="20"/>
      <c r="M499" s="20"/>
    </row>
    <row r="500" spans="1:13" ht="30.6" x14ac:dyDescent="0.3">
      <c r="A500" s="12" t="s">
        <v>367</v>
      </c>
      <c r="B500" s="13" t="s">
        <v>21</v>
      </c>
      <c r="C500" s="13" t="s">
        <v>22</v>
      </c>
      <c r="D500" s="21" t="s">
        <v>368</v>
      </c>
      <c r="E500" s="14"/>
      <c r="F500" s="14"/>
      <c r="G500" s="14"/>
      <c r="H500" s="14"/>
      <c r="I500" s="14"/>
      <c r="J500" s="14"/>
      <c r="K500" s="15">
        <f>K503</f>
        <v>23</v>
      </c>
      <c r="L500" s="15">
        <f>L503</f>
        <v>22.56</v>
      </c>
      <c r="M500" s="15">
        <f>M503</f>
        <v>518.88</v>
      </c>
    </row>
    <row r="501" spans="1:13" ht="81.599999999999994" x14ac:dyDescent="0.3">
      <c r="A501" s="14"/>
      <c r="B501" s="14"/>
      <c r="C501" s="14"/>
      <c r="D501" s="21" t="s">
        <v>369</v>
      </c>
      <c r="E501" s="14"/>
      <c r="F501" s="14"/>
      <c r="G501" s="14"/>
      <c r="H501" s="14"/>
      <c r="I501" s="14"/>
      <c r="J501" s="14"/>
      <c r="K501" s="14"/>
      <c r="L501" s="14"/>
      <c r="M501" s="14"/>
    </row>
    <row r="502" spans="1:13" x14ac:dyDescent="0.3">
      <c r="A502" s="14"/>
      <c r="B502" s="14"/>
      <c r="C502" s="14"/>
      <c r="D502" s="28"/>
      <c r="E502" s="13" t="s">
        <v>16</v>
      </c>
      <c r="F502" s="16">
        <v>0</v>
      </c>
      <c r="G502" s="17">
        <v>23</v>
      </c>
      <c r="H502" s="17">
        <v>0</v>
      </c>
      <c r="I502" s="17">
        <v>0</v>
      </c>
      <c r="J502" s="15">
        <f>OR(F502&lt;&gt;0,G502&lt;&gt;0,H502&lt;&gt;0,I502&lt;&gt;0)*(F502 + (F502 = 0))*(G502 + (G502 = 0))*(H502 + (H502 = 0))*(I502 + (I502 = 0))</f>
        <v>23</v>
      </c>
      <c r="K502" s="14"/>
      <c r="L502" s="14"/>
      <c r="M502" s="14"/>
    </row>
    <row r="503" spans="1:13" x14ac:dyDescent="0.3">
      <c r="A503" s="14"/>
      <c r="B503" s="14"/>
      <c r="C503" s="14"/>
      <c r="D503" s="28"/>
      <c r="E503" s="14"/>
      <c r="F503" s="14"/>
      <c r="G503" s="14"/>
      <c r="H503" s="14"/>
      <c r="I503" s="14"/>
      <c r="J503" s="18" t="s">
        <v>370</v>
      </c>
      <c r="K503" s="19">
        <f>J502</f>
        <v>23</v>
      </c>
      <c r="L503" s="17">
        <v>22.56</v>
      </c>
      <c r="M503" s="19">
        <f>ROUND(K503*L503,2)</f>
        <v>518.88</v>
      </c>
    </row>
    <row r="504" spans="1:13" ht="1.05" customHeight="1" x14ac:dyDescent="0.3">
      <c r="A504" s="20"/>
      <c r="B504" s="20"/>
      <c r="C504" s="20"/>
      <c r="D504" s="29"/>
      <c r="E504" s="20"/>
      <c r="F504" s="20"/>
      <c r="G504" s="20"/>
      <c r="H504" s="20"/>
      <c r="I504" s="20"/>
      <c r="J504" s="20"/>
      <c r="K504" s="20"/>
      <c r="L504" s="20"/>
      <c r="M504" s="20"/>
    </row>
    <row r="505" spans="1:13" ht="30.6" x14ac:dyDescent="0.3">
      <c r="A505" s="12" t="s">
        <v>371</v>
      </c>
      <c r="B505" s="13" t="s">
        <v>21</v>
      </c>
      <c r="C505" s="13" t="s">
        <v>22</v>
      </c>
      <c r="D505" s="21" t="s">
        <v>372</v>
      </c>
      <c r="E505" s="14"/>
      <c r="F505" s="14"/>
      <c r="G505" s="14"/>
      <c r="H505" s="14"/>
      <c r="I505" s="14"/>
      <c r="J505" s="14"/>
      <c r="K505" s="15">
        <f>K508</f>
        <v>21</v>
      </c>
      <c r="L505" s="15">
        <f>L508</f>
        <v>17.3</v>
      </c>
      <c r="M505" s="15">
        <f>M508</f>
        <v>363.3</v>
      </c>
    </row>
    <row r="506" spans="1:13" ht="81.599999999999994" x14ac:dyDescent="0.3">
      <c r="A506" s="14"/>
      <c r="B506" s="14"/>
      <c r="C506" s="14"/>
      <c r="D506" s="21" t="s">
        <v>373</v>
      </c>
      <c r="E506" s="14"/>
      <c r="F506" s="14"/>
      <c r="G506" s="14"/>
      <c r="H506" s="14"/>
      <c r="I506" s="14"/>
      <c r="J506" s="14"/>
      <c r="K506" s="14"/>
      <c r="L506" s="14"/>
      <c r="M506" s="14"/>
    </row>
    <row r="507" spans="1:13" x14ac:dyDescent="0.3">
      <c r="A507" s="14"/>
      <c r="B507" s="14"/>
      <c r="C507" s="14"/>
      <c r="D507" s="28"/>
      <c r="E507" s="13" t="s">
        <v>16</v>
      </c>
      <c r="F507" s="16">
        <v>0</v>
      </c>
      <c r="G507" s="17">
        <v>21</v>
      </c>
      <c r="H507" s="17">
        <v>0</v>
      </c>
      <c r="I507" s="17">
        <v>0</v>
      </c>
      <c r="J507" s="15">
        <f>OR(F507&lt;&gt;0,G507&lt;&gt;0,H507&lt;&gt;0,I507&lt;&gt;0)*(F507 + (F507 = 0))*(G507 + (G507 = 0))*(H507 + (H507 = 0))*(I507 + (I507 = 0))</f>
        <v>21</v>
      </c>
      <c r="K507" s="14"/>
      <c r="L507" s="14"/>
      <c r="M507" s="14"/>
    </row>
    <row r="508" spans="1:13" x14ac:dyDescent="0.3">
      <c r="A508" s="14"/>
      <c r="B508" s="14"/>
      <c r="C508" s="14"/>
      <c r="D508" s="28"/>
      <c r="E508" s="14"/>
      <c r="F508" s="14"/>
      <c r="G508" s="14"/>
      <c r="H508" s="14"/>
      <c r="I508" s="14"/>
      <c r="J508" s="18" t="s">
        <v>374</v>
      </c>
      <c r="K508" s="19">
        <f>J507</f>
        <v>21</v>
      </c>
      <c r="L508" s="17">
        <v>17.3</v>
      </c>
      <c r="M508" s="19">
        <f>ROUND(K508*L508,2)</f>
        <v>363.3</v>
      </c>
    </row>
    <row r="509" spans="1:13" ht="1.05" customHeight="1" x14ac:dyDescent="0.3">
      <c r="A509" s="20"/>
      <c r="B509" s="20"/>
      <c r="C509" s="20"/>
      <c r="D509" s="29"/>
      <c r="E509" s="20"/>
      <c r="F509" s="20"/>
      <c r="G509" s="20"/>
      <c r="H509" s="20"/>
      <c r="I509" s="20"/>
      <c r="J509" s="20"/>
      <c r="K509" s="20"/>
      <c r="L509" s="20"/>
      <c r="M509" s="20"/>
    </row>
    <row r="510" spans="1:13" ht="30.6" x14ac:dyDescent="0.3">
      <c r="A510" s="12" t="s">
        <v>375</v>
      </c>
      <c r="B510" s="13" t="s">
        <v>21</v>
      </c>
      <c r="C510" s="13" t="s">
        <v>22</v>
      </c>
      <c r="D510" s="21" t="s">
        <v>376</v>
      </c>
      <c r="E510" s="14"/>
      <c r="F510" s="14"/>
      <c r="G510" s="14"/>
      <c r="H510" s="14"/>
      <c r="I510" s="14"/>
      <c r="J510" s="14"/>
      <c r="K510" s="15">
        <f>K513</f>
        <v>19</v>
      </c>
      <c r="L510" s="15">
        <f>L513</f>
        <v>16.28</v>
      </c>
      <c r="M510" s="15">
        <f>M513</f>
        <v>309.32</v>
      </c>
    </row>
    <row r="511" spans="1:13" ht="81.599999999999994" x14ac:dyDescent="0.3">
      <c r="A511" s="14"/>
      <c r="B511" s="14"/>
      <c r="C511" s="14"/>
      <c r="D511" s="21" t="s">
        <v>377</v>
      </c>
      <c r="E511" s="14"/>
      <c r="F511" s="14"/>
      <c r="G511" s="14"/>
      <c r="H511" s="14"/>
      <c r="I511" s="14"/>
      <c r="J511" s="14"/>
      <c r="K511" s="14"/>
      <c r="L511" s="14"/>
      <c r="M511" s="14"/>
    </row>
    <row r="512" spans="1:13" x14ac:dyDescent="0.3">
      <c r="A512" s="14"/>
      <c r="B512" s="14"/>
      <c r="C512" s="14"/>
      <c r="D512" s="28"/>
      <c r="E512" s="13" t="s">
        <v>16</v>
      </c>
      <c r="F512" s="16">
        <v>0</v>
      </c>
      <c r="G512" s="17">
        <v>19</v>
      </c>
      <c r="H512" s="17">
        <v>0</v>
      </c>
      <c r="I512" s="17">
        <v>0</v>
      </c>
      <c r="J512" s="15">
        <f>OR(F512&lt;&gt;0,G512&lt;&gt;0,H512&lt;&gt;0,I512&lt;&gt;0)*(F512 + (F512 = 0))*(G512 + (G512 = 0))*(H512 + (H512 = 0))*(I512 + (I512 = 0))</f>
        <v>19</v>
      </c>
      <c r="K512" s="14"/>
      <c r="L512" s="14"/>
      <c r="M512" s="14"/>
    </row>
    <row r="513" spans="1:13" x14ac:dyDescent="0.3">
      <c r="A513" s="14"/>
      <c r="B513" s="14"/>
      <c r="C513" s="14"/>
      <c r="D513" s="28"/>
      <c r="E513" s="14"/>
      <c r="F513" s="14"/>
      <c r="G513" s="14"/>
      <c r="H513" s="14"/>
      <c r="I513" s="14"/>
      <c r="J513" s="18" t="s">
        <v>378</v>
      </c>
      <c r="K513" s="19">
        <f>J512</f>
        <v>19</v>
      </c>
      <c r="L513" s="17">
        <v>16.28</v>
      </c>
      <c r="M513" s="19">
        <f>ROUND(K513*L513,2)</f>
        <v>309.32</v>
      </c>
    </row>
    <row r="514" spans="1:13" ht="1.05" customHeight="1" x14ac:dyDescent="0.3">
      <c r="A514" s="20"/>
      <c r="B514" s="20"/>
      <c r="C514" s="20"/>
      <c r="D514" s="29"/>
      <c r="E514" s="20"/>
      <c r="F514" s="20"/>
      <c r="G514" s="20"/>
      <c r="H514" s="20"/>
      <c r="I514" s="20"/>
      <c r="J514" s="20"/>
      <c r="K514" s="20"/>
      <c r="L514" s="20"/>
      <c r="M514" s="20"/>
    </row>
    <row r="515" spans="1:13" ht="20.399999999999999" x14ac:dyDescent="0.3">
      <c r="A515" s="12" t="s">
        <v>379</v>
      </c>
      <c r="B515" s="13" t="s">
        <v>21</v>
      </c>
      <c r="C515" s="13" t="s">
        <v>22</v>
      </c>
      <c r="D515" s="21" t="s">
        <v>380</v>
      </c>
      <c r="E515" s="14"/>
      <c r="F515" s="14"/>
      <c r="G515" s="14"/>
      <c r="H515" s="14"/>
      <c r="I515" s="14"/>
      <c r="J515" s="14"/>
      <c r="K515" s="15">
        <f>K519</f>
        <v>21</v>
      </c>
      <c r="L515" s="15">
        <f>L519</f>
        <v>34.130000000000003</v>
      </c>
      <c r="M515" s="15">
        <f>M519</f>
        <v>716.73</v>
      </c>
    </row>
    <row r="516" spans="1:13" ht="40.799999999999997" x14ac:dyDescent="0.3">
      <c r="A516" s="14"/>
      <c r="B516" s="14"/>
      <c r="C516" s="14"/>
      <c r="D516" s="21" t="s">
        <v>381</v>
      </c>
      <c r="E516" s="14"/>
      <c r="F516" s="14"/>
      <c r="G516" s="14"/>
      <c r="H516" s="14"/>
      <c r="I516" s="14"/>
      <c r="J516" s="14"/>
      <c r="K516" s="14"/>
      <c r="L516" s="14"/>
      <c r="M516" s="14"/>
    </row>
    <row r="517" spans="1:13" x14ac:dyDescent="0.3">
      <c r="A517" s="14"/>
      <c r="B517" s="14"/>
      <c r="C517" s="14"/>
      <c r="D517" s="28"/>
      <c r="E517" s="13" t="s">
        <v>16</v>
      </c>
      <c r="F517" s="16">
        <v>0</v>
      </c>
      <c r="G517" s="17">
        <v>12</v>
      </c>
      <c r="H517" s="17">
        <v>0</v>
      </c>
      <c r="I517" s="17">
        <v>0</v>
      </c>
      <c r="J517" s="15">
        <f>OR(F517&lt;&gt;0,G517&lt;&gt;0,H517&lt;&gt;0,I517&lt;&gt;0)*(F517 + (F517 = 0))*(G517 + (G517 = 0))*(H517 + (H517 = 0))*(I517 + (I517 = 0))</f>
        <v>12</v>
      </c>
      <c r="K517" s="14"/>
      <c r="L517" s="14"/>
      <c r="M517" s="14"/>
    </row>
    <row r="518" spans="1:13" x14ac:dyDescent="0.3">
      <c r="A518" s="14"/>
      <c r="B518" s="14"/>
      <c r="C518" s="14"/>
      <c r="D518" s="28"/>
      <c r="E518" s="13" t="s">
        <v>16</v>
      </c>
      <c r="F518" s="16">
        <v>0</v>
      </c>
      <c r="G518" s="17">
        <v>9</v>
      </c>
      <c r="H518" s="17">
        <v>0</v>
      </c>
      <c r="I518" s="17">
        <v>0</v>
      </c>
      <c r="J518" s="15">
        <f>OR(F518&lt;&gt;0,G518&lt;&gt;0,H518&lt;&gt;0,I518&lt;&gt;0)*(F518 + (F518 = 0))*(G518 + (G518 = 0))*(H518 + (H518 = 0))*(I518 + (I518 = 0))</f>
        <v>9</v>
      </c>
      <c r="K518" s="14"/>
      <c r="L518" s="14"/>
      <c r="M518" s="14"/>
    </row>
    <row r="519" spans="1:13" x14ac:dyDescent="0.3">
      <c r="A519" s="14"/>
      <c r="B519" s="14"/>
      <c r="C519" s="14"/>
      <c r="D519" s="28"/>
      <c r="E519" s="14"/>
      <c r="F519" s="14"/>
      <c r="G519" s="14"/>
      <c r="H519" s="14"/>
      <c r="I519" s="14"/>
      <c r="J519" s="18" t="s">
        <v>382</v>
      </c>
      <c r="K519" s="19">
        <f>SUM(J517:J518)</f>
        <v>21</v>
      </c>
      <c r="L519" s="17">
        <v>34.130000000000003</v>
      </c>
      <c r="M519" s="19">
        <f>ROUND(K519*L519,2)</f>
        <v>716.73</v>
      </c>
    </row>
    <row r="520" spans="1:13" ht="1.05" customHeight="1" x14ac:dyDescent="0.3">
      <c r="A520" s="20"/>
      <c r="B520" s="20"/>
      <c r="C520" s="20"/>
      <c r="D520" s="29"/>
      <c r="E520" s="20"/>
      <c r="F520" s="20"/>
      <c r="G520" s="20"/>
      <c r="H520" s="20"/>
      <c r="I520" s="20"/>
      <c r="J520" s="20"/>
      <c r="K520" s="20"/>
      <c r="L520" s="20"/>
      <c r="M520" s="20"/>
    </row>
    <row r="521" spans="1:13" ht="20.399999999999999" x14ac:dyDescent="0.3">
      <c r="A521" s="12" t="s">
        <v>383</v>
      </c>
      <c r="B521" s="13" t="s">
        <v>21</v>
      </c>
      <c r="C521" s="13" t="s">
        <v>22</v>
      </c>
      <c r="D521" s="21" t="s">
        <v>384</v>
      </c>
      <c r="E521" s="14"/>
      <c r="F521" s="14"/>
      <c r="G521" s="14"/>
      <c r="H521" s="14"/>
      <c r="I521" s="14"/>
      <c r="J521" s="14"/>
      <c r="K521" s="15">
        <f>K524</f>
        <v>18.399999999999999</v>
      </c>
      <c r="L521" s="15">
        <f>L524</f>
        <v>30.69</v>
      </c>
      <c r="M521" s="15">
        <f>M524</f>
        <v>564.70000000000005</v>
      </c>
    </row>
    <row r="522" spans="1:13" ht="40.799999999999997" x14ac:dyDescent="0.3">
      <c r="A522" s="14"/>
      <c r="B522" s="14"/>
      <c r="C522" s="14"/>
      <c r="D522" s="21" t="s">
        <v>385</v>
      </c>
      <c r="E522" s="14"/>
      <c r="F522" s="14"/>
      <c r="G522" s="14"/>
      <c r="H522" s="14"/>
      <c r="I522" s="14"/>
      <c r="J522" s="14"/>
      <c r="K522" s="14"/>
      <c r="L522" s="14"/>
      <c r="M522" s="14"/>
    </row>
    <row r="523" spans="1:13" x14ac:dyDescent="0.3">
      <c r="A523" s="14"/>
      <c r="B523" s="14"/>
      <c r="C523" s="14"/>
      <c r="D523" s="28"/>
      <c r="E523" s="13" t="s">
        <v>16</v>
      </c>
      <c r="F523" s="16">
        <v>8</v>
      </c>
      <c r="G523" s="17">
        <v>2.2999999999999998</v>
      </c>
      <c r="H523" s="17">
        <v>0</v>
      </c>
      <c r="I523" s="17">
        <v>0</v>
      </c>
      <c r="J523" s="15">
        <f>OR(F523&lt;&gt;0,G523&lt;&gt;0,H523&lt;&gt;0,I523&lt;&gt;0)*(F523 + (F523 = 0))*(G523 + (G523 = 0))*(H523 + (H523 = 0))*(I523 + (I523 = 0))</f>
        <v>18.399999999999999</v>
      </c>
      <c r="K523" s="14"/>
      <c r="L523" s="14"/>
      <c r="M523" s="14"/>
    </row>
    <row r="524" spans="1:13" x14ac:dyDescent="0.3">
      <c r="A524" s="14"/>
      <c r="B524" s="14"/>
      <c r="C524" s="14"/>
      <c r="D524" s="28"/>
      <c r="E524" s="14"/>
      <c r="F524" s="14"/>
      <c r="G524" s="14"/>
      <c r="H524" s="14"/>
      <c r="I524" s="14"/>
      <c r="J524" s="18" t="s">
        <v>386</v>
      </c>
      <c r="K524" s="19">
        <f>J523</f>
        <v>18.399999999999999</v>
      </c>
      <c r="L524" s="17">
        <v>30.69</v>
      </c>
      <c r="M524" s="19">
        <f>ROUND(K524*L524,2)</f>
        <v>564.70000000000005</v>
      </c>
    </row>
    <row r="525" spans="1:13" ht="1.05" customHeight="1" x14ac:dyDescent="0.3">
      <c r="A525" s="20"/>
      <c r="B525" s="20"/>
      <c r="C525" s="20"/>
      <c r="D525" s="29"/>
      <c r="E525" s="20"/>
      <c r="F525" s="20"/>
      <c r="G525" s="20"/>
      <c r="H525" s="20"/>
      <c r="I525" s="20"/>
      <c r="J525" s="20"/>
      <c r="K525" s="20"/>
      <c r="L525" s="20"/>
      <c r="M525" s="20"/>
    </row>
    <row r="526" spans="1:13" ht="20.399999999999999" x14ac:dyDescent="0.3">
      <c r="A526" s="12" t="s">
        <v>387</v>
      </c>
      <c r="B526" s="13" t="s">
        <v>21</v>
      </c>
      <c r="C526" s="13" t="s">
        <v>22</v>
      </c>
      <c r="D526" s="21" t="s">
        <v>388</v>
      </c>
      <c r="E526" s="14"/>
      <c r="F526" s="14"/>
      <c r="G526" s="14"/>
      <c r="H526" s="14"/>
      <c r="I526" s="14"/>
      <c r="J526" s="14"/>
      <c r="K526" s="15">
        <f>K529</f>
        <v>23</v>
      </c>
      <c r="L526" s="15">
        <f>L529</f>
        <v>26.35</v>
      </c>
      <c r="M526" s="15">
        <f>M529</f>
        <v>606.04999999999995</v>
      </c>
    </row>
    <row r="527" spans="1:13" ht="40.799999999999997" x14ac:dyDescent="0.3">
      <c r="A527" s="14"/>
      <c r="B527" s="14"/>
      <c r="C527" s="14"/>
      <c r="D527" s="21" t="s">
        <v>389</v>
      </c>
      <c r="E527" s="14"/>
      <c r="F527" s="14"/>
      <c r="G527" s="14"/>
      <c r="H527" s="14"/>
      <c r="I527" s="14"/>
      <c r="J527" s="14"/>
      <c r="K527" s="14"/>
      <c r="L527" s="14"/>
      <c r="M527" s="14"/>
    </row>
    <row r="528" spans="1:13" x14ac:dyDescent="0.3">
      <c r="A528" s="14"/>
      <c r="B528" s="14"/>
      <c r="C528" s="14"/>
      <c r="D528" s="28"/>
      <c r="E528" s="13" t="s">
        <v>16</v>
      </c>
      <c r="F528" s="16">
        <v>0</v>
      </c>
      <c r="G528" s="17">
        <v>23</v>
      </c>
      <c r="H528" s="17">
        <v>0</v>
      </c>
      <c r="I528" s="17">
        <v>0</v>
      </c>
      <c r="J528" s="15">
        <f>OR(F528&lt;&gt;0,G528&lt;&gt;0,H528&lt;&gt;0,I528&lt;&gt;0)*(F528 + (F528 = 0))*(G528 + (G528 = 0))*(H528 + (H528 = 0))*(I528 + (I528 = 0))</f>
        <v>23</v>
      </c>
      <c r="K528" s="14"/>
      <c r="L528" s="14"/>
      <c r="M528" s="14"/>
    </row>
    <row r="529" spans="1:13" x14ac:dyDescent="0.3">
      <c r="A529" s="14"/>
      <c r="B529" s="14"/>
      <c r="C529" s="14"/>
      <c r="D529" s="28"/>
      <c r="E529" s="14"/>
      <c r="F529" s="14"/>
      <c r="G529" s="14"/>
      <c r="H529" s="14"/>
      <c r="I529" s="14"/>
      <c r="J529" s="18" t="s">
        <v>390</v>
      </c>
      <c r="K529" s="19">
        <f>J528</f>
        <v>23</v>
      </c>
      <c r="L529" s="17">
        <v>26.35</v>
      </c>
      <c r="M529" s="19">
        <f>ROUND(K529*L529,2)</f>
        <v>606.04999999999995</v>
      </c>
    </row>
    <row r="530" spans="1:13" ht="1.05" customHeight="1" x14ac:dyDescent="0.3">
      <c r="A530" s="20"/>
      <c r="B530" s="20"/>
      <c r="C530" s="20"/>
      <c r="D530" s="29"/>
      <c r="E530" s="20"/>
      <c r="F530" s="20"/>
      <c r="G530" s="20"/>
      <c r="H530" s="20"/>
      <c r="I530" s="20"/>
      <c r="J530" s="20"/>
      <c r="K530" s="20"/>
      <c r="L530" s="20"/>
      <c r="M530" s="20"/>
    </row>
    <row r="531" spans="1:13" ht="20.399999999999999" x14ac:dyDescent="0.3">
      <c r="A531" s="12" t="s">
        <v>391</v>
      </c>
      <c r="B531" s="13" t="s">
        <v>21</v>
      </c>
      <c r="C531" s="13" t="s">
        <v>22</v>
      </c>
      <c r="D531" s="21" t="s">
        <v>392</v>
      </c>
      <c r="E531" s="14"/>
      <c r="F531" s="14"/>
      <c r="G531" s="14"/>
      <c r="H531" s="14"/>
      <c r="I531" s="14"/>
      <c r="J531" s="14"/>
      <c r="K531" s="15">
        <f>K534</f>
        <v>21</v>
      </c>
      <c r="L531" s="15">
        <f>L534</f>
        <v>24.53</v>
      </c>
      <c r="M531" s="15">
        <f>M534</f>
        <v>515.13</v>
      </c>
    </row>
    <row r="532" spans="1:13" ht="40.799999999999997" x14ac:dyDescent="0.3">
      <c r="A532" s="14"/>
      <c r="B532" s="14"/>
      <c r="C532" s="14"/>
      <c r="D532" s="21" t="s">
        <v>393</v>
      </c>
      <c r="E532" s="14"/>
      <c r="F532" s="14"/>
      <c r="G532" s="14"/>
      <c r="H532" s="14"/>
      <c r="I532" s="14"/>
      <c r="J532" s="14"/>
      <c r="K532" s="14"/>
      <c r="L532" s="14"/>
      <c r="M532" s="14"/>
    </row>
    <row r="533" spans="1:13" x14ac:dyDescent="0.3">
      <c r="A533" s="14"/>
      <c r="B533" s="14"/>
      <c r="C533" s="14"/>
      <c r="D533" s="28"/>
      <c r="E533" s="13" t="s">
        <v>16</v>
      </c>
      <c r="F533" s="16">
        <v>0</v>
      </c>
      <c r="G533" s="17">
        <v>21</v>
      </c>
      <c r="H533" s="17">
        <v>0</v>
      </c>
      <c r="I533" s="17">
        <v>0</v>
      </c>
      <c r="J533" s="15">
        <f>OR(F533&lt;&gt;0,G533&lt;&gt;0,H533&lt;&gt;0,I533&lt;&gt;0)*(F533 + (F533 = 0))*(G533 + (G533 = 0))*(H533 + (H533 = 0))*(I533 + (I533 = 0))</f>
        <v>21</v>
      </c>
      <c r="K533" s="14"/>
      <c r="L533" s="14"/>
      <c r="M533" s="14"/>
    </row>
    <row r="534" spans="1:13" x14ac:dyDescent="0.3">
      <c r="A534" s="14"/>
      <c r="B534" s="14"/>
      <c r="C534" s="14"/>
      <c r="D534" s="28"/>
      <c r="E534" s="14"/>
      <c r="F534" s="14"/>
      <c r="G534" s="14"/>
      <c r="H534" s="14"/>
      <c r="I534" s="14"/>
      <c r="J534" s="18" t="s">
        <v>394</v>
      </c>
      <c r="K534" s="19">
        <f>J533</f>
        <v>21</v>
      </c>
      <c r="L534" s="17">
        <v>24.53</v>
      </c>
      <c r="M534" s="19">
        <f>ROUND(K534*L534,2)</f>
        <v>515.13</v>
      </c>
    </row>
    <row r="535" spans="1:13" ht="1.05" customHeight="1" x14ac:dyDescent="0.3">
      <c r="A535" s="20"/>
      <c r="B535" s="20"/>
      <c r="C535" s="20"/>
      <c r="D535" s="29"/>
      <c r="E535" s="20"/>
      <c r="F535" s="20"/>
      <c r="G535" s="20"/>
      <c r="H535" s="20"/>
      <c r="I535" s="20"/>
      <c r="J535" s="20"/>
      <c r="K535" s="20"/>
      <c r="L535" s="20"/>
      <c r="M535" s="20"/>
    </row>
    <row r="536" spans="1:13" ht="20.399999999999999" x14ac:dyDescent="0.3">
      <c r="A536" s="12" t="s">
        <v>395</v>
      </c>
      <c r="B536" s="13" t="s">
        <v>21</v>
      </c>
      <c r="C536" s="13" t="s">
        <v>22</v>
      </c>
      <c r="D536" s="21" t="s">
        <v>396</v>
      </c>
      <c r="E536" s="14"/>
      <c r="F536" s="14"/>
      <c r="G536" s="14"/>
      <c r="H536" s="14"/>
      <c r="I536" s="14"/>
      <c r="J536" s="14"/>
      <c r="K536" s="15">
        <f>K539</f>
        <v>19</v>
      </c>
      <c r="L536" s="15">
        <f>L539</f>
        <v>22.3</v>
      </c>
      <c r="M536" s="15">
        <f>M539</f>
        <v>423.7</v>
      </c>
    </row>
    <row r="537" spans="1:13" ht="40.799999999999997" x14ac:dyDescent="0.3">
      <c r="A537" s="14"/>
      <c r="B537" s="14"/>
      <c r="C537" s="14"/>
      <c r="D537" s="21" t="s">
        <v>397</v>
      </c>
      <c r="E537" s="14"/>
      <c r="F537" s="14"/>
      <c r="G537" s="14"/>
      <c r="H537" s="14"/>
      <c r="I537" s="14"/>
      <c r="J537" s="14"/>
      <c r="K537" s="14"/>
      <c r="L537" s="14"/>
      <c r="M537" s="14"/>
    </row>
    <row r="538" spans="1:13" x14ac:dyDescent="0.3">
      <c r="A538" s="14"/>
      <c r="B538" s="14"/>
      <c r="C538" s="14"/>
      <c r="D538" s="28"/>
      <c r="E538" s="13" t="s">
        <v>16</v>
      </c>
      <c r="F538" s="16">
        <v>0</v>
      </c>
      <c r="G538" s="17">
        <v>19</v>
      </c>
      <c r="H538" s="17">
        <v>0</v>
      </c>
      <c r="I538" s="17">
        <v>0</v>
      </c>
      <c r="J538" s="15">
        <f>OR(F538&lt;&gt;0,G538&lt;&gt;0,H538&lt;&gt;0,I538&lt;&gt;0)*(F538 + (F538 = 0))*(G538 + (G538 = 0))*(H538 + (H538 = 0))*(I538 + (I538 = 0))</f>
        <v>19</v>
      </c>
      <c r="K538" s="14"/>
      <c r="L538" s="14"/>
      <c r="M538" s="14"/>
    </row>
    <row r="539" spans="1:13" x14ac:dyDescent="0.3">
      <c r="A539" s="14"/>
      <c r="B539" s="14"/>
      <c r="C539" s="14"/>
      <c r="D539" s="28"/>
      <c r="E539" s="14"/>
      <c r="F539" s="14"/>
      <c r="G539" s="14"/>
      <c r="H539" s="14"/>
      <c r="I539" s="14"/>
      <c r="J539" s="18" t="s">
        <v>398</v>
      </c>
      <c r="K539" s="19">
        <f>J538</f>
        <v>19</v>
      </c>
      <c r="L539" s="17">
        <v>22.3</v>
      </c>
      <c r="M539" s="19">
        <f>ROUND(K539*L539,2)</f>
        <v>423.7</v>
      </c>
    </row>
    <row r="540" spans="1:13" ht="1.05" customHeight="1" x14ac:dyDescent="0.3">
      <c r="A540" s="20"/>
      <c r="B540" s="20"/>
      <c r="C540" s="20"/>
      <c r="D540" s="29"/>
      <c r="E540" s="20"/>
      <c r="F540" s="20"/>
      <c r="G540" s="20"/>
      <c r="H540" s="20"/>
      <c r="I540" s="20"/>
      <c r="J540" s="20"/>
      <c r="K540" s="20"/>
      <c r="L540" s="20"/>
      <c r="M540" s="20"/>
    </row>
    <row r="541" spans="1:13" ht="20.399999999999999" x14ac:dyDescent="0.3">
      <c r="A541" s="12" t="s">
        <v>399</v>
      </c>
      <c r="B541" s="13" t="s">
        <v>21</v>
      </c>
      <c r="C541" s="13" t="s">
        <v>22</v>
      </c>
      <c r="D541" s="21" t="s">
        <v>400</v>
      </c>
      <c r="E541" s="14"/>
      <c r="F541" s="14"/>
      <c r="G541" s="14"/>
      <c r="H541" s="14"/>
      <c r="I541" s="14"/>
      <c r="J541" s="14"/>
      <c r="K541" s="15">
        <f>K544</f>
        <v>12</v>
      </c>
      <c r="L541" s="15">
        <f>L544</f>
        <v>12.94</v>
      </c>
      <c r="M541" s="15">
        <f>M544</f>
        <v>155.28</v>
      </c>
    </row>
    <row r="542" spans="1:13" ht="51" x14ac:dyDescent="0.3">
      <c r="A542" s="14"/>
      <c r="B542" s="14"/>
      <c r="C542" s="14"/>
      <c r="D542" s="21" t="s">
        <v>401</v>
      </c>
      <c r="E542" s="14"/>
      <c r="F542" s="14"/>
      <c r="G542" s="14"/>
      <c r="H542" s="14"/>
      <c r="I542" s="14"/>
      <c r="J542" s="14"/>
      <c r="K542" s="14"/>
      <c r="L542" s="14"/>
      <c r="M542" s="14"/>
    </row>
    <row r="543" spans="1:13" x14ac:dyDescent="0.3">
      <c r="A543" s="14"/>
      <c r="B543" s="14"/>
      <c r="C543" s="14"/>
      <c r="D543" s="28"/>
      <c r="E543" s="13" t="s">
        <v>402</v>
      </c>
      <c r="F543" s="16">
        <v>0</v>
      </c>
      <c r="G543" s="17">
        <v>12</v>
      </c>
      <c r="H543" s="17">
        <v>0</v>
      </c>
      <c r="I543" s="17">
        <v>0</v>
      </c>
      <c r="J543" s="15">
        <f>OR(F543&lt;&gt;0,G543&lt;&gt;0,H543&lt;&gt;0,I543&lt;&gt;0)*(F543 + (F543 = 0))*(G543 + (G543 = 0))*(H543 + (H543 = 0))*(I543 + (I543 = 0))</f>
        <v>12</v>
      </c>
      <c r="K543" s="14"/>
      <c r="L543" s="14"/>
      <c r="M543" s="14"/>
    </row>
    <row r="544" spans="1:13" x14ac:dyDescent="0.3">
      <c r="A544" s="14"/>
      <c r="B544" s="14"/>
      <c r="C544" s="14"/>
      <c r="D544" s="28"/>
      <c r="E544" s="14"/>
      <c r="F544" s="14"/>
      <c r="G544" s="14"/>
      <c r="H544" s="14"/>
      <c r="I544" s="14"/>
      <c r="J544" s="18" t="s">
        <v>403</v>
      </c>
      <c r="K544" s="19">
        <f>J543</f>
        <v>12</v>
      </c>
      <c r="L544" s="17">
        <v>12.94</v>
      </c>
      <c r="M544" s="19">
        <f>ROUND(K544*L544,2)</f>
        <v>155.28</v>
      </c>
    </row>
    <row r="545" spans="1:13" ht="1.05" customHeight="1" x14ac:dyDescent="0.3">
      <c r="A545" s="20"/>
      <c r="B545" s="20"/>
      <c r="C545" s="20"/>
      <c r="D545" s="29"/>
      <c r="E545" s="20"/>
      <c r="F545" s="20"/>
      <c r="G545" s="20"/>
      <c r="H545" s="20"/>
      <c r="I545" s="20"/>
      <c r="J545" s="20"/>
      <c r="K545" s="20"/>
      <c r="L545" s="20"/>
      <c r="M545" s="20"/>
    </row>
    <row r="546" spans="1:13" x14ac:dyDescent="0.3">
      <c r="A546" s="14"/>
      <c r="B546" s="14"/>
      <c r="C546" s="14"/>
      <c r="D546" s="28"/>
      <c r="E546" s="14"/>
      <c r="F546" s="14"/>
      <c r="G546" s="14"/>
      <c r="H546" s="14"/>
      <c r="I546" s="14"/>
      <c r="J546" s="18" t="s">
        <v>404</v>
      </c>
      <c r="K546" s="17">
        <v>1</v>
      </c>
      <c r="L546" s="19">
        <f>M463+M469+M474+M479+M484+M489+M495+M500+M505+M510+M515+M521+M526+M531+M536+M541</f>
        <v>19766.97</v>
      </c>
      <c r="M546" s="19">
        <f>ROUND(K546*L546,2)</f>
        <v>19766.97</v>
      </c>
    </row>
    <row r="547" spans="1:13" ht="1.05" customHeight="1" x14ac:dyDescent="0.3">
      <c r="A547" s="20"/>
      <c r="B547" s="20"/>
      <c r="C547" s="20"/>
      <c r="D547" s="29"/>
      <c r="E547" s="20"/>
      <c r="F547" s="20"/>
      <c r="G547" s="20"/>
      <c r="H547" s="20"/>
      <c r="I547" s="20"/>
      <c r="J547" s="20"/>
      <c r="K547" s="20"/>
      <c r="L547" s="20"/>
      <c r="M547" s="20"/>
    </row>
    <row r="548" spans="1:13" ht="20.399999999999999" x14ac:dyDescent="0.3">
      <c r="A548" s="9" t="s">
        <v>405</v>
      </c>
      <c r="B548" s="9" t="s">
        <v>15</v>
      </c>
      <c r="C548" s="9" t="s">
        <v>16</v>
      </c>
      <c r="D548" s="27" t="s">
        <v>406</v>
      </c>
      <c r="E548" s="10"/>
      <c r="F548" s="10"/>
      <c r="G548" s="10"/>
      <c r="H548" s="10"/>
      <c r="I548" s="10"/>
      <c r="J548" s="10"/>
      <c r="K548" s="11">
        <f>K637</f>
        <v>1</v>
      </c>
      <c r="L548" s="11">
        <f>L637</f>
        <v>11414.1</v>
      </c>
      <c r="M548" s="11">
        <f>M637</f>
        <v>11414.1</v>
      </c>
    </row>
    <row r="549" spans="1:13" ht="20.399999999999999" x14ac:dyDescent="0.3">
      <c r="A549" s="12" t="s">
        <v>407</v>
      </c>
      <c r="B549" s="13" t="s">
        <v>21</v>
      </c>
      <c r="C549" s="13" t="s">
        <v>154</v>
      </c>
      <c r="D549" s="21" t="s">
        <v>408</v>
      </c>
      <c r="E549" s="14"/>
      <c r="F549" s="14"/>
      <c r="G549" s="14"/>
      <c r="H549" s="14"/>
      <c r="I549" s="14"/>
      <c r="J549" s="14"/>
      <c r="K549" s="15">
        <f>K552</f>
        <v>8</v>
      </c>
      <c r="L549" s="15">
        <f>L552</f>
        <v>17.489999999999998</v>
      </c>
      <c r="M549" s="15">
        <f>M552</f>
        <v>139.91999999999999</v>
      </c>
    </row>
    <row r="550" spans="1:13" ht="30.6" x14ac:dyDescent="0.3">
      <c r="A550" s="14"/>
      <c r="B550" s="14"/>
      <c r="C550" s="14"/>
      <c r="D550" s="21" t="s">
        <v>409</v>
      </c>
      <c r="E550" s="14"/>
      <c r="F550" s="14"/>
      <c r="G550" s="14"/>
      <c r="H550" s="14"/>
      <c r="I550" s="14"/>
      <c r="J550" s="14"/>
      <c r="K550" s="14"/>
      <c r="L550" s="14"/>
      <c r="M550" s="14"/>
    </row>
    <row r="551" spans="1:13" x14ac:dyDescent="0.3">
      <c r="A551" s="14"/>
      <c r="B551" s="14"/>
      <c r="C551" s="14"/>
      <c r="D551" s="28"/>
      <c r="E551" s="13" t="s">
        <v>410</v>
      </c>
      <c r="F551" s="16">
        <v>8</v>
      </c>
      <c r="G551" s="23">
        <v>0</v>
      </c>
      <c r="H551" s="23">
        <v>0</v>
      </c>
      <c r="I551" s="23">
        <v>0</v>
      </c>
      <c r="J551" s="24">
        <f>OR(F551&lt;&gt;0,G551&lt;&gt;0,H551&lt;&gt;0,I551&lt;&gt;0)*(F551 + (F551 = 0))*(G551 + (G551 = 0))*(H551 + (H551 = 0))*(I551 + (I551 = 0))</f>
        <v>8</v>
      </c>
      <c r="K551" s="14"/>
      <c r="L551" s="14"/>
      <c r="M551" s="14"/>
    </row>
    <row r="552" spans="1:13" x14ac:dyDescent="0.3">
      <c r="A552" s="14"/>
      <c r="B552" s="14"/>
      <c r="C552" s="14"/>
      <c r="D552" s="28"/>
      <c r="E552" s="14"/>
      <c r="F552" s="14"/>
      <c r="G552" s="14"/>
      <c r="H552" s="14"/>
      <c r="I552" s="14"/>
      <c r="J552" s="18" t="s">
        <v>411</v>
      </c>
      <c r="K552" s="19">
        <f>J551</f>
        <v>8</v>
      </c>
      <c r="L552" s="17">
        <v>17.489999999999998</v>
      </c>
      <c r="M552" s="19">
        <f>ROUND(K552*L552,2)</f>
        <v>139.91999999999999</v>
      </c>
    </row>
    <row r="553" spans="1:13" ht="1.05" customHeight="1" x14ac:dyDescent="0.3">
      <c r="A553" s="20"/>
      <c r="B553" s="20"/>
      <c r="C553" s="20"/>
      <c r="D553" s="29"/>
      <c r="E553" s="20"/>
      <c r="F553" s="20"/>
      <c r="G553" s="20"/>
      <c r="H553" s="20"/>
      <c r="I553" s="20"/>
      <c r="J553" s="20"/>
      <c r="K553" s="20"/>
      <c r="L553" s="20"/>
      <c r="M553" s="20"/>
    </row>
    <row r="554" spans="1:13" ht="30.6" x14ac:dyDescent="0.3">
      <c r="A554" s="12" t="s">
        <v>412</v>
      </c>
      <c r="B554" s="13" t="s">
        <v>21</v>
      </c>
      <c r="C554" s="13" t="s">
        <v>154</v>
      </c>
      <c r="D554" s="21" t="s">
        <v>413</v>
      </c>
      <c r="E554" s="14"/>
      <c r="F554" s="14"/>
      <c r="G554" s="14"/>
      <c r="H554" s="14"/>
      <c r="I554" s="14"/>
      <c r="J554" s="14"/>
      <c r="K554" s="15">
        <f>K557</f>
        <v>2</v>
      </c>
      <c r="L554" s="15">
        <f>L557</f>
        <v>59.77</v>
      </c>
      <c r="M554" s="15">
        <f>M557</f>
        <v>119.54</v>
      </c>
    </row>
    <row r="555" spans="1:13" ht="40.799999999999997" x14ac:dyDescent="0.3">
      <c r="A555" s="14"/>
      <c r="B555" s="14"/>
      <c r="C555" s="14"/>
      <c r="D555" s="21" t="s">
        <v>414</v>
      </c>
      <c r="E555" s="14"/>
      <c r="F555" s="14"/>
      <c r="G555" s="14"/>
      <c r="H555" s="14"/>
      <c r="I555" s="14"/>
      <c r="J555" s="14"/>
      <c r="K555" s="14"/>
      <c r="L555" s="14"/>
      <c r="M555" s="14"/>
    </row>
    <row r="556" spans="1:13" x14ac:dyDescent="0.3">
      <c r="A556" s="14"/>
      <c r="B556" s="14"/>
      <c r="C556" s="14"/>
      <c r="D556" s="28"/>
      <c r="E556" s="13" t="s">
        <v>402</v>
      </c>
      <c r="F556" s="16">
        <v>2</v>
      </c>
      <c r="G556" s="17">
        <v>0</v>
      </c>
      <c r="H556" s="17">
        <v>0</v>
      </c>
      <c r="I556" s="17">
        <v>0</v>
      </c>
      <c r="J556" s="15">
        <f>OR(F556&lt;&gt;0,G556&lt;&gt;0,H556&lt;&gt;0,I556&lt;&gt;0)*(F556 + (F556 = 0))*(G556 + (G556 = 0))*(H556 + (H556 = 0))*(I556 + (I556 = 0))</f>
        <v>2</v>
      </c>
      <c r="K556" s="14"/>
      <c r="L556" s="14"/>
      <c r="M556" s="14"/>
    </row>
    <row r="557" spans="1:13" x14ac:dyDescent="0.3">
      <c r="A557" s="14"/>
      <c r="B557" s="14"/>
      <c r="C557" s="14"/>
      <c r="D557" s="28"/>
      <c r="E557" s="14"/>
      <c r="F557" s="14"/>
      <c r="G557" s="14"/>
      <c r="H557" s="14"/>
      <c r="I557" s="14"/>
      <c r="J557" s="18" t="s">
        <v>415</v>
      </c>
      <c r="K557" s="19">
        <f>J556</f>
        <v>2</v>
      </c>
      <c r="L557" s="17">
        <v>59.77</v>
      </c>
      <c r="M557" s="19">
        <f>ROUND(K557*L557,2)</f>
        <v>119.54</v>
      </c>
    </row>
    <row r="558" spans="1:13" ht="1.05" customHeight="1" x14ac:dyDescent="0.3">
      <c r="A558" s="20"/>
      <c r="B558" s="20"/>
      <c r="C558" s="20"/>
      <c r="D558" s="29"/>
      <c r="E558" s="20"/>
      <c r="F558" s="20"/>
      <c r="G558" s="20"/>
      <c r="H558" s="20"/>
      <c r="I558" s="20"/>
      <c r="J558" s="20"/>
      <c r="K558" s="20"/>
      <c r="L558" s="20"/>
      <c r="M558" s="20"/>
    </row>
    <row r="559" spans="1:13" ht="30.6" x14ac:dyDescent="0.3">
      <c r="A559" s="12" t="s">
        <v>416</v>
      </c>
      <c r="B559" s="13" t="s">
        <v>21</v>
      </c>
      <c r="C559" s="13" t="s">
        <v>154</v>
      </c>
      <c r="D559" s="21" t="s">
        <v>417</v>
      </c>
      <c r="E559" s="14"/>
      <c r="F559" s="14"/>
      <c r="G559" s="14"/>
      <c r="H559" s="14"/>
      <c r="I559" s="14"/>
      <c r="J559" s="14"/>
      <c r="K559" s="15">
        <f>K562</f>
        <v>1</v>
      </c>
      <c r="L559" s="15">
        <f>L562</f>
        <v>229.36</v>
      </c>
      <c r="M559" s="15">
        <f>M562</f>
        <v>229.36</v>
      </c>
    </row>
    <row r="560" spans="1:13" ht="51" x14ac:dyDescent="0.3">
      <c r="A560" s="14"/>
      <c r="B560" s="14"/>
      <c r="C560" s="14"/>
      <c r="D560" s="21" t="s">
        <v>418</v>
      </c>
      <c r="E560" s="14"/>
      <c r="F560" s="14"/>
      <c r="G560" s="14"/>
      <c r="H560" s="14"/>
      <c r="I560" s="14"/>
      <c r="J560" s="14"/>
      <c r="K560" s="14"/>
      <c r="L560" s="14"/>
      <c r="M560" s="14"/>
    </row>
    <row r="561" spans="1:13" x14ac:dyDescent="0.3">
      <c r="A561" s="14"/>
      <c r="B561" s="14"/>
      <c r="C561" s="14"/>
      <c r="D561" s="28"/>
      <c r="E561" s="13" t="s">
        <v>419</v>
      </c>
      <c r="F561" s="16">
        <v>1</v>
      </c>
      <c r="G561" s="23">
        <v>0</v>
      </c>
      <c r="H561" s="23">
        <v>0</v>
      </c>
      <c r="I561" s="23">
        <v>0</v>
      </c>
      <c r="J561" s="24">
        <f>OR(F561&lt;&gt;0,G561&lt;&gt;0,H561&lt;&gt;0,I561&lt;&gt;0)*(F561 + (F561 = 0))*(G561 + (G561 = 0))*(H561 + (H561 = 0))*(I561 + (I561 = 0))</f>
        <v>1</v>
      </c>
      <c r="K561" s="14"/>
      <c r="L561" s="14"/>
      <c r="M561" s="14"/>
    </row>
    <row r="562" spans="1:13" x14ac:dyDescent="0.3">
      <c r="A562" s="14"/>
      <c r="B562" s="14"/>
      <c r="C562" s="14"/>
      <c r="D562" s="28"/>
      <c r="E562" s="14"/>
      <c r="F562" s="14"/>
      <c r="G562" s="14"/>
      <c r="H562" s="14"/>
      <c r="I562" s="14"/>
      <c r="J562" s="18" t="s">
        <v>420</v>
      </c>
      <c r="K562" s="19">
        <f>J561</f>
        <v>1</v>
      </c>
      <c r="L562" s="17">
        <v>229.36</v>
      </c>
      <c r="M562" s="19">
        <f>ROUND(K562*L562,2)</f>
        <v>229.36</v>
      </c>
    </row>
    <row r="563" spans="1:13" ht="1.05" customHeight="1" x14ac:dyDescent="0.3">
      <c r="A563" s="20"/>
      <c r="B563" s="20"/>
      <c r="C563" s="20"/>
      <c r="D563" s="29"/>
      <c r="E563" s="20"/>
      <c r="F563" s="20"/>
      <c r="G563" s="20"/>
      <c r="H563" s="20"/>
      <c r="I563" s="20"/>
      <c r="J563" s="20"/>
      <c r="K563" s="20"/>
      <c r="L563" s="20"/>
      <c r="M563" s="20"/>
    </row>
    <row r="564" spans="1:13" ht="30.6" x14ac:dyDescent="0.3">
      <c r="A564" s="12" t="s">
        <v>421</v>
      </c>
      <c r="B564" s="13" t="s">
        <v>21</v>
      </c>
      <c r="C564" s="13" t="s">
        <v>154</v>
      </c>
      <c r="D564" s="21" t="s">
        <v>422</v>
      </c>
      <c r="E564" s="14"/>
      <c r="F564" s="14"/>
      <c r="G564" s="14"/>
      <c r="H564" s="14"/>
      <c r="I564" s="14"/>
      <c r="J564" s="14"/>
      <c r="K564" s="15">
        <f>K567</f>
        <v>2</v>
      </c>
      <c r="L564" s="15">
        <f>L567</f>
        <v>106.4</v>
      </c>
      <c r="M564" s="15">
        <f>M567</f>
        <v>212.8</v>
      </c>
    </row>
    <row r="565" spans="1:13" ht="51" x14ac:dyDescent="0.3">
      <c r="A565" s="14"/>
      <c r="B565" s="14"/>
      <c r="C565" s="14"/>
      <c r="D565" s="21" t="s">
        <v>423</v>
      </c>
      <c r="E565" s="14"/>
      <c r="F565" s="14"/>
      <c r="G565" s="14"/>
      <c r="H565" s="14"/>
      <c r="I565" s="14"/>
      <c r="J565" s="14"/>
      <c r="K565" s="14"/>
      <c r="L565" s="14"/>
      <c r="M565" s="14"/>
    </row>
    <row r="566" spans="1:13" x14ac:dyDescent="0.3">
      <c r="A566" s="14"/>
      <c r="B566" s="14"/>
      <c r="C566" s="14"/>
      <c r="D566" s="28"/>
      <c r="E566" s="13" t="s">
        <v>419</v>
      </c>
      <c r="F566" s="16">
        <v>2</v>
      </c>
      <c r="G566" s="23">
        <v>0</v>
      </c>
      <c r="H566" s="23">
        <v>0</v>
      </c>
      <c r="I566" s="23">
        <v>0</v>
      </c>
      <c r="J566" s="24">
        <f>OR(F566&lt;&gt;0,G566&lt;&gt;0,H566&lt;&gt;0,I566&lt;&gt;0)*(F566 + (F566 = 0))*(G566 + (G566 = 0))*(H566 + (H566 = 0))*(I566 + (I566 = 0))</f>
        <v>2</v>
      </c>
      <c r="K566" s="14"/>
      <c r="L566" s="14"/>
      <c r="M566" s="14"/>
    </row>
    <row r="567" spans="1:13" x14ac:dyDescent="0.3">
      <c r="A567" s="14"/>
      <c r="B567" s="14"/>
      <c r="C567" s="14"/>
      <c r="D567" s="28"/>
      <c r="E567" s="14"/>
      <c r="F567" s="14"/>
      <c r="G567" s="14"/>
      <c r="H567" s="14"/>
      <c r="I567" s="14"/>
      <c r="J567" s="18" t="s">
        <v>424</v>
      </c>
      <c r="K567" s="19">
        <f>J566</f>
        <v>2</v>
      </c>
      <c r="L567" s="17">
        <v>106.4</v>
      </c>
      <c r="M567" s="19">
        <f>ROUND(K567*L567,2)</f>
        <v>212.8</v>
      </c>
    </row>
    <row r="568" spans="1:13" ht="1.05" customHeight="1" x14ac:dyDescent="0.3">
      <c r="A568" s="20"/>
      <c r="B568" s="20"/>
      <c r="C568" s="20"/>
      <c r="D568" s="29"/>
      <c r="E568" s="20"/>
      <c r="F568" s="20"/>
      <c r="G568" s="20"/>
      <c r="H568" s="20"/>
      <c r="I568" s="20"/>
      <c r="J568" s="20"/>
      <c r="K568" s="20"/>
      <c r="L568" s="20"/>
      <c r="M568" s="20"/>
    </row>
    <row r="569" spans="1:13" ht="20.399999999999999" x14ac:dyDescent="0.3">
      <c r="A569" s="12" t="s">
        <v>425</v>
      </c>
      <c r="B569" s="13" t="s">
        <v>21</v>
      </c>
      <c r="C569" s="13" t="s">
        <v>154</v>
      </c>
      <c r="D569" s="21" t="s">
        <v>426</v>
      </c>
      <c r="E569" s="14"/>
      <c r="F569" s="14"/>
      <c r="G569" s="14"/>
      <c r="H569" s="14"/>
      <c r="I569" s="14"/>
      <c r="J569" s="14"/>
      <c r="K569" s="15">
        <f>K573</f>
        <v>12</v>
      </c>
      <c r="L569" s="15">
        <f>L573</f>
        <v>17.23</v>
      </c>
      <c r="M569" s="15">
        <f>M573</f>
        <v>206.76</v>
      </c>
    </row>
    <row r="570" spans="1:13" ht="30.6" x14ac:dyDescent="0.3">
      <c r="A570" s="14"/>
      <c r="B570" s="14"/>
      <c r="C570" s="14"/>
      <c r="D570" s="21" t="s">
        <v>427</v>
      </c>
      <c r="E570" s="14"/>
      <c r="F570" s="14"/>
      <c r="G570" s="14"/>
      <c r="H570" s="14"/>
      <c r="I570" s="14"/>
      <c r="J570" s="14"/>
      <c r="K570" s="14"/>
      <c r="L570" s="14"/>
      <c r="M570" s="14"/>
    </row>
    <row r="571" spans="1:13" x14ac:dyDescent="0.3">
      <c r="A571" s="14"/>
      <c r="B571" s="14"/>
      <c r="C571" s="14"/>
      <c r="D571" s="28"/>
      <c r="E571" s="13" t="s">
        <v>428</v>
      </c>
      <c r="F571" s="16">
        <v>4</v>
      </c>
      <c r="G571" s="23">
        <v>0</v>
      </c>
      <c r="H571" s="23">
        <v>0</v>
      </c>
      <c r="I571" s="23">
        <v>0</v>
      </c>
      <c r="J571" s="24">
        <f>OR(F571&lt;&gt;0,G571&lt;&gt;0,H571&lt;&gt;0,I571&lt;&gt;0)*(F571 + (F571 = 0))*(G571 + (G571 = 0))*(H571 + (H571 = 0))*(I571 + (I571 = 0))</f>
        <v>4</v>
      </c>
      <c r="K571" s="14"/>
      <c r="L571" s="14"/>
      <c r="M571" s="14"/>
    </row>
    <row r="572" spans="1:13" x14ac:dyDescent="0.3">
      <c r="A572" s="14"/>
      <c r="B572" s="14"/>
      <c r="C572" s="14"/>
      <c r="D572" s="28"/>
      <c r="E572" s="13" t="s">
        <v>429</v>
      </c>
      <c r="F572" s="16">
        <v>8</v>
      </c>
      <c r="G572" s="23">
        <v>0</v>
      </c>
      <c r="H572" s="23">
        <v>0</v>
      </c>
      <c r="I572" s="23">
        <v>0</v>
      </c>
      <c r="J572" s="24">
        <f>OR(F572&lt;&gt;0,G572&lt;&gt;0,H572&lt;&gt;0,I572&lt;&gt;0)*(F572 + (F572 = 0))*(G572 + (G572 = 0))*(H572 + (H572 = 0))*(I572 + (I572 = 0))</f>
        <v>8</v>
      </c>
      <c r="K572" s="14"/>
      <c r="L572" s="14"/>
      <c r="M572" s="14"/>
    </row>
    <row r="573" spans="1:13" x14ac:dyDescent="0.3">
      <c r="A573" s="14"/>
      <c r="B573" s="14"/>
      <c r="C573" s="14"/>
      <c r="D573" s="28"/>
      <c r="E573" s="14"/>
      <c r="F573" s="14"/>
      <c r="G573" s="14"/>
      <c r="H573" s="14"/>
      <c r="I573" s="14"/>
      <c r="J573" s="18" t="s">
        <v>430</v>
      </c>
      <c r="K573" s="19">
        <f>SUM(J571:J572)</f>
        <v>12</v>
      </c>
      <c r="L573" s="17">
        <v>17.23</v>
      </c>
      <c r="M573" s="19">
        <f>ROUND(K573*L573,2)</f>
        <v>206.76</v>
      </c>
    </row>
    <row r="574" spans="1:13" ht="1.05" customHeight="1" x14ac:dyDescent="0.3">
      <c r="A574" s="20"/>
      <c r="B574" s="20"/>
      <c r="C574" s="20"/>
      <c r="D574" s="29"/>
      <c r="E574" s="20"/>
      <c r="F574" s="20"/>
      <c r="G574" s="20"/>
      <c r="H574" s="20"/>
      <c r="I574" s="20"/>
      <c r="J574" s="20"/>
      <c r="K574" s="20"/>
      <c r="L574" s="20"/>
      <c r="M574" s="20"/>
    </row>
    <row r="575" spans="1:13" ht="20.399999999999999" x14ac:dyDescent="0.3">
      <c r="A575" s="12" t="s">
        <v>431</v>
      </c>
      <c r="B575" s="13" t="s">
        <v>21</v>
      </c>
      <c r="C575" s="13" t="s">
        <v>154</v>
      </c>
      <c r="D575" s="21" t="s">
        <v>432</v>
      </c>
      <c r="E575" s="14"/>
      <c r="F575" s="14"/>
      <c r="G575" s="14"/>
      <c r="H575" s="14"/>
      <c r="I575" s="14"/>
      <c r="J575" s="14"/>
      <c r="K575" s="15">
        <f>K578</f>
        <v>8</v>
      </c>
      <c r="L575" s="15">
        <f>L578</f>
        <v>18.93</v>
      </c>
      <c r="M575" s="15">
        <f>M578</f>
        <v>151.44</v>
      </c>
    </row>
    <row r="576" spans="1:13" ht="30.6" x14ac:dyDescent="0.3">
      <c r="A576" s="14"/>
      <c r="B576" s="14"/>
      <c r="C576" s="14"/>
      <c r="D576" s="21" t="s">
        <v>433</v>
      </c>
      <c r="E576" s="14"/>
      <c r="F576" s="14"/>
      <c r="G576" s="14"/>
      <c r="H576" s="14"/>
      <c r="I576" s="14"/>
      <c r="J576" s="14"/>
      <c r="K576" s="14"/>
      <c r="L576" s="14"/>
      <c r="M576" s="14"/>
    </row>
    <row r="577" spans="1:13" x14ac:dyDescent="0.3">
      <c r="A577" s="14"/>
      <c r="B577" s="14"/>
      <c r="C577" s="14"/>
      <c r="D577" s="28"/>
      <c r="E577" s="13" t="s">
        <v>429</v>
      </c>
      <c r="F577" s="16">
        <v>8</v>
      </c>
      <c r="G577" s="23">
        <v>0</v>
      </c>
      <c r="H577" s="23">
        <v>0</v>
      </c>
      <c r="I577" s="23">
        <v>0</v>
      </c>
      <c r="J577" s="24">
        <f>OR(F577&lt;&gt;0,G577&lt;&gt;0,H577&lt;&gt;0,I577&lt;&gt;0)*(F577 + (F577 = 0))*(G577 + (G577 = 0))*(H577 + (H577 = 0))*(I577 + (I577 = 0))</f>
        <v>8</v>
      </c>
      <c r="K577" s="14"/>
      <c r="L577" s="14"/>
      <c r="M577" s="14"/>
    </row>
    <row r="578" spans="1:13" x14ac:dyDescent="0.3">
      <c r="A578" s="14"/>
      <c r="B578" s="14"/>
      <c r="C578" s="14"/>
      <c r="D578" s="28"/>
      <c r="E578" s="14"/>
      <c r="F578" s="14"/>
      <c r="G578" s="14"/>
      <c r="H578" s="14"/>
      <c r="I578" s="14"/>
      <c r="J578" s="18" t="s">
        <v>434</v>
      </c>
      <c r="K578" s="19">
        <f>J577</f>
        <v>8</v>
      </c>
      <c r="L578" s="17">
        <v>18.93</v>
      </c>
      <c r="M578" s="19">
        <f>ROUND(K578*L578,2)</f>
        <v>151.44</v>
      </c>
    </row>
    <row r="579" spans="1:13" ht="1.05" customHeight="1" x14ac:dyDescent="0.3">
      <c r="A579" s="20"/>
      <c r="B579" s="20"/>
      <c r="C579" s="20"/>
      <c r="D579" s="29"/>
      <c r="E579" s="20"/>
      <c r="F579" s="20"/>
      <c r="G579" s="20"/>
      <c r="H579" s="20"/>
      <c r="I579" s="20"/>
      <c r="J579" s="20"/>
      <c r="K579" s="20"/>
      <c r="L579" s="20"/>
      <c r="M579" s="20"/>
    </row>
    <row r="580" spans="1:13" x14ac:dyDescent="0.3">
      <c r="A580" s="12" t="s">
        <v>435</v>
      </c>
      <c r="B580" s="13" t="s">
        <v>21</v>
      </c>
      <c r="C580" s="13" t="s">
        <v>154</v>
      </c>
      <c r="D580" s="21" t="s">
        <v>436</v>
      </c>
      <c r="E580" s="14"/>
      <c r="F580" s="14"/>
      <c r="G580" s="14"/>
      <c r="H580" s="14"/>
      <c r="I580" s="14"/>
      <c r="J580" s="14"/>
      <c r="K580" s="15">
        <f>K583</f>
        <v>8</v>
      </c>
      <c r="L580" s="15">
        <f>L583</f>
        <v>197.6</v>
      </c>
      <c r="M580" s="15">
        <f>M583</f>
        <v>1580.8</v>
      </c>
    </row>
    <row r="581" spans="1:13" ht="40.799999999999997" x14ac:dyDescent="0.3">
      <c r="A581" s="14"/>
      <c r="B581" s="14"/>
      <c r="C581" s="14"/>
      <c r="D581" s="21" t="s">
        <v>437</v>
      </c>
      <c r="E581" s="14"/>
      <c r="F581" s="14"/>
      <c r="G581" s="14"/>
      <c r="H581" s="14"/>
      <c r="I581" s="14"/>
      <c r="J581" s="14"/>
      <c r="K581" s="14"/>
      <c r="L581" s="14"/>
      <c r="M581" s="14"/>
    </row>
    <row r="582" spans="1:13" x14ac:dyDescent="0.3">
      <c r="A582" s="14"/>
      <c r="B582" s="14"/>
      <c r="C582" s="14"/>
      <c r="D582" s="28"/>
      <c r="E582" s="13" t="s">
        <v>429</v>
      </c>
      <c r="F582" s="16">
        <v>8</v>
      </c>
      <c r="G582" s="23">
        <v>0</v>
      </c>
      <c r="H582" s="23">
        <v>0</v>
      </c>
      <c r="I582" s="23">
        <v>0</v>
      </c>
      <c r="J582" s="24">
        <f>OR(F582&lt;&gt;0,G582&lt;&gt;0,H582&lt;&gt;0,I582&lt;&gt;0)*(F582 + (F582 = 0))*(G582 + (G582 = 0))*(H582 + (H582 = 0))*(I582 + (I582 = 0))</f>
        <v>8</v>
      </c>
      <c r="K582" s="14"/>
      <c r="L582" s="14"/>
      <c r="M582" s="14"/>
    </row>
    <row r="583" spans="1:13" x14ac:dyDescent="0.3">
      <c r="A583" s="14"/>
      <c r="B583" s="14"/>
      <c r="C583" s="14"/>
      <c r="D583" s="28"/>
      <c r="E583" s="14"/>
      <c r="F583" s="14"/>
      <c r="G583" s="14"/>
      <c r="H583" s="14"/>
      <c r="I583" s="14"/>
      <c r="J583" s="18" t="s">
        <v>438</v>
      </c>
      <c r="K583" s="19">
        <f>J582</f>
        <v>8</v>
      </c>
      <c r="L583" s="17">
        <v>197.6</v>
      </c>
      <c r="M583" s="19">
        <f>ROUND(K583*L583,2)</f>
        <v>1580.8</v>
      </c>
    </row>
    <row r="584" spans="1:13" ht="1.05" customHeight="1" x14ac:dyDescent="0.3">
      <c r="A584" s="20"/>
      <c r="B584" s="20"/>
      <c r="C584" s="20"/>
      <c r="D584" s="29"/>
      <c r="E584" s="20"/>
      <c r="F584" s="20"/>
      <c r="G584" s="20"/>
      <c r="H584" s="20"/>
      <c r="I584" s="20"/>
      <c r="J584" s="20"/>
      <c r="K584" s="20"/>
      <c r="L584" s="20"/>
      <c r="M584" s="20"/>
    </row>
    <row r="585" spans="1:13" ht="20.399999999999999" x14ac:dyDescent="0.3">
      <c r="A585" s="12" t="s">
        <v>439</v>
      </c>
      <c r="B585" s="13" t="s">
        <v>21</v>
      </c>
      <c r="C585" s="13" t="s">
        <v>154</v>
      </c>
      <c r="D585" s="21" t="s">
        <v>440</v>
      </c>
      <c r="E585" s="14"/>
      <c r="F585" s="14"/>
      <c r="G585" s="14"/>
      <c r="H585" s="14"/>
      <c r="I585" s="14"/>
      <c r="J585" s="14"/>
      <c r="K585" s="15">
        <f>K588</f>
        <v>8</v>
      </c>
      <c r="L585" s="15">
        <f>L588</f>
        <v>88.25</v>
      </c>
      <c r="M585" s="15">
        <f>M588</f>
        <v>706</v>
      </c>
    </row>
    <row r="586" spans="1:13" ht="30.6" x14ac:dyDescent="0.3">
      <c r="A586" s="14"/>
      <c r="B586" s="14"/>
      <c r="C586" s="14"/>
      <c r="D586" s="21" t="s">
        <v>441</v>
      </c>
      <c r="E586" s="14"/>
      <c r="F586" s="14"/>
      <c r="G586" s="14"/>
      <c r="H586" s="14"/>
      <c r="I586" s="14"/>
      <c r="J586" s="14"/>
      <c r="K586" s="14"/>
      <c r="L586" s="14"/>
      <c r="M586" s="14"/>
    </row>
    <row r="587" spans="1:13" x14ac:dyDescent="0.3">
      <c r="A587" s="14"/>
      <c r="B587" s="14"/>
      <c r="C587" s="14"/>
      <c r="D587" s="28"/>
      <c r="E587" s="13" t="s">
        <v>429</v>
      </c>
      <c r="F587" s="16">
        <v>8</v>
      </c>
      <c r="G587" s="23">
        <v>0</v>
      </c>
      <c r="H587" s="23">
        <v>0</v>
      </c>
      <c r="I587" s="23">
        <v>0</v>
      </c>
      <c r="J587" s="24">
        <f>OR(F587&lt;&gt;0,G587&lt;&gt;0,H587&lt;&gt;0,I587&lt;&gt;0)*(F587 + (F587 = 0))*(G587 + (G587 = 0))*(H587 + (H587 = 0))*(I587 + (I587 = 0))</f>
        <v>8</v>
      </c>
      <c r="K587" s="14"/>
      <c r="L587" s="14"/>
      <c r="M587" s="14"/>
    </row>
    <row r="588" spans="1:13" x14ac:dyDescent="0.3">
      <c r="A588" s="14"/>
      <c r="B588" s="14"/>
      <c r="C588" s="14"/>
      <c r="D588" s="28"/>
      <c r="E588" s="14"/>
      <c r="F588" s="14"/>
      <c r="G588" s="14"/>
      <c r="H588" s="14"/>
      <c r="I588" s="14"/>
      <c r="J588" s="18" t="s">
        <v>442</v>
      </c>
      <c r="K588" s="19">
        <f>J587</f>
        <v>8</v>
      </c>
      <c r="L588" s="17">
        <v>88.25</v>
      </c>
      <c r="M588" s="19">
        <f>ROUND(K588*L588,2)</f>
        <v>706</v>
      </c>
    </row>
    <row r="589" spans="1:13" ht="1.05" customHeight="1" x14ac:dyDescent="0.3">
      <c r="A589" s="20"/>
      <c r="B589" s="20"/>
      <c r="C589" s="20"/>
      <c r="D589" s="29"/>
      <c r="E589" s="20"/>
      <c r="F589" s="20"/>
      <c r="G589" s="20"/>
      <c r="H589" s="20"/>
      <c r="I589" s="20"/>
      <c r="J589" s="20"/>
      <c r="K589" s="20"/>
      <c r="L589" s="20"/>
      <c r="M589" s="20"/>
    </row>
    <row r="590" spans="1:13" ht="20.399999999999999" x14ac:dyDescent="0.3">
      <c r="A590" s="12" t="s">
        <v>443</v>
      </c>
      <c r="B590" s="13" t="s">
        <v>21</v>
      </c>
      <c r="C590" s="13" t="s">
        <v>154</v>
      </c>
      <c r="D590" s="21" t="s">
        <v>444</v>
      </c>
      <c r="E590" s="14"/>
      <c r="F590" s="14"/>
      <c r="G590" s="14"/>
      <c r="H590" s="14"/>
      <c r="I590" s="14"/>
      <c r="J590" s="14"/>
      <c r="K590" s="15">
        <f>K594</f>
        <v>8</v>
      </c>
      <c r="L590" s="15">
        <f>L594</f>
        <v>16.82</v>
      </c>
      <c r="M590" s="15">
        <f>M594</f>
        <v>134.56</v>
      </c>
    </row>
    <row r="591" spans="1:13" ht="30.6" x14ac:dyDescent="0.3">
      <c r="A591" s="14"/>
      <c r="B591" s="14"/>
      <c r="C591" s="14"/>
      <c r="D591" s="21" t="s">
        <v>445</v>
      </c>
      <c r="E591" s="14"/>
      <c r="F591" s="14"/>
      <c r="G591" s="14"/>
      <c r="H591" s="14"/>
      <c r="I591" s="14"/>
      <c r="J591" s="14"/>
      <c r="K591" s="14"/>
      <c r="L591" s="14"/>
      <c r="M591" s="14"/>
    </row>
    <row r="592" spans="1:13" x14ac:dyDescent="0.3">
      <c r="A592" s="14"/>
      <c r="B592" s="14"/>
      <c r="C592" s="14"/>
      <c r="D592" s="28"/>
      <c r="E592" s="13" t="s">
        <v>428</v>
      </c>
      <c r="F592" s="16">
        <v>4</v>
      </c>
      <c r="G592" s="23">
        <v>0</v>
      </c>
      <c r="H592" s="23">
        <v>0</v>
      </c>
      <c r="I592" s="23">
        <v>0</v>
      </c>
      <c r="J592" s="24">
        <f>OR(F592&lt;&gt;0,G592&lt;&gt;0,H592&lt;&gt;0,I592&lt;&gt;0)*(F592 + (F592 = 0))*(G592 + (G592 = 0))*(H592 + (H592 = 0))*(I592 + (I592 = 0))</f>
        <v>4</v>
      </c>
      <c r="K592" s="14"/>
      <c r="L592" s="14"/>
      <c r="M592" s="14"/>
    </row>
    <row r="593" spans="1:13" x14ac:dyDescent="0.3">
      <c r="A593" s="14"/>
      <c r="B593" s="14"/>
      <c r="C593" s="14"/>
      <c r="D593" s="28"/>
      <c r="E593" s="13" t="s">
        <v>446</v>
      </c>
      <c r="F593" s="16">
        <v>4</v>
      </c>
      <c r="G593" s="23">
        <v>0</v>
      </c>
      <c r="H593" s="23">
        <v>0</v>
      </c>
      <c r="I593" s="23">
        <v>0</v>
      </c>
      <c r="J593" s="24">
        <f>OR(F593&lt;&gt;0,G593&lt;&gt;0,H593&lt;&gt;0,I593&lt;&gt;0)*(F593 + (F593 = 0))*(G593 + (G593 = 0))*(H593 + (H593 = 0))*(I593 + (I593 = 0))</f>
        <v>4</v>
      </c>
      <c r="K593" s="14"/>
      <c r="L593" s="14"/>
      <c r="M593" s="14"/>
    </row>
    <row r="594" spans="1:13" x14ac:dyDescent="0.3">
      <c r="A594" s="14"/>
      <c r="B594" s="14"/>
      <c r="C594" s="14"/>
      <c r="D594" s="28"/>
      <c r="E594" s="14"/>
      <c r="F594" s="14"/>
      <c r="G594" s="14"/>
      <c r="H594" s="14"/>
      <c r="I594" s="14"/>
      <c r="J594" s="18" t="s">
        <v>447</v>
      </c>
      <c r="K594" s="19">
        <f>SUM(J592:J593)</f>
        <v>8</v>
      </c>
      <c r="L594" s="17">
        <v>16.82</v>
      </c>
      <c r="M594" s="19">
        <f>ROUND(K594*L594,2)</f>
        <v>134.56</v>
      </c>
    </row>
    <row r="595" spans="1:13" ht="1.05" customHeight="1" x14ac:dyDescent="0.3">
      <c r="A595" s="20"/>
      <c r="B595" s="20"/>
      <c r="C595" s="20"/>
      <c r="D595" s="29"/>
      <c r="E595" s="20"/>
      <c r="F595" s="20"/>
      <c r="G595" s="20"/>
      <c r="H595" s="20"/>
      <c r="I595" s="20"/>
      <c r="J595" s="20"/>
      <c r="K595" s="20"/>
      <c r="L595" s="20"/>
      <c r="M595" s="20"/>
    </row>
    <row r="596" spans="1:13" ht="30.6" x14ac:dyDescent="0.3">
      <c r="A596" s="12" t="s">
        <v>448</v>
      </c>
      <c r="B596" s="13" t="s">
        <v>21</v>
      </c>
      <c r="C596" s="13" t="s">
        <v>154</v>
      </c>
      <c r="D596" s="21" t="s">
        <v>449</v>
      </c>
      <c r="E596" s="14"/>
      <c r="F596" s="14"/>
      <c r="G596" s="14"/>
      <c r="H596" s="14"/>
      <c r="I596" s="14"/>
      <c r="J596" s="14"/>
      <c r="K596" s="15">
        <f>K599</f>
        <v>4</v>
      </c>
      <c r="L596" s="15">
        <f>L599</f>
        <v>407.47</v>
      </c>
      <c r="M596" s="15">
        <f>M599</f>
        <v>1629.88</v>
      </c>
    </row>
    <row r="597" spans="1:13" ht="91.8" x14ac:dyDescent="0.3">
      <c r="A597" s="14"/>
      <c r="B597" s="14"/>
      <c r="C597" s="14"/>
      <c r="D597" s="21" t="s">
        <v>450</v>
      </c>
      <c r="E597" s="14"/>
      <c r="F597" s="14"/>
      <c r="G597" s="14"/>
      <c r="H597" s="14"/>
      <c r="I597" s="14"/>
      <c r="J597" s="14"/>
      <c r="K597" s="14"/>
      <c r="L597" s="14"/>
      <c r="M597" s="14"/>
    </row>
    <row r="598" spans="1:13" x14ac:dyDescent="0.3">
      <c r="A598" s="14"/>
      <c r="B598" s="14"/>
      <c r="C598" s="14"/>
      <c r="D598" s="28"/>
      <c r="E598" s="13" t="s">
        <v>451</v>
      </c>
      <c r="F598" s="16">
        <v>4</v>
      </c>
      <c r="G598" s="17">
        <v>0</v>
      </c>
      <c r="H598" s="17">
        <v>0</v>
      </c>
      <c r="I598" s="17">
        <v>0</v>
      </c>
      <c r="J598" s="15">
        <f>OR(F598&lt;&gt;0,G598&lt;&gt;0,H598&lt;&gt;0,I598&lt;&gt;0)*(F598 + (F598 = 0))*(G598 + (G598 = 0))*(H598 + (H598 = 0))*(I598 + (I598 = 0))</f>
        <v>4</v>
      </c>
      <c r="K598" s="14"/>
      <c r="L598" s="14"/>
      <c r="M598" s="14"/>
    </row>
    <row r="599" spans="1:13" x14ac:dyDescent="0.3">
      <c r="A599" s="14"/>
      <c r="B599" s="14"/>
      <c r="C599" s="14"/>
      <c r="D599" s="28"/>
      <c r="E599" s="14"/>
      <c r="F599" s="14"/>
      <c r="G599" s="14"/>
      <c r="H599" s="14"/>
      <c r="I599" s="14"/>
      <c r="J599" s="18" t="s">
        <v>452</v>
      </c>
      <c r="K599" s="19">
        <f>J598</f>
        <v>4</v>
      </c>
      <c r="L599" s="17">
        <v>407.47</v>
      </c>
      <c r="M599" s="19">
        <f>ROUND(K599*L599,2)</f>
        <v>1629.88</v>
      </c>
    </row>
    <row r="600" spans="1:13" ht="1.05" customHeight="1" x14ac:dyDescent="0.3">
      <c r="A600" s="20"/>
      <c r="B600" s="20"/>
      <c r="C600" s="20"/>
      <c r="D600" s="29"/>
      <c r="E600" s="20"/>
      <c r="F600" s="20"/>
      <c r="G600" s="20"/>
      <c r="H600" s="20"/>
      <c r="I600" s="20"/>
      <c r="J600" s="20"/>
      <c r="K600" s="20"/>
      <c r="L600" s="20"/>
      <c r="M600" s="20"/>
    </row>
    <row r="601" spans="1:13" ht="30.6" x14ac:dyDescent="0.3">
      <c r="A601" s="12" t="s">
        <v>453</v>
      </c>
      <c r="B601" s="13" t="s">
        <v>21</v>
      </c>
      <c r="C601" s="13" t="s">
        <v>154</v>
      </c>
      <c r="D601" s="21" t="s">
        <v>454</v>
      </c>
      <c r="E601" s="14"/>
      <c r="F601" s="14"/>
      <c r="G601" s="14"/>
      <c r="H601" s="14"/>
      <c r="I601" s="14"/>
      <c r="J601" s="14"/>
      <c r="K601" s="15">
        <f>K604</f>
        <v>8</v>
      </c>
      <c r="L601" s="15">
        <f>L604</f>
        <v>234.69</v>
      </c>
      <c r="M601" s="15">
        <f>M604</f>
        <v>1877.52</v>
      </c>
    </row>
    <row r="602" spans="1:13" ht="91.8" x14ac:dyDescent="0.3">
      <c r="A602" s="14"/>
      <c r="B602" s="14"/>
      <c r="C602" s="14"/>
      <c r="D602" s="21" t="s">
        <v>455</v>
      </c>
      <c r="E602" s="14"/>
      <c r="F602" s="14"/>
      <c r="G602" s="14"/>
      <c r="H602" s="14"/>
      <c r="I602" s="14"/>
      <c r="J602" s="14"/>
      <c r="K602" s="14"/>
      <c r="L602" s="14"/>
      <c r="M602" s="14"/>
    </row>
    <row r="603" spans="1:13" x14ac:dyDescent="0.3">
      <c r="A603" s="14"/>
      <c r="B603" s="14"/>
      <c r="C603" s="14"/>
      <c r="D603" s="28"/>
      <c r="E603" s="13" t="s">
        <v>456</v>
      </c>
      <c r="F603" s="16">
        <v>8</v>
      </c>
      <c r="G603" s="17">
        <v>0</v>
      </c>
      <c r="H603" s="17">
        <v>0</v>
      </c>
      <c r="I603" s="17">
        <v>0</v>
      </c>
      <c r="J603" s="15">
        <f>OR(F603&lt;&gt;0,G603&lt;&gt;0,H603&lt;&gt;0,I603&lt;&gt;0)*(F603 + (F603 = 0))*(G603 + (G603 = 0))*(H603 + (H603 = 0))*(I603 + (I603 = 0))</f>
        <v>8</v>
      </c>
      <c r="K603" s="14"/>
      <c r="L603" s="14"/>
      <c r="M603" s="14"/>
    </row>
    <row r="604" spans="1:13" x14ac:dyDescent="0.3">
      <c r="A604" s="14"/>
      <c r="B604" s="14"/>
      <c r="C604" s="14"/>
      <c r="D604" s="28"/>
      <c r="E604" s="14"/>
      <c r="F604" s="14"/>
      <c r="G604" s="14"/>
      <c r="H604" s="14"/>
      <c r="I604" s="14"/>
      <c r="J604" s="18" t="s">
        <v>457</v>
      </c>
      <c r="K604" s="19">
        <f>J603</f>
        <v>8</v>
      </c>
      <c r="L604" s="17">
        <v>234.69</v>
      </c>
      <c r="M604" s="19">
        <f>ROUND(K604*L604,2)</f>
        <v>1877.52</v>
      </c>
    </row>
    <row r="605" spans="1:13" ht="1.05" customHeight="1" x14ac:dyDescent="0.3">
      <c r="A605" s="20"/>
      <c r="B605" s="20"/>
      <c r="C605" s="20"/>
      <c r="D605" s="29"/>
      <c r="E605" s="20"/>
      <c r="F605" s="20"/>
      <c r="G605" s="20"/>
      <c r="H605" s="20"/>
      <c r="I605" s="20"/>
      <c r="J605" s="20"/>
      <c r="K605" s="20"/>
      <c r="L605" s="20"/>
      <c r="M605" s="20"/>
    </row>
    <row r="606" spans="1:13" ht="30.6" x14ac:dyDescent="0.3">
      <c r="A606" s="12" t="s">
        <v>458</v>
      </c>
      <c r="B606" s="13" t="s">
        <v>21</v>
      </c>
      <c r="C606" s="13" t="s">
        <v>154</v>
      </c>
      <c r="D606" s="21" t="s">
        <v>459</v>
      </c>
      <c r="E606" s="14"/>
      <c r="F606" s="14"/>
      <c r="G606" s="14"/>
      <c r="H606" s="14"/>
      <c r="I606" s="14"/>
      <c r="J606" s="14"/>
      <c r="K606" s="15">
        <f>K609</f>
        <v>2</v>
      </c>
      <c r="L606" s="15">
        <f>L609</f>
        <v>189.98</v>
      </c>
      <c r="M606" s="15">
        <f>M609</f>
        <v>379.96</v>
      </c>
    </row>
    <row r="607" spans="1:13" ht="91.8" x14ac:dyDescent="0.3">
      <c r="A607" s="14"/>
      <c r="B607" s="14"/>
      <c r="C607" s="14"/>
      <c r="D607" s="21" t="s">
        <v>460</v>
      </c>
      <c r="E607" s="14"/>
      <c r="F607" s="14"/>
      <c r="G607" s="14"/>
      <c r="H607" s="14"/>
      <c r="I607" s="14"/>
      <c r="J607" s="14"/>
      <c r="K607" s="14"/>
      <c r="L607" s="14"/>
      <c r="M607" s="14"/>
    </row>
    <row r="608" spans="1:13" x14ac:dyDescent="0.3">
      <c r="A608" s="14"/>
      <c r="B608" s="14"/>
      <c r="C608" s="14"/>
      <c r="D608" s="28"/>
      <c r="E608" s="13" t="s">
        <v>419</v>
      </c>
      <c r="F608" s="16">
        <v>2</v>
      </c>
      <c r="G608" s="17">
        <v>0</v>
      </c>
      <c r="H608" s="17">
        <v>0</v>
      </c>
      <c r="I608" s="17">
        <v>0</v>
      </c>
      <c r="J608" s="15">
        <f>OR(F608&lt;&gt;0,G608&lt;&gt;0,H608&lt;&gt;0,I608&lt;&gt;0)*(F608 + (F608 = 0))*(G608 + (G608 = 0))*(H608 + (H608 = 0))*(I608 + (I608 = 0))</f>
        <v>2</v>
      </c>
      <c r="K608" s="14"/>
      <c r="L608" s="14"/>
      <c r="M608" s="14"/>
    </row>
    <row r="609" spans="1:13" x14ac:dyDescent="0.3">
      <c r="A609" s="14"/>
      <c r="B609" s="14"/>
      <c r="C609" s="14"/>
      <c r="D609" s="28"/>
      <c r="E609" s="14"/>
      <c r="F609" s="14"/>
      <c r="G609" s="14"/>
      <c r="H609" s="14"/>
      <c r="I609" s="14"/>
      <c r="J609" s="18" t="s">
        <v>461</v>
      </c>
      <c r="K609" s="19">
        <f>J608</f>
        <v>2</v>
      </c>
      <c r="L609" s="17">
        <v>189.98</v>
      </c>
      <c r="M609" s="19">
        <f>ROUND(K609*L609,2)</f>
        <v>379.96</v>
      </c>
    </row>
    <row r="610" spans="1:13" ht="1.05" customHeight="1" x14ac:dyDescent="0.3">
      <c r="A610" s="20"/>
      <c r="B610" s="20"/>
      <c r="C610" s="20"/>
      <c r="D610" s="29"/>
      <c r="E610" s="20"/>
      <c r="F610" s="20"/>
      <c r="G610" s="20"/>
      <c r="H610" s="20"/>
      <c r="I610" s="20"/>
      <c r="J610" s="20"/>
      <c r="K610" s="20"/>
      <c r="L610" s="20"/>
      <c r="M610" s="20"/>
    </row>
    <row r="611" spans="1:13" ht="30.6" x14ac:dyDescent="0.3">
      <c r="A611" s="12" t="s">
        <v>462</v>
      </c>
      <c r="B611" s="13" t="s">
        <v>21</v>
      </c>
      <c r="C611" s="13" t="s">
        <v>154</v>
      </c>
      <c r="D611" s="21" t="s">
        <v>463</v>
      </c>
      <c r="E611" s="14"/>
      <c r="F611" s="14"/>
      <c r="G611" s="14"/>
      <c r="H611" s="14"/>
      <c r="I611" s="14"/>
      <c r="J611" s="14"/>
      <c r="K611" s="15">
        <f>K614</f>
        <v>2</v>
      </c>
      <c r="L611" s="15">
        <f>L614</f>
        <v>144.97</v>
      </c>
      <c r="M611" s="15">
        <f>M614</f>
        <v>289.94</v>
      </c>
    </row>
    <row r="612" spans="1:13" ht="91.8" x14ac:dyDescent="0.3">
      <c r="A612" s="14"/>
      <c r="B612" s="14"/>
      <c r="C612" s="14"/>
      <c r="D612" s="21" t="s">
        <v>464</v>
      </c>
      <c r="E612" s="14"/>
      <c r="F612" s="14"/>
      <c r="G612" s="14"/>
      <c r="H612" s="14"/>
      <c r="I612" s="14"/>
      <c r="J612" s="14"/>
      <c r="K612" s="14"/>
      <c r="L612" s="14"/>
      <c r="M612" s="14"/>
    </row>
    <row r="613" spans="1:13" x14ac:dyDescent="0.3">
      <c r="A613" s="14"/>
      <c r="B613" s="14"/>
      <c r="C613" s="14"/>
      <c r="D613" s="28"/>
      <c r="E613" s="13" t="s">
        <v>465</v>
      </c>
      <c r="F613" s="16">
        <v>2</v>
      </c>
      <c r="G613" s="17">
        <v>0</v>
      </c>
      <c r="H613" s="17">
        <v>0</v>
      </c>
      <c r="I613" s="17">
        <v>0</v>
      </c>
      <c r="J613" s="15">
        <f>OR(F613&lt;&gt;0,G613&lt;&gt;0,H613&lt;&gt;0,I613&lt;&gt;0)*(F613 + (F613 = 0))*(G613 + (G613 = 0))*(H613 + (H613 = 0))*(I613 + (I613 = 0))</f>
        <v>2</v>
      </c>
      <c r="K613" s="14"/>
      <c r="L613" s="14"/>
      <c r="M613" s="14"/>
    </row>
    <row r="614" spans="1:13" x14ac:dyDescent="0.3">
      <c r="A614" s="14"/>
      <c r="B614" s="14"/>
      <c r="C614" s="14"/>
      <c r="D614" s="28"/>
      <c r="E614" s="14"/>
      <c r="F614" s="14"/>
      <c r="G614" s="14"/>
      <c r="H614" s="14"/>
      <c r="I614" s="14"/>
      <c r="J614" s="18" t="s">
        <v>466</v>
      </c>
      <c r="K614" s="19">
        <f>J613</f>
        <v>2</v>
      </c>
      <c r="L614" s="17">
        <v>144.97</v>
      </c>
      <c r="M614" s="19">
        <f>ROUND(K614*L614,2)</f>
        <v>289.94</v>
      </c>
    </row>
    <row r="615" spans="1:13" ht="1.05" customHeight="1" x14ac:dyDescent="0.3">
      <c r="A615" s="20"/>
      <c r="B615" s="20"/>
      <c r="C615" s="20"/>
      <c r="D615" s="29"/>
      <c r="E615" s="20"/>
      <c r="F615" s="20"/>
      <c r="G615" s="20"/>
      <c r="H615" s="20"/>
      <c r="I615" s="20"/>
      <c r="J615" s="20"/>
      <c r="K615" s="20"/>
      <c r="L615" s="20"/>
      <c r="M615" s="20"/>
    </row>
    <row r="616" spans="1:13" ht="30.6" x14ac:dyDescent="0.3">
      <c r="A616" s="12" t="s">
        <v>467</v>
      </c>
      <c r="B616" s="13" t="s">
        <v>21</v>
      </c>
      <c r="C616" s="13" t="s">
        <v>154</v>
      </c>
      <c r="D616" s="21" t="s">
        <v>468</v>
      </c>
      <c r="E616" s="14"/>
      <c r="F616" s="14"/>
      <c r="G616" s="14"/>
      <c r="H616" s="14"/>
      <c r="I616" s="14"/>
      <c r="J616" s="14"/>
      <c r="K616" s="15">
        <f>K619</f>
        <v>2</v>
      </c>
      <c r="L616" s="15">
        <f>L619</f>
        <v>125.79</v>
      </c>
      <c r="M616" s="15">
        <f>M619</f>
        <v>251.58</v>
      </c>
    </row>
    <row r="617" spans="1:13" ht="91.8" x14ac:dyDescent="0.3">
      <c r="A617" s="14"/>
      <c r="B617" s="14"/>
      <c r="C617" s="14"/>
      <c r="D617" s="21" t="s">
        <v>469</v>
      </c>
      <c r="E617" s="14"/>
      <c r="F617" s="14"/>
      <c r="G617" s="14"/>
      <c r="H617" s="14"/>
      <c r="I617" s="14"/>
      <c r="J617" s="14"/>
      <c r="K617" s="14"/>
      <c r="L617" s="14"/>
      <c r="M617" s="14"/>
    </row>
    <row r="618" spans="1:13" x14ac:dyDescent="0.3">
      <c r="A618" s="14"/>
      <c r="B618" s="14"/>
      <c r="C618" s="14"/>
      <c r="D618" s="28"/>
      <c r="E618" s="13" t="s">
        <v>470</v>
      </c>
      <c r="F618" s="16">
        <v>2</v>
      </c>
      <c r="G618" s="17">
        <v>0</v>
      </c>
      <c r="H618" s="17">
        <v>0</v>
      </c>
      <c r="I618" s="17">
        <v>0</v>
      </c>
      <c r="J618" s="15">
        <f>OR(F618&lt;&gt;0,G618&lt;&gt;0,H618&lt;&gt;0,I618&lt;&gt;0)*(F618 + (F618 = 0))*(G618 + (G618 = 0))*(H618 + (H618 = 0))*(I618 + (I618 = 0))</f>
        <v>2</v>
      </c>
      <c r="K618" s="14"/>
      <c r="L618" s="14"/>
      <c r="M618" s="14"/>
    </row>
    <row r="619" spans="1:13" x14ac:dyDescent="0.3">
      <c r="A619" s="14"/>
      <c r="B619" s="14"/>
      <c r="C619" s="14"/>
      <c r="D619" s="28"/>
      <c r="E619" s="14"/>
      <c r="F619" s="14"/>
      <c r="G619" s="14"/>
      <c r="H619" s="14"/>
      <c r="I619" s="14"/>
      <c r="J619" s="18" t="s">
        <v>471</v>
      </c>
      <c r="K619" s="19">
        <f>J618</f>
        <v>2</v>
      </c>
      <c r="L619" s="17">
        <v>125.79</v>
      </c>
      <c r="M619" s="19">
        <f>ROUND(K619*L619,2)</f>
        <v>251.58</v>
      </c>
    </row>
    <row r="620" spans="1:13" ht="1.05" customHeight="1" x14ac:dyDescent="0.3">
      <c r="A620" s="20"/>
      <c r="B620" s="20"/>
      <c r="C620" s="20"/>
      <c r="D620" s="29"/>
      <c r="E620" s="20"/>
      <c r="F620" s="20"/>
      <c r="G620" s="20"/>
      <c r="H620" s="20"/>
      <c r="I620" s="20"/>
      <c r="J620" s="20"/>
      <c r="K620" s="20"/>
      <c r="L620" s="20"/>
      <c r="M620" s="20"/>
    </row>
    <row r="621" spans="1:13" ht="30.6" x14ac:dyDescent="0.3">
      <c r="A621" s="12" t="s">
        <v>472</v>
      </c>
      <c r="B621" s="13" t="s">
        <v>21</v>
      </c>
      <c r="C621" s="13" t="s">
        <v>154</v>
      </c>
      <c r="D621" s="21" t="s">
        <v>473</v>
      </c>
      <c r="E621" s="14"/>
      <c r="F621" s="14"/>
      <c r="G621" s="14"/>
      <c r="H621" s="14"/>
      <c r="I621" s="14"/>
      <c r="J621" s="14"/>
      <c r="K621" s="15">
        <f>K624</f>
        <v>2</v>
      </c>
      <c r="L621" s="15">
        <f>L624</f>
        <v>111.87</v>
      </c>
      <c r="M621" s="15">
        <f>M624</f>
        <v>223.74</v>
      </c>
    </row>
    <row r="622" spans="1:13" ht="91.8" x14ac:dyDescent="0.3">
      <c r="A622" s="14"/>
      <c r="B622" s="14"/>
      <c r="C622" s="14"/>
      <c r="D622" s="21" t="s">
        <v>474</v>
      </c>
      <c r="E622" s="14"/>
      <c r="F622" s="14"/>
      <c r="G622" s="14"/>
      <c r="H622" s="14"/>
      <c r="I622" s="14"/>
      <c r="J622" s="14"/>
      <c r="K622" s="14"/>
      <c r="L622" s="14"/>
      <c r="M622" s="14"/>
    </row>
    <row r="623" spans="1:13" x14ac:dyDescent="0.3">
      <c r="A623" s="14"/>
      <c r="B623" s="14"/>
      <c r="C623" s="14"/>
      <c r="D623" s="28"/>
      <c r="E623" s="13" t="s">
        <v>465</v>
      </c>
      <c r="F623" s="16">
        <v>2</v>
      </c>
      <c r="G623" s="17">
        <v>0</v>
      </c>
      <c r="H623" s="17">
        <v>0</v>
      </c>
      <c r="I623" s="17">
        <v>0</v>
      </c>
      <c r="J623" s="15">
        <f>OR(F623&lt;&gt;0,G623&lt;&gt;0,H623&lt;&gt;0,I623&lt;&gt;0)*(F623 + (F623 = 0))*(G623 + (G623 = 0))*(H623 + (H623 = 0))*(I623 + (I623 = 0))</f>
        <v>2</v>
      </c>
      <c r="K623" s="14"/>
      <c r="L623" s="14"/>
      <c r="M623" s="14"/>
    </row>
    <row r="624" spans="1:13" x14ac:dyDescent="0.3">
      <c r="A624" s="14"/>
      <c r="B624" s="14"/>
      <c r="C624" s="14"/>
      <c r="D624" s="28"/>
      <c r="E624" s="14"/>
      <c r="F624" s="14"/>
      <c r="G624" s="14"/>
      <c r="H624" s="14"/>
      <c r="I624" s="14"/>
      <c r="J624" s="18" t="s">
        <v>475</v>
      </c>
      <c r="K624" s="19">
        <f>J623</f>
        <v>2</v>
      </c>
      <c r="L624" s="17">
        <v>111.87</v>
      </c>
      <c r="M624" s="19">
        <f>ROUND(K624*L624,2)</f>
        <v>223.74</v>
      </c>
    </row>
    <row r="625" spans="1:13" ht="1.05" customHeight="1" x14ac:dyDescent="0.3">
      <c r="A625" s="20"/>
      <c r="B625" s="20"/>
      <c r="C625" s="20"/>
      <c r="D625" s="29"/>
      <c r="E625" s="20"/>
      <c r="F625" s="20"/>
      <c r="G625" s="20"/>
      <c r="H625" s="20"/>
      <c r="I625" s="20"/>
      <c r="J625" s="20"/>
      <c r="K625" s="20"/>
      <c r="L625" s="20"/>
      <c r="M625" s="20"/>
    </row>
    <row r="626" spans="1:13" ht="30.6" x14ac:dyDescent="0.3">
      <c r="A626" s="12" t="s">
        <v>476</v>
      </c>
      <c r="B626" s="13" t="s">
        <v>21</v>
      </c>
      <c r="C626" s="13" t="s">
        <v>154</v>
      </c>
      <c r="D626" s="21" t="s">
        <v>477</v>
      </c>
      <c r="E626" s="14"/>
      <c r="F626" s="14"/>
      <c r="G626" s="14"/>
      <c r="H626" s="14"/>
      <c r="I626" s="14"/>
      <c r="J626" s="14"/>
      <c r="K626" s="15">
        <f>K629</f>
        <v>1</v>
      </c>
      <c r="L626" s="15">
        <f>L629</f>
        <v>288.3</v>
      </c>
      <c r="M626" s="15">
        <f>M629</f>
        <v>288.3</v>
      </c>
    </row>
    <row r="627" spans="1:13" ht="71.400000000000006" x14ac:dyDescent="0.3">
      <c r="A627" s="14"/>
      <c r="B627" s="14"/>
      <c r="C627" s="14"/>
      <c r="D627" s="21" t="s">
        <v>478</v>
      </c>
      <c r="E627" s="14"/>
      <c r="F627" s="14"/>
      <c r="G627" s="14"/>
      <c r="H627" s="14"/>
      <c r="I627" s="14"/>
      <c r="J627" s="14"/>
      <c r="K627" s="14"/>
      <c r="L627" s="14"/>
      <c r="M627" s="14"/>
    </row>
    <row r="628" spans="1:13" x14ac:dyDescent="0.3">
      <c r="A628" s="14"/>
      <c r="B628" s="14"/>
      <c r="C628" s="14"/>
      <c r="D628" s="28"/>
      <c r="E628" s="13" t="s">
        <v>419</v>
      </c>
      <c r="F628" s="16">
        <v>1</v>
      </c>
      <c r="G628" s="17">
        <v>0</v>
      </c>
      <c r="H628" s="17">
        <v>0</v>
      </c>
      <c r="I628" s="17">
        <v>0</v>
      </c>
      <c r="J628" s="15">
        <f>OR(F628&lt;&gt;0,G628&lt;&gt;0,H628&lt;&gt;0,I628&lt;&gt;0)*(F628 + (F628 = 0))*(G628 + (G628 = 0))*(H628 + (H628 = 0))*(I628 + (I628 = 0))</f>
        <v>1</v>
      </c>
      <c r="K628" s="14"/>
      <c r="L628" s="14"/>
      <c r="M628" s="14"/>
    </row>
    <row r="629" spans="1:13" x14ac:dyDescent="0.3">
      <c r="A629" s="14"/>
      <c r="B629" s="14"/>
      <c r="C629" s="14"/>
      <c r="D629" s="28"/>
      <c r="E629" s="14"/>
      <c r="F629" s="14"/>
      <c r="G629" s="14"/>
      <c r="H629" s="14"/>
      <c r="I629" s="14"/>
      <c r="J629" s="18" t="s">
        <v>479</v>
      </c>
      <c r="K629" s="19">
        <f>J628</f>
        <v>1</v>
      </c>
      <c r="L629" s="17">
        <v>288.3</v>
      </c>
      <c r="M629" s="19">
        <f>ROUND(K629*L629,2)</f>
        <v>288.3</v>
      </c>
    </row>
    <row r="630" spans="1:13" ht="1.05" customHeight="1" x14ac:dyDescent="0.3">
      <c r="A630" s="20"/>
      <c r="B630" s="20"/>
      <c r="C630" s="20"/>
      <c r="D630" s="29"/>
      <c r="E630" s="20"/>
      <c r="F630" s="20"/>
      <c r="G630" s="20"/>
      <c r="H630" s="20"/>
      <c r="I630" s="20"/>
      <c r="J630" s="20"/>
      <c r="K630" s="20"/>
      <c r="L630" s="20"/>
      <c r="M630" s="20"/>
    </row>
    <row r="631" spans="1:13" ht="30.6" x14ac:dyDescent="0.3">
      <c r="A631" s="12" t="s">
        <v>480</v>
      </c>
      <c r="B631" s="13" t="s">
        <v>21</v>
      </c>
      <c r="C631" s="13" t="s">
        <v>154</v>
      </c>
      <c r="D631" s="21" t="s">
        <v>481</v>
      </c>
      <c r="E631" s="14"/>
      <c r="F631" s="14"/>
      <c r="G631" s="14"/>
      <c r="H631" s="14"/>
      <c r="I631" s="14"/>
      <c r="J631" s="14"/>
      <c r="K631" s="15">
        <f>K635</f>
        <v>8</v>
      </c>
      <c r="L631" s="15">
        <f>L635</f>
        <v>374</v>
      </c>
      <c r="M631" s="15">
        <f>M635</f>
        <v>2992</v>
      </c>
    </row>
    <row r="632" spans="1:13" ht="30.6" x14ac:dyDescent="0.3">
      <c r="A632" s="14"/>
      <c r="B632" s="14"/>
      <c r="C632" s="14"/>
      <c r="D632" s="21" t="s">
        <v>481</v>
      </c>
      <c r="E632" s="14"/>
      <c r="F632" s="14"/>
      <c r="G632" s="14"/>
      <c r="H632" s="14"/>
      <c r="I632" s="14"/>
      <c r="J632" s="14"/>
      <c r="K632" s="14"/>
      <c r="L632" s="14"/>
      <c r="M632" s="14"/>
    </row>
    <row r="633" spans="1:13" x14ac:dyDescent="0.3">
      <c r="A633" s="14"/>
      <c r="B633" s="14"/>
      <c r="C633" s="14"/>
      <c r="D633" s="28"/>
      <c r="E633" s="13" t="s">
        <v>482</v>
      </c>
      <c r="F633" s="16">
        <v>4</v>
      </c>
      <c r="G633" s="23">
        <v>0</v>
      </c>
      <c r="H633" s="23">
        <v>0</v>
      </c>
      <c r="I633" s="23">
        <v>0</v>
      </c>
      <c r="J633" s="24">
        <f>OR(F633&lt;&gt;0,G633&lt;&gt;0,H633&lt;&gt;0,I633&lt;&gt;0)*(F633 + (F633 = 0))*(G633 + (G633 = 0))*(H633 + (H633 = 0))*(I633 + (I633 = 0))</f>
        <v>4</v>
      </c>
      <c r="K633" s="14"/>
      <c r="L633" s="14"/>
      <c r="M633" s="14"/>
    </row>
    <row r="634" spans="1:13" x14ac:dyDescent="0.3">
      <c r="A634" s="14"/>
      <c r="B634" s="14"/>
      <c r="C634" s="14"/>
      <c r="D634" s="28"/>
      <c r="E634" s="13" t="s">
        <v>483</v>
      </c>
      <c r="F634" s="16">
        <v>4</v>
      </c>
      <c r="G634" s="23">
        <v>0</v>
      </c>
      <c r="H634" s="23">
        <v>0</v>
      </c>
      <c r="I634" s="23">
        <v>0</v>
      </c>
      <c r="J634" s="24">
        <f>OR(F634&lt;&gt;0,G634&lt;&gt;0,H634&lt;&gt;0,I634&lt;&gt;0)*(F634 + (F634 = 0))*(G634 + (G634 = 0))*(H634 + (H634 = 0))*(I634 + (I634 = 0))</f>
        <v>4</v>
      </c>
      <c r="K634" s="14"/>
      <c r="L634" s="14"/>
      <c r="M634" s="14"/>
    </row>
    <row r="635" spans="1:13" x14ac:dyDescent="0.3">
      <c r="A635" s="14"/>
      <c r="B635" s="14"/>
      <c r="C635" s="14"/>
      <c r="D635" s="28"/>
      <c r="E635" s="14"/>
      <c r="F635" s="14"/>
      <c r="G635" s="14"/>
      <c r="H635" s="14"/>
      <c r="I635" s="14"/>
      <c r="J635" s="18" t="s">
        <v>484</v>
      </c>
      <c r="K635" s="19">
        <f>SUM(J633:J634)</f>
        <v>8</v>
      </c>
      <c r="L635" s="17">
        <v>374</v>
      </c>
      <c r="M635" s="19">
        <f>ROUND(K635*L635,2)</f>
        <v>2992</v>
      </c>
    </row>
    <row r="636" spans="1:13" ht="1.05" customHeight="1" x14ac:dyDescent="0.3">
      <c r="A636" s="20"/>
      <c r="B636" s="20"/>
      <c r="C636" s="20"/>
      <c r="D636" s="29"/>
      <c r="E636" s="20"/>
      <c r="F636" s="20"/>
      <c r="G636" s="20"/>
      <c r="H636" s="20"/>
      <c r="I636" s="20"/>
      <c r="J636" s="20"/>
      <c r="K636" s="20"/>
      <c r="L636" s="20"/>
      <c r="M636" s="20"/>
    </row>
    <row r="637" spans="1:13" x14ac:dyDescent="0.3">
      <c r="A637" s="14"/>
      <c r="B637" s="14"/>
      <c r="C637" s="14"/>
      <c r="D637" s="28"/>
      <c r="E637" s="14"/>
      <c r="F637" s="14"/>
      <c r="G637" s="14"/>
      <c r="H637" s="14"/>
      <c r="I637" s="14"/>
      <c r="J637" s="18" t="s">
        <v>485</v>
      </c>
      <c r="K637" s="17">
        <v>1</v>
      </c>
      <c r="L637" s="19">
        <f>M549+M554+M559+M564+M569+M575+M580+M585+M590+M596+M601+M606+M611+M616+M621+M626+M631</f>
        <v>11414.1</v>
      </c>
      <c r="M637" s="19">
        <f>ROUND(K637*L637,2)</f>
        <v>11414.1</v>
      </c>
    </row>
    <row r="638" spans="1:13" ht="1.05" customHeight="1" x14ac:dyDescent="0.3">
      <c r="A638" s="20"/>
      <c r="B638" s="20"/>
      <c r="C638" s="20"/>
      <c r="D638" s="29"/>
      <c r="E638" s="20"/>
      <c r="F638" s="20"/>
      <c r="G638" s="20"/>
      <c r="H638" s="20"/>
      <c r="I638" s="20"/>
      <c r="J638" s="20"/>
      <c r="K638" s="20"/>
      <c r="L638" s="20"/>
      <c r="M638" s="20"/>
    </row>
    <row r="639" spans="1:13" x14ac:dyDescent="0.3">
      <c r="A639" s="9" t="s">
        <v>486</v>
      </c>
      <c r="B639" s="9" t="s">
        <v>15</v>
      </c>
      <c r="C639" s="9" t="s">
        <v>16</v>
      </c>
      <c r="D639" s="27" t="s">
        <v>487</v>
      </c>
      <c r="E639" s="10"/>
      <c r="F639" s="10"/>
      <c r="G639" s="10"/>
      <c r="H639" s="10"/>
      <c r="I639" s="10"/>
      <c r="J639" s="10"/>
      <c r="K639" s="11">
        <f>K670</f>
        <v>1</v>
      </c>
      <c r="L639" s="11">
        <f>L670</f>
        <v>1641.43</v>
      </c>
      <c r="M639" s="11">
        <f>M670</f>
        <v>1641.43</v>
      </c>
    </row>
    <row r="640" spans="1:13" x14ac:dyDescent="0.3">
      <c r="A640" s="12" t="s">
        <v>488</v>
      </c>
      <c r="B640" s="13" t="s">
        <v>21</v>
      </c>
      <c r="C640" s="13" t="s">
        <v>154</v>
      </c>
      <c r="D640" s="21" t="s">
        <v>489</v>
      </c>
      <c r="E640" s="14"/>
      <c r="F640" s="14"/>
      <c r="G640" s="14"/>
      <c r="H640" s="14"/>
      <c r="I640" s="14"/>
      <c r="J640" s="14"/>
      <c r="K640" s="15">
        <f>K643</f>
        <v>1</v>
      </c>
      <c r="L640" s="15">
        <f>L643</f>
        <v>505.75</v>
      </c>
      <c r="M640" s="15">
        <f>M643</f>
        <v>505.75</v>
      </c>
    </row>
    <row r="641" spans="1:13" ht="112.2" x14ac:dyDescent="0.3">
      <c r="A641" s="14"/>
      <c r="B641" s="14"/>
      <c r="C641" s="14"/>
      <c r="D641" s="21" t="s">
        <v>490</v>
      </c>
      <c r="E641" s="14"/>
      <c r="F641" s="14"/>
      <c r="G641" s="14"/>
      <c r="H641" s="14"/>
      <c r="I641" s="14"/>
      <c r="J641" s="14"/>
      <c r="K641" s="14"/>
      <c r="L641" s="14"/>
      <c r="M641" s="14"/>
    </row>
    <row r="642" spans="1:13" x14ac:dyDescent="0.3">
      <c r="A642" s="14"/>
      <c r="B642" s="14"/>
      <c r="C642" s="14"/>
      <c r="D642" s="28"/>
      <c r="E642" s="13" t="s">
        <v>16</v>
      </c>
      <c r="F642" s="16">
        <v>1</v>
      </c>
      <c r="G642" s="23">
        <v>0</v>
      </c>
      <c r="H642" s="23">
        <v>0</v>
      </c>
      <c r="I642" s="23">
        <v>0</v>
      </c>
      <c r="J642" s="24">
        <f>OR(F642&lt;&gt;0,G642&lt;&gt;0,H642&lt;&gt;0,I642&lt;&gt;0)*(F642 + (F642 = 0))*(G642 + (G642 = 0))*(H642 + (H642 = 0))*(I642 + (I642 = 0))</f>
        <v>1</v>
      </c>
      <c r="K642" s="14"/>
      <c r="L642" s="14"/>
      <c r="M642" s="14"/>
    </row>
    <row r="643" spans="1:13" x14ac:dyDescent="0.3">
      <c r="A643" s="14"/>
      <c r="B643" s="14"/>
      <c r="C643" s="14"/>
      <c r="D643" s="28"/>
      <c r="E643" s="14"/>
      <c r="F643" s="14"/>
      <c r="G643" s="14"/>
      <c r="H643" s="14"/>
      <c r="I643" s="14"/>
      <c r="J643" s="18" t="s">
        <v>491</v>
      </c>
      <c r="K643" s="19">
        <f>J642</f>
        <v>1</v>
      </c>
      <c r="L643" s="17">
        <v>505.75</v>
      </c>
      <c r="M643" s="19">
        <f>ROUND(K643*L643,2)</f>
        <v>505.75</v>
      </c>
    </row>
    <row r="644" spans="1:13" ht="1.05" customHeight="1" x14ac:dyDescent="0.3">
      <c r="A644" s="20"/>
      <c r="B644" s="20"/>
      <c r="C644" s="20"/>
      <c r="D644" s="29"/>
      <c r="E644" s="20"/>
      <c r="F644" s="20"/>
      <c r="G644" s="20"/>
      <c r="H644" s="20"/>
      <c r="I644" s="20"/>
      <c r="J644" s="20"/>
      <c r="K644" s="20"/>
      <c r="L644" s="20"/>
      <c r="M644" s="20"/>
    </row>
    <row r="645" spans="1:13" x14ac:dyDescent="0.3">
      <c r="A645" s="12" t="s">
        <v>492</v>
      </c>
      <c r="B645" s="13" t="s">
        <v>21</v>
      </c>
      <c r="C645" s="13" t="s">
        <v>22</v>
      </c>
      <c r="D645" s="21" t="s">
        <v>493</v>
      </c>
      <c r="E645" s="14"/>
      <c r="F645" s="14"/>
      <c r="G645" s="14"/>
      <c r="H645" s="14"/>
      <c r="I645" s="14"/>
      <c r="J645" s="14"/>
      <c r="K645" s="15">
        <f>K648</f>
        <v>32</v>
      </c>
      <c r="L645" s="15">
        <f>L648</f>
        <v>6.6</v>
      </c>
      <c r="M645" s="15">
        <f>M648</f>
        <v>211.2</v>
      </c>
    </row>
    <row r="646" spans="1:13" ht="71.400000000000006" x14ac:dyDescent="0.3">
      <c r="A646" s="14"/>
      <c r="B646" s="14"/>
      <c r="C646" s="14"/>
      <c r="D646" s="21" t="s">
        <v>494</v>
      </c>
      <c r="E646" s="14"/>
      <c r="F646" s="14"/>
      <c r="G646" s="14"/>
      <c r="H646" s="14"/>
      <c r="I646" s="14"/>
      <c r="J646" s="14"/>
      <c r="K646" s="14"/>
      <c r="L646" s="14"/>
      <c r="M646" s="14"/>
    </row>
    <row r="647" spans="1:13" x14ac:dyDescent="0.3">
      <c r="A647" s="14"/>
      <c r="B647" s="14"/>
      <c r="C647" s="14"/>
      <c r="D647" s="28"/>
      <c r="E647" s="13" t="s">
        <v>419</v>
      </c>
      <c r="F647" s="16">
        <v>0</v>
      </c>
      <c r="G647" s="17">
        <v>32</v>
      </c>
      <c r="H647" s="17">
        <v>0</v>
      </c>
      <c r="I647" s="17">
        <v>0</v>
      </c>
      <c r="J647" s="15">
        <f>OR(F647&lt;&gt;0,G647&lt;&gt;0,H647&lt;&gt;0,I647&lt;&gt;0)*(F647 + (F647 = 0))*(G647 + (G647 = 0))*(H647 + (H647 = 0))*(I647 + (I647 = 0))</f>
        <v>32</v>
      </c>
      <c r="K647" s="14"/>
      <c r="L647" s="14"/>
      <c r="M647" s="14"/>
    </row>
    <row r="648" spans="1:13" x14ac:dyDescent="0.3">
      <c r="A648" s="14"/>
      <c r="B648" s="14"/>
      <c r="C648" s="14"/>
      <c r="D648" s="28"/>
      <c r="E648" s="14"/>
      <c r="F648" s="14"/>
      <c r="G648" s="14"/>
      <c r="H648" s="14"/>
      <c r="I648" s="14"/>
      <c r="J648" s="18" t="s">
        <v>495</v>
      </c>
      <c r="K648" s="19">
        <f>J647</f>
        <v>32</v>
      </c>
      <c r="L648" s="17">
        <v>6.6</v>
      </c>
      <c r="M648" s="19">
        <f>ROUND(K648*L648,2)</f>
        <v>211.2</v>
      </c>
    </row>
    <row r="649" spans="1:13" ht="1.05" customHeight="1" x14ac:dyDescent="0.3">
      <c r="A649" s="20"/>
      <c r="B649" s="20"/>
      <c r="C649" s="20"/>
      <c r="D649" s="29"/>
      <c r="E649" s="20"/>
      <c r="F649" s="20"/>
      <c r="G649" s="20"/>
      <c r="H649" s="20"/>
      <c r="I649" s="20"/>
      <c r="J649" s="20"/>
      <c r="K649" s="20"/>
      <c r="L649" s="20"/>
      <c r="M649" s="20"/>
    </row>
    <row r="650" spans="1:13" ht="30.6" x14ac:dyDescent="0.3">
      <c r="A650" s="12" t="s">
        <v>496</v>
      </c>
      <c r="B650" s="13" t="s">
        <v>21</v>
      </c>
      <c r="C650" s="13" t="s">
        <v>22</v>
      </c>
      <c r="D650" s="21" t="s">
        <v>497</v>
      </c>
      <c r="E650" s="14"/>
      <c r="F650" s="14"/>
      <c r="G650" s="14"/>
      <c r="H650" s="14"/>
      <c r="I650" s="14"/>
      <c r="J650" s="14"/>
      <c r="K650" s="15">
        <f>K653</f>
        <v>50</v>
      </c>
      <c r="L650" s="15">
        <f>L653</f>
        <v>3.73</v>
      </c>
      <c r="M650" s="15">
        <f>M653</f>
        <v>186.5</v>
      </c>
    </row>
    <row r="651" spans="1:13" ht="61.2" x14ac:dyDescent="0.3">
      <c r="A651" s="14"/>
      <c r="B651" s="14"/>
      <c r="C651" s="14"/>
      <c r="D651" s="21" t="s">
        <v>498</v>
      </c>
      <c r="E651" s="14"/>
      <c r="F651" s="14"/>
      <c r="G651" s="14"/>
      <c r="H651" s="14"/>
      <c r="I651" s="14"/>
      <c r="J651" s="14"/>
      <c r="K651" s="14"/>
      <c r="L651" s="14"/>
      <c r="M651" s="14"/>
    </row>
    <row r="652" spans="1:13" x14ac:dyDescent="0.3">
      <c r="A652" s="14"/>
      <c r="B652" s="14"/>
      <c r="C652" s="14"/>
      <c r="D652" s="28"/>
      <c r="E652" s="13" t="s">
        <v>16</v>
      </c>
      <c r="F652" s="16">
        <v>0</v>
      </c>
      <c r="G652" s="17">
        <v>50</v>
      </c>
      <c r="H652" s="17">
        <v>0</v>
      </c>
      <c r="I652" s="17">
        <v>0</v>
      </c>
      <c r="J652" s="15">
        <f>OR(F652&lt;&gt;0,G652&lt;&gt;0,H652&lt;&gt;0,I652&lt;&gt;0)*(F652 + (F652 = 0))*(G652 + (G652 = 0))*(H652 + (H652 = 0))*(I652 + (I652 = 0))</f>
        <v>50</v>
      </c>
      <c r="K652" s="14"/>
      <c r="L652" s="14"/>
      <c r="M652" s="14"/>
    </row>
    <row r="653" spans="1:13" x14ac:dyDescent="0.3">
      <c r="A653" s="14"/>
      <c r="B653" s="14"/>
      <c r="C653" s="14"/>
      <c r="D653" s="28"/>
      <c r="E653" s="14"/>
      <c r="F653" s="14"/>
      <c r="G653" s="14"/>
      <c r="H653" s="14"/>
      <c r="I653" s="14"/>
      <c r="J653" s="18" t="s">
        <v>499</v>
      </c>
      <c r="K653" s="19">
        <f>J652</f>
        <v>50</v>
      </c>
      <c r="L653" s="17">
        <v>3.73</v>
      </c>
      <c r="M653" s="19">
        <f>ROUND(K653*L653,2)</f>
        <v>186.5</v>
      </c>
    </row>
    <row r="654" spans="1:13" ht="1.05" customHeight="1" x14ac:dyDescent="0.3">
      <c r="A654" s="20"/>
      <c r="B654" s="20"/>
      <c r="C654" s="20"/>
      <c r="D654" s="29"/>
      <c r="E654" s="20"/>
      <c r="F654" s="20"/>
      <c r="G654" s="20"/>
      <c r="H654" s="20"/>
      <c r="I654" s="20"/>
      <c r="J654" s="20"/>
      <c r="K654" s="20"/>
      <c r="L654" s="20"/>
      <c r="M654" s="20"/>
    </row>
    <row r="655" spans="1:13" ht="30.6" x14ac:dyDescent="0.3">
      <c r="A655" s="12" t="s">
        <v>500</v>
      </c>
      <c r="B655" s="13" t="s">
        <v>21</v>
      </c>
      <c r="C655" s="13" t="s">
        <v>22</v>
      </c>
      <c r="D655" s="21" t="s">
        <v>501</v>
      </c>
      <c r="E655" s="14"/>
      <c r="F655" s="14"/>
      <c r="G655" s="14"/>
      <c r="H655" s="14"/>
      <c r="I655" s="14"/>
      <c r="J655" s="14"/>
      <c r="K655" s="15">
        <f>K658</f>
        <v>20</v>
      </c>
      <c r="L655" s="15">
        <f>L658</f>
        <v>4.43</v>
      </c>
      <c r="M655" s="15">
        <f>M658</f>
        <v>88.6</v>
      </c>
    </row>
    <row r="656" spans="1:13" ht="61.2" x14ac:dyDescent="0.3">
      <c r="A656" s="14"/>
      <c r="B656" s="14"/>
      <c r="C656" s="14"/>
      <c r="D656" s="21" t="s">
        <v>502</v>
      </c>
      <c r="E656" s="14"/>
      <c r="F656" s="14"/>
      <c r="G656" s="14"/>
      <c r="H656" s="14"/>
      <c r="I656" s="14"/>
      <c r="J656" s="14"/>
      <c r="K656" s="14"/>
      <c r="L656" s="14"/>
      <c r="M656" s="14"/>
    </row>
    <row r="657" spans="1:13" x14ac:dyDescent="0.3">
      <c r="A657" s="14"/>
      <c r="B657" s="14"/>
      <c r="C657" s="14"/>
      <c r="D657" s="28"/>
      <c r="E657" s="13" t="s">
        <v>16</v>
      </c>
      <c r="F657" s="16">
        <v>0</v>
      </c>
      <c r="G657" s="17">
        <v>20</v>
      </c>
      <c r="H657" s="17">
        <v>0</v>
      </c>
      <c r="I657" s="17">
        <v>0</v>
      </c>
      <c r="J657" s="15">
        <f>OR(F657&lt;&gt;0,G657&lt;&gt;0,H657&lt;&gt;0,I657&lt;&gt;0)*(F657 + (F657 = 0))*(G657 + (G657 = 0))*(H657 + (H657 = 0))*(I657 + (I657 = 0))</f>
        <v>20</v>
      </c>
      <c r="K657" s="14"/>
      <c r="L657" s="14"/>
      <c r="M657" s="14"/>
    </row>
    <row r="658" spans="1:13" x14ac:dyDescent="0.3">
      <c r="A658" s="14"/>
      <c r="B658" s="14"/>
      <c r="C658" s="14"/>
      <c r="D658" s="28"/>
      <c r="E658" s="14"/>
      <c r="F658" s="14"/>
      <c r="G658" s="14"/>
      <c r="H658" s="14"/>
      <c r="I658" s="14"/>
      <c r="J658" s="18" t="s">
        <v>503</v>
      </c>
      <c r="K658" s="19">
        <f>J657</f>
        <v>20</v>
      </c>
      <c r="L658" s="17">
        <v>4.43</v>
      </c>
      <c r="M658" s="19">
        <f>ROUND(K658*L658,2)</f>
        <v>88.6</v>
      </c>
    </row>
    <row r="659" spans="1:13" ht="1.05" customHeight="1" x14ac:dyDescent="0.3">
      <c r="A659" s="20"/>
      <c r="B659" s="20"/>
      <c r="C659" s="20"/>
      <c r="D659" s="29"/>
      <c r="E659" s="20"/>
      <c r="F659" s="20"/>
      <c r="G659" s="20"/>
      <c r="H659" s="20"/>
      <c r="I659" s="20"/>
      <c r="J659" s="20"/>
      <c r="K659" s="20"/>
      <c r="L659" s="20"/>
      <c r="M659" s="20"/>
    </row>
    <row r="660" spans="1:13" ht="20.399999999999999" x14ac:dyDescent="0.3">
      <c r="A660" s="12" t="s">
        <v>504</v>
      </c>
      <c r="B660" s="13" t="s">
        <v>21</v>
      </c>
      <c r="C660" s="13" t="s">
        <v>22</v>
      </c>
      <c r="D660" s="21" t="s">
        <v>505</v>
      </c>
      <c r="E660" s="14"/>
      <c r="F660" s="14"/>
      <c r="G660" s="14"/>
      <c r="H660" s="14"/>
      <c r="I660" s="14"/>
      <c r="J660" s="14"/>
      <c r="K660" s="15">
        <f>K663</f>
        <v>18</v>
      </c>
      <c r="L660" s="15">
        <f>L663</f>
        <v>27.01</v>
      </c>
      <c r="M660" s="15">
        <f>M663</f>
        <v>486.18</v>
      </c>
    </row>
    <row r="661" spans="1:13" ht="40.799999999999997" x14ac:dyDescent="0.3">
      <c r="A661" s="14"/>
      <c r="B661" s="14"/>
      <c r="C661" s="14"/>
      <c r="D661" s="21" t="s">
        <v>506</v>
      </c>
      <c r="E661" s="14"/>
      <c r="F661" s="14"/>
      <c r="G661" s="14"/>
      <c r="H661" s="14"/>
      <c r="I661" s="14"/>
      <c r="J661" s="14"/>
      <c r="K661" s="14"/>
      <c r="L661" s="14"/>
      <c r="M661" s="14"/>
    </row>
    <row r="662" spans="1:13" x14ac:dyDescent="0.3">
      <c r="A662" s="14"/>
      <c r="B662" s="14"/>
      <c r="C662" s="14"/>
      <c r="D662" s="28"/>
      <c r="E662" s="13" t="s">
        <v>16</v>
      </c>
      <c r="F662" s="16">
        <v>0</v>
      </c>
      <c r="G662" s="17">
        <v>18</v>
      </c>
      <c r="H662" s="17">
        <v>0</v>
      </c>
      <c r="I662" s="17">
        <v>0</v>
      </c>
      <c r="J662" s="15">
        <f>OR(F662&lt;&gt;0,G662&lt;&gt;0,H662&lt;&gt;0,I662&lt;&gt;0)*(F662 + (F662 = 0))*(G662 + (G662 = 0))*(H662 + (H662 = 0))*(I662 + (I662 = 0))</f>
        <v>18</v>
      </c>
      <c r="K662" s="14"/>
      <c r="L662" s="14"/>
      <c r="M662" s="14"/>
    </row>
    <row r="663" spans="1:13" x14ac:dyDescent="0.3">
      <c r="A663" s="14"/>
      <c r="B663" s="14"/>
      <c r="C663" s="14"/>
      <c r="D663" s="28"/>
      <c r="E663" s="14"/>
      <c r="F663" s="14"/>
      <c r="G663" s="14"/>
      <c r="H663" s="14"/>
      <c r="I663" s="14"/>
      <c r="J663" s="18" t="s">
        <v>507</v>
      </c>
      <c r="K663" s="19">
        <f>J662</f>
        <v>18</v>
      </c>
      <c r="L663" s="17">
        <v>27.01</v>
      </c>
      <c r="M663" s="19">
        <f>ROUND(K663*L663,2)</f>
        <v>486.18</v>
      </c>
    </row>
    <row r="664" spans="1:13" ht="1.05" customHeight="1" x14ac:dyDescent="0.3">
      <c r="A664" s="20"/>
      <c r="B664" s="20"/>
      <c r="C664" s="20"/>
      <c r="D664" s="29"/>
      <c r="E664" s="20"/>
      <c r="F664" s="20"/>
      <c r="G664" s="20"/>
      <c r="H664" s="20"/>
      <c r="I664" s="20"/>
      <c r="J664" s="20"/>
      <c r="K664" s="20"/>
      <c r="L664" s="20"/>
      <c r="M664" s="20"/>
    </row>
    <row r="665" spans="1:13" ht="20.399999999999999" x14ac:dyDescent="0.3">
      <c r="A665" s="12" t="s">
        <v>508</v>
      </c>
      <c r="B665" s="13" t="s">
        <v>21</v>
      </c>
      <c r="C665" s="13" t="s">
        <v>22</v>
      </c>
      <c r="D665" s="21" t="s">
        <v>509</v>
      </c>
      <c r="E665" s="14"/>
      <c r="F665" s="14"/>
      <c r="G665" s="14"/>
      <c r="H665" s="14"/>
      <c r="I665" s="14"/>
      <c r="J665" s="14"/>
      <c r="K665" s="15">
        <f>K668</f>
        <v>6</v>
      </c>
      <c r="L665" s="15">
        <f>L668</f>
        <v>27.2</v>
      </c>
      <c r="M665" s="15">
        <f>M668</f>
        <v>163.19999999999999</v>
      </c>
    </row>
    <row r="666" spans="1:13" ht="40.799999999999997" x14ac:dyDescent="0.3">
      <c r="A666" s="14"/>
      <c r="B666" s="14"/>
      <c r="C666" s="14"/>
      <c r="D666" s="21" t="s">
        <v>510</v>
      </c>
      <c r="E666" s="14"/>
      <c r="F666" s="14"/>
      <c r="G666" s="14"/>
      <c r="H666" s="14"/>
      <c r="I666" s="14"/>
      <c r="J666" s="14"/>
      <c r="K666" s="14"/>
      <c r="L666" s="14"/>
      <c r="M666" s="14"/>
    </row>
    <row r="667" spans="1:13" x14ac:dyDescent="0.3">
      <c r="A667" s="14"/>
      <c r="B667" s="14"/>
      <c r="C667" s="14"/>
      <c r="D667" s="28"/>
      <c r="E667" s="13" t="s">
        <v>16</v>
      </c>
      <c r="F667" s="16">
        <v>0</v>
      </c>
      <c r="G667" s="17">
        <v>6</v>
      </c>
      <c r="H667" s="17">
        <v>0</v>
      </c>
      <c r="I667" s="17">
        <v>0</v>
      </c>
      <c r="J667" s="15">
        <f>OR(F667&lt;&gt;0,G667&lt;&gt;0,H667&lt;&gt;0,I667&lt;&gt;0)*(F667 + (F667 = 0))*(G667 + (G667 = 0))*(H667 + (H667 = 0))*(I667 + (I667 = 0))</f>
        <v>6</v>
      </c>
      <c r="K667" s="14"/>
      <c r="L667" s="14"/>
      <c r="M667" s="14"/>
    </row>
    <row r="668" spans="1:13" x14ac:dyDescent="0.3">
      <c r="A668" s="14"/>
      <c r="B668" s="14"/>
      <c r="C668" s="14"/>
      <c r="D668" s="28"/>
      <c r="E668" s="14"/>
      <c r="F668" s="14"/>
      <c r="G668" s="14"/>
      <c r="H668" s="14"/>
      <c r="I668" s="14"/>
      <c r="J668" s="18" t="s">
        <v>511</v>
      </c>
      <c r="K668" s="19">
        <f>J667</f>
        <v>6</v>
      </c>
      <c r="L668" s="17">
        <v>27.2</v>
      </c>
      <c r="M668" s="19">
        <f>ROUND(K668*L668,2)</f>
        <v>163.19999999999999</v>
      </c>
    </row>
    <row r="669" spans="1:13" ht="1.05" customHeight="1" x14ac:dyDescent="0.3">
      <c r="A669" s="20"/>
      <c r="B669" s="20"/>
      <c r="C669" s="20"/>
      <c r="D669" s="29"/>
      <c r="E669" s="20"/>
      <c r="F669" s="20"/>
      <c r="G669" s="20"/>
      <c r="H669" s="20"/>
      <c r="I669" s="20"/>
      <c r="J669" s="20"/>
      <c r="K669" s="20"/>
      <c r="L669" s="20"/>
      <c r="M669" s="20"/>
    </row>
    <row r="670" spans="1:13" x14ac:dyDescent="0.3">
      <c r="A670" s="14"/>
      <c r="B670" s="14"/>
      <c r="C670" s="14"/>
      <c r="D670" s="28"/>
      <c r="E670" s="14"/>
      <c r="F670" s="14"/>
      <c r="G670" s="14"/>
      <c r="H670" s="14"/>
      <c r="I670" s="14"/>
      <c r="J670" s="18" t="s">
        <v>512</v>
      </c>
      <c r="K670" s="17">
        <v>1</v>
      </c>
      <c r="L670" s="19">
        <f>M640+M645+M650+M655+M660+M665</f>
        <v>1641.43</v>
      </c>
      <c r="M670" s="19">
        <f>ROUND(K670*L670,2)</f>
        <v>1641.43</v>
      </c>
    </row>
    <row r="671" spans="1:13" ht="1.05" customHeight="1" x14ac:dyDescent="0.3">
      <c r="A671" s="20"/>
      <c r="B671" s="20"/>
      <c r="C671" s="20"/>
      <c r="D671" s="29"/>
      <c r="E671" s="20"/>
      <c r="F671" s="20"/>
      <c r="G671" s="20"/>
      <c r="H671" s="20"/>
      <c r="I671" s="20"/>
      <c r="J671" s="20"/>
      <c r="K671" s="20"/>
      <c r="L671" s="20"/>
      <c r="M671" s="20"/>
    </row>
    <row r="672" spans="1:13" x14ac:dyDescent="0.3">
      <c r="A672" s="9" t="s">
        <v>513</v>
      </c>
      <c r="B672" s="9" t="s">
        <v>15</v>
      </c>
      <c r="C672" s="9" t="s">
        <v>16</v>
      </c>
      <c r="D672" s="27" t="s">
        <v>514</v>
      </c>
      <c r="E672" s="10"/>
      <c r="F672" s="10"/>
      <c r="G672" s="10"/>
      <c r="H672" s="10"/>
      <c r="I672" s="10"/>
      <c r="J672" s="10"/>
      <c r="K672" s="11">
        <f>K683</f>
        <v>1</v>
      </c>
      <c r="L672" s="11">
        <f>L683</f>
        <v>7197.6</v>
      </c>
      <c r="M672" s="11">
        <f>M683</f>
        <v>7197.6</v>
      </c>
    </row>
    <row r="673" spans="1:13" x14ac:dyDescent="0.3">
      <c r="A673" s="12" t="s">
        <v>515</v>
      </c>
      <c r="B673" s="13" t="s">
        <v>21</v>
      </c>
      <c r="C673" s="13" t="s">
        <v>154</v>
      </c>
      <c r="D673" s="21" t="s">
        <v>516</v>
      </c>
      <c r="E673" s="14"/>
      <c r="F673" s="14"/>
      <c r="G673" s="14"/>
      <c r="H673" s="14"/>
      <c r="I673" s="14"/>
      <c r="J673" s="14"/>
      <c r="K673" s="15">
        <f>K676</f>
        <v>1</v>
      </c>
      <c r="L673" s="15">
        <f>L676</f>
        <v>6462.6</v>
      </c>
      <c r="M673" s="15">
        <f>M676</f>
        <v>6462.6</v>
      </c>
    </row>
    <row r="674" spans="1:13" ht="409.6" x14ac:dyDescent="0.3">
      <c r="A674" s="14"/>
      <c r="B674" s="14"/>
      <c r="C674" s="14"/>
      <c r="D674" s="21" t="s">
        <v>517</v>
      </c>
      <c r="E674" s="14"/>
      <c r="F674" s="14"/>
      <c r="G674" s="14"/>
      <c r="H674" s="14"/>
      <c r="I674" s="14"/>
      <c r="J674" s="14"/>
      <c r="K674" s="14"/>
      <c r="L674" s="14"/>
      <c r="M674" s="14"/>
    </row>
    <row r="675" spans="1:13" x14ac:dyDescent="0.3">
      <c r="A675" s="14"/>
      <c r="B675" s="14"/>
      <c r="C675" s="14"/>
      <c r="D675" s="28"/>
      <c r="E675" s="13" t="s">
        <v>301</v>
      </c>
      <c r="F675" s="16">
        <v>1</v>
      </c>
      <c r="G675" s="23">
        <v>0</v>
      </c>
      <c r="H675" s="23">
        <v>0</v>
      </c>
      <c r="I675" s="23">
        <v>0</v>
      </c>
      <c r="J675" s="24">
        <f>OR(F675&lt;&gt;0,G675&lt;&gt;0,H675&lt;&gt;0,I675&lt;&gt;0)*(F675 + (F675 = 0))*(G675 + (G675 = 0))*(H675 + (H675 = 0))*(I675 + (I675 = 0))</f>
        <v>1</v>
      </c>
      <c r="K675" s="14"/>
      <c r="L675" s="14"/>
      <c r="M675" s="14"/>
    </row>
    <row r="676" spans="1:13" x14ac:dyDescent="0.3">
      <c r="A676" s="14"/>
      <c r="B676" s="14"/>
      <c r="C676" s="14"/>
      <c r="D676" s="28"/>
      <c r="E676" s="14"/>
      <c r="F676" s="14"/>
      <c r="G676" s="14"/>
      <c r="H676" s="14"/>
      <c r="I676" s="14"/>
      <c r="J676" s="18" t="s">
        <v>518</v>
      </c>
      <c r="K676" s="19">
        <f>J675</f>
        <v>1</v>
      </c>
      <c r="L676" s="17">
        <v>6462.6</v>
      </c>
      <c r="M676" s="19">
        <f>ROUND(K676*L676,2)</f>
        <v>6462.6</v>
      </c>
    </row>
    <row r="677" spans="1:13" ht="1.05" customHeight="1" x14ac:dyDescent="0.3">
      <c r="A677" s="20"/>
      <c r="B677" s="20"/>
      <c r="C677" s="20"/>
      <c r="D677" s="29"/>
      <c r="E677" s="20"/>
      <c r="F677" s="20"/>
      <c r="G677" s="20"/>
      <c r="H677" s="20"/>
      <c r="I677" s="20"/>
      <c r="J677" s="20"/>
      <c r="K677" s="20"/>
      <c r="L677" s="20"/>
      <c r="M677" s="20"/>
    </row>
    <row r="678" spans="1:13" x14ac:dyDescent="0.3">
      <c r="A678" s="12" t="s">
        <v>519</v>
      </c>
      <c r="B678" s="13" t="s">
        <v>21</v>
      </c>
      <c r="C678" s="13" t="s">
        <v>154</v>
      </c>
      <c r="D678" s="21" t="s">
        <v>520</v>
      </c>
      <c r="E678" s="14"/>
      <c r="F678" s="14"/>
      <c r="G678" s="14"/>
      <c r="H678" s="14"/>
      <c r="I678" s="14"/>
      <c r="J678" s="14"/>
      <c r="K678" s="15">
        <f>K681</f>
        <v>1</v>
      </c>
      <c r="L678" s="15">
        <f>L681</f>
        <v>735</v>
      </c>
      <c r="M678" s="15">
        <f>M681</f>
        <v>735</v>
      </c>
    </row>
    <row r="679" spans="1:13" ht="102" x14ac:dyDescent="0.3">
      <c r="A679" s="14"/>
      <c r="B679" s="14"/>
      <c r="C679" s="14"/>
      <c r="D679" s="21" t="s">
        <v>521</v>
      </c>
      <c r="E679" s="14"/>
      <c r="F679" s="14"/>
      <c r="G679" s="14"/>
      <c r="H679" s="14"/>
      <c r="I679" s="14"/>
      <c r="J679" s="14"/>
      <c r="K679" s="14"/>
      <c r="L679" s="14"/>
      <c r="M679" s="14"/>
    </row>
    <row r="680" spans="1:13" x14ac:dyDescent="0.3">
      <c r="A680" s="14"/>
      <c r="B680" s="14"/>
      <c r="C680" s="14"/>
      <c r="D680" s="28"/>
      <c r="E680" s="13" t="s">
        <v>16</v>
      </c>
      <c r="F680" s="16">
        <v>1</v>
      </c>
      <c r="G680" s="23">
        <v>0</v>
      </c>
      <c r="H680" s="23">
        <v>0</v>
      </c>
      <c r="I680" s="23">
        <v>0</v>
      </c>
      <c r="J680" s="24">
        <f>OR(F680&lt;&gt;0,G680&lt;&gt;0,H680&lt;&gt;0,I680&lt;&gt;0)*(F680 + (F680 = 0))*(G680 + (G680 = 0))*(H680 + (H680 = 0))*(I680 + (I680 = 0))</f>
        <v>1</v>
      </c>
      <c r="K680" s="14"/>
      <c r="L680" s="14"/>
      <c r="M680" s="14"/>
    </row>
    <row r="681" spans="1:13" x14ac:dyDescent="0.3">
      <c r="A681" s="14"/>
      <c r="B681" s="14"/>
      <c r="C681" s="14"/>
      <c r="D681" s="28"/>
      <c r="E681" s="14"/>
      <c r="F681" s="14"/>
      <c r="G681" s="14"/>
      <c r="H681" s="14"/>
      <c r="I681" s="14"/>
      <c r="J681" s="18" t="s">
        <v>522</v>
      </c>
      <c r="K681" s="19">
        <f>J680</f>
        <v>1</v>
      </c>
      <c r="L681" s="17">
        <v>735</v>
      </c>
      <c r="M681" s="19">
        <f>ROUND(K681*L681,2)</f>
        <v>735</v>
      </c>
    </row>
    <row r="682" spans="1:13" ht="1.05" customHeight="1" x14ac:dyDescent="0.3">
      <c r="A682" s="20"/>
      <c r="B682" s="20"/>
      <c r="C682" s="20"/>
      <c r="D682" s="29"/>
      <c r="E682" s="20"/>
      <c r="F682" s="20"/>
      <c r="G682" s="20"/>
      <c r="H682" s="20"/>
      <c r="I682" s="20"/>
      <c r="J682" s="20"/>
      <c r="K682" s="20"/>
      <c r="L682" s="20"/>
      <c r="M682" s="20"/>
    </row>
    <row r="683" spans="1:13" x14ac:dyDescent="0.3">
      <c r="A683" s="14"/>
      <c r="B683" s="14"/>
      <c r="C683" s="14"/>
      <c r="D683" s="28"/>
      <c r="E683" s="14"/>
      <c r="F683" s="14"/>
      <c r="G683" s="14"/>
      <c r="H683" s="14"/>
      <c r="I683" s="14"/>
      <c r="J683" s="18" t="s">
        <v>523</v>
      </c>
      <c r="K683" s="17">
        <v>1</v>
      </c>
      <c r="L683" s="19">
        <f>M673+M678</f>
        <v>7197.6</v>
      </c>
      <c r="M683" s="19">
        <f>ROUND(K683*L683,2)</f>
        <v>7197.6</v>
      </c>
    </row>
    <row r="684" spans="1:13" ht="1.05" customHeight="1" x14ac:dyDescent="0.3">
      <c r="A684" s="20"/>
      <c r="B684" s="20"/>
      <c r="C684" s="20"/>
      <c r="D684" s="29"/>
      <c r="E684" s="20"/>
      <c r="F684" s="20"/>
      <c r="G684" s="20"/>
      <c r="H684" s="20"/>
      <c r="I684" s="20"/>
      <c r="J684" s="20"/>
      <c r="K684" s="20"/>
      <c r="L684" s="20"/>
      <c r="M684" s="20"/>
    </row>
    <row r="685" spans="1:13" x14ac:dyDescent="0.3">
      <c r="A685" s="9" t="s">
        <v>524</v>
      </c>
      <c r="B685" s="9" t="s">
        <v>15</v>
      </c>
      <c r="C685" s="9" t="s">
        <v>16</v>
      </c>
      <c r="D685" s="27" t="s">
        <v>525</v>
      </c>
      <c r="E685" s="10"/>
      <c r="F685" s="10"/>
      <c r="G685" s="10"/>
      <c r="H685" s="10"/>
      <c r="I685" s="10"/>
      <c r="J685" s="10"/>
      <c r="K685" s="11">
        <f>K700</f>
        <v>1</v>
      </c>
      <c r="L685" s="11">
        <f>L700</f>
        <v>24140</v>
      </c>
      <c r="M685" s="11">
        <f>M700</f>
        <v>24140</v>
      </c>
    </row>
    <row r="686" spans="1:13" x14ac:dyDescent="0.3">
      <c r="A686" s="12" t="s">
        <v>526</v>
      </c>
      <c r="B686" s="13" t="s">
        <v>21</v>
      </c>
      <c r="C686" s="13" t="s">
        <v>154</v>
      </c>
      <c r="D686" s="21" t="s">
        <v>527</v>
      </c>
      <c r="E686" s="14"/>
      <c r="F686" s="14"/>
      <c r="G686" s="14"/>
      <c r="H686" s="14"/>
      <c r="I686" s="14"/>
      <c r="J686" s="14"/>
      <c r="K686" s="17">
        <v>0.8</v>
      </c>
      <c r="L686" s="17">
        <v>8200</v>
      </c>
      <c r="M686" s="15">
        <f>ROUND(K686*L686,2)</f>
        <v>6560</v>
      </c>
    </row>
    <row r="687" spans="1:13" ht="163.19999999999999" x14ac:dyDescent="0.3">
      <c r="A687" s="14"/>
      <c r="B687" s="14"/>
      <c r="C687" s="14"/>
      <c r="D687" s="21" t="s">
        <v>528</v>
      </c>
      <c r="E687" s="14"/>
      <c r="F687" s="14"/>
      <c r="G687" s="14"/>
      <c r="H687" s="14"/>
      <c r="I687" s="14"/>
      <c r="J687" s="14"/>
      <c r="K687" s="14"/>
      <c r="L687" s="14"/>
      <c r="M687" s="14"/>
    </row>
    <row r="688" spans="1:13" x14ac:dyDescent="0.3">
      <c r="A688" s="12" t="s">
        <v>529</v>
      </c>
      <c r="B688" s="13" t="s">
        <v>21</v>
      </c>
      <c r="C688" s="13" t="s">
        <v>154</v>
      </c>
      <c r="D688" s="21" t="s">
        <v>530</v>
      </c>
      <c r="E688" s="14"/>
      <c r="F688" s="14"/>
      <c r="G688" s="14"/>
      <c r="H688" s="14"/>
      <c r="I688" s="14"/>
      <c r="J688" s="14"/>
      <c r="K688" s="17">
        <v>1</v>
      </c>
      <c r="L688" s="17">
        <v>1200</v>
      </c>
      <c r="M688" s="15">
        <f>ROUND(K688*L688,2)</f>
        <v>1200</v>
      </c>
    </row>
    <row r="689" spans="1:13" ht="91.8" x14ac:dyDescent="0.3">
      <c r="A689" s="14"/>
      <c r="B689" s="14"/>
      <c r="C689" s="14"/>
      <c r="D689" s="21" t="s">
        <v>531</v>
      </c>
      <c r="E689" s="14"/>
      <c r="F689" s="14"/>
      <c r="G689" s="14"/>
      <c r="H689" s="14"/>
      <c r="I689" s="14"/>
      <c r="J689" s="14"/>
      <c r="K689" s="14"/>
      <c r="L689" s="14"/>
      <c r="M689" s="14"/>
    </row>
    <row r="690" spans="1:13" x14ac:dyDescent="0.3">
      <c r="A690" s="12" t="s">
        <v>532</v>
      </c>
      <c r="B690" s="13" t="s">
        <v>21</v>
      </c>
      <c r="C690" s="13" t="s">
        <v>154</v>
      </c>
      <c r="D690" s="21" t="s">
        <v>533</v>
      </c>
      <c r="E690" s="14"/>
      <c r="F690" s="14"/>
      <c r="G690" s="14"/>
      <c r="H690" s="14"/>
      <c r="I690" s="14"/>
      <c r="J690" s="14"/>
      <c r="K690" s="17">
        <v>1</v>
      </c>
      <c r="L690" s="17">
        <v>10680</v>
      </c>
      <c r="M690" s="15">
        <f>ROUND(K690*L690,2)</f>
        <v>10680</v>
      </c>
    </row>
    <row r="691" spans="1:13" ht="285.60000000000002" x14ac:dyDescent="0.3">
      <c r="A691" s="14"/>
      <c r="B691" s="14"/>
      <c r="C691" s="14"/>
      <c r="D691" s="21" t="s">
        <v>534</v>
      </c>
      <c r="E691" s="14"/>
      <c r="F691" s="14"/>
      <c r="G691" s="14"/>
      <c r="H691" s="14"/>
      <c r="I691" s="14"/>
      <c r="J691" s="14"/>
      <c r="K691" s="14"/>
      <c r="L691" s="14"/>
      <c r="M691" s="14"/>
    </row>
    <row r="692" spans="1:13" x14ac:dyDescent="0.3">
      <c r="A692" s="12" t="s">
        <v>535</v>
      </c>
      <c r="B692" s="13" t="s">
        <v>21</v>
      </c>
      <c r="C692" s="13" t="s">
        <v>154</v>
      </c>
      <c r="D692" s="21" t="s">
        <v>536</v>
      </c>
      <c r="E692" s="14"/>
      <c r="F692" s="14"/>
      <c r="G692" s="14"/>
      <c r="H692" s="14"/>
      <c r="I692" s="14"/>
      <c r="J692" s="14"/>
      <c r="K692" s="17">
        <v>1</v>
      </c>
      <c r="L692" s="17">
        <v>1200</v>
      </c>
      <c r="M692" s="15">
        <f>ROUND(K692*L692,2)</f>
        <v>1200</v>
      </c>
    </row>
    <row r="693" spans="1:13" ht="61.2" x14ac:dyDescent="0.3">
      <c r="A693" s="14"/>
      <c r="B693" s="14"/>
      <c r="C693" s="14"/>
      <c r="D693" s="21" t="s">
        <v>537</v>
      </c>
      <c r="E693" s="14"/>
      <c r="F693" s="14"/>
      <c r="G693" s="14"/>
      <c r="H693" s="14"/>
      <c r="I693" s="14"/>
      <c r="J693" s="14"/>
      <c r="K693" s="14"/>
      <c r="L693" s="14"/>
      <c r="M693" s="14"/>
    </row>
    <row r="694" spans="1:13" x14ac:dyDescent="0.3">
      <c r="A694" s="12" t="s">
        <v>538</v>
      </c>
      <c r="B694" s="13" t="s">
        <v>21</v>
      </c>
      <c r="C694" s="13" t="s">
        <v>154</v>
      </c>
      <c r="D694" s="21" t="s">
        <v>539</v>
      </c>
      <c r="E694" s="14"/>
      <c r="F694" s="14"/>
      <c r="G694" s="14"/>
      <c r="H694" s="14"/>
      <c r="I694" s="14"/>
      <c r="J694" s="14"/>
      <c r="K694" s="17">
        <v>1</v>
      </c>
      <c r="L694" s="17">
        <v>1800</v>
      </c>
      <c r="M694" s="15">
        <f>ROUND(K694*L694,2)</f>
        <v>1800</v>
      </c>
    </row>
    <row r="695" spans="1:13" ht="132.6" x14ac:dyDescent="0.3">
      <c r="A695" s="14"/>
      <c r="B695" s="14"/>
      <c r="C695" s="14"/>
      <c r="D695" s="21" t="s">
        <v>540</v>
      </c>
      <c r="E695" s="14"/>
      <c r="F695" s="14"/>
      <c r="G695" s="14"/>
      <c r="H695" s="14"/>
      <c r="I695" s="14"/>
      <c r="J695" s="14"/>
      <c r="K695" s="14"/>
      <c r="L695" s="14"/>
      <c r="M695" s="14"/>
    </row>
    <row r="696" spans="1:13" x14ac:dyDescent="0.3">
      <c r="A696" s="12" t="s">
        <v>541</v>
      </c>
      <c r="B696" s="13" t="s">
        <v>21</v>
      </c>
      <c r="C696" s="13" t="s">
        <v>154</v>
      </c>
      <c r="D696" s="21" t="s">
        <v>542</v>
      </c>
      <c r="E696" s="14"/>
      <c r="F696" s="14"/>
      <c r="G696" s="14"/>
      <c r="H696" s="14"/>
      <c r="I696" s="14"/>
      <c r="J696" s="14"/>
      <c r="K696" s="17">
        <v>0.55000000000000004</v>
      </c>
      <c r="L696" s="17">
        <v>4000</v>
      </c>
      <c r="M696" s="15">
        <f>ROUND(K696*L696,2)</f>
        <v>2200</v>
      </c>
    </row>
    <row r="697" spans="1:13" ht="61.2" x14ac:dyDescent="0.3">
      <c r="A697" s="14"/>
      <c r="B697" s="14"/>
      <c r="C697" s="14"/>
      <c r="D697" s="21" t="s">
        <v>543</v>
      </c>
      <c r="E697" s="14"/>
      <c r="F697" s="14"/>
      <c r="G697" s="14"/>
      <c r="H697" s="14"/>
      <c r="I697" s="14"/>
      <c r="J697" s="14"/>
      <c r="K697" s="14"/>
      <c r="L697" s="14"/>
      <c r="M697" s="14"/>
    </row>
    <row r="698" spans="1:13" x14ac:dyDescent="0.3">
      <c r="A698" s="12" t="s">
        <v>544</v>
      </c>
      <c r="B698" s="13" t="s">
        <v>21</v>
      </c>
      <c r="C698" s="13" t="s">
        <v>154</v>
      </c>
      <c r="D698" s="21" t="s">
        <v>545</v>
      </c>
      <c r="E698" s="14"/>
      <c r="F698" s="14"/>
      <c r="G698" s="14"/>
      <c r="H698" s="14"/>
      <c r="I698" s="14"/>
      <c r="J698" s="14"/>
      <c r="K698" s="17">
        <v>1</v>
      </c>
      <c r="L698" s="17">
        <v>500</v>
      </c>
      <c r="M698" s="15">
        <f>ROUND(K698*L698,2)</f>
        <v>500</v>
      </c>
    </row>
    <row r="699" spans="1:13" ht="40.799999999999997" x14ac:dyDescent="0.3">
      <c r="A699" s="14"/>
      <c r="B699" s="14"/>
      <c r="C699" s="14"/>
      <c r="D699" s="21" t="s">
        <v>546</v>
      </c>
      <c r="E699" s="14"/>
      <c r="F699" s="14"/>
      <c r="G699" s="14"/>
      <c r="H699" s="14"/>
      <c r="I699" s="14"/>
      <c r="J699" s="14"/>
      <c r="K699" s="14"/>
      <c r="L699" s="14"/>
      <c r="M699" s="14"/>
    </row>
    <row r="700" spans="1:13" x14ac:dyDescent="0.3">
      <c r="A700" s="14"/>
      <c r="B700" s="14"/>
      <c r="C700" s="14"/>
      <c r="D700" s="28"/>
      <c r="E700" s="14"/>
      <c r="F700" s="14"/>
      <c r="G700" s="14"/>
      <c r="H700" s="14"/>
      <c r="I700" s="14"/>
      <c r="J700" s="18" t="s">
        <v>547</v>
      </c>
      <c r="K700" s="17">
        <v>1</v>
      </c>
      <c r="L700" s="19">
        <f>M686+M688+M690+M692+M694+M696+M698</f>
        <v>24140</v>
      </c>
      <c r="M700" s="19">
        <f>ROUND(K700*L700,2)</f>
        <v>24140</v>
      </c>
    </row>
    <row r="701" spans="1:13" ht="1.05" customHeight="1" x14ac:dyDescent="0.3">
      <c r="A701" s="20"/>
      <c r="B701" s="20"/>
      <c r="C701" s="20"/>
      <c r="D701" s="29"/>
      <c r="E701" s="20"/>
      <c r="F701" s="20"/>
      <c r="G701" s="20"/>
      <c r="H701" s="20"/>
      <c r="I701" s="20"/>
      <c r="J701" s="20"/>
      <c r="K701" s="20"/>
      <c r="L701" s="20"/>
      <c r="M701" s="20"/>
    </row>
    <row r="702" spans="1:13" x14ac:dyDescent="0.3">
      <c r="A702" s="14"/>
      <c r="B702" s="14"/>
      <c r="C702" s="14"/>
      <c r="D702" s="28"/>
      <c r="E702" s="14"/>
      <c r="F702" s="14"/>
      <c r="G702" s="14"/>
      <c r="H702" s="14"/>
      <c r="I702" s="14"/>
      <c r="J702" s="18" t="s">
        <v>548</v>
      </c>
      <c r="K702" s="22">
        <v>1</v>
      </c>
      <c r="L702" s="19">
        <f>M431+M444+M462+M548+M639+M672+M685</f>
        <v>126601.99</v>
      </c>
      <c r="M702" s="19">
        <f>ROUND(K702*L702,2)</f>
        <v>126601.99</v>
      </c>
    </row>
    <row r="703" spans="1:13" ht="1.05" customHeight="1" x14ac:dyDescent="0.3">
      <c r="A703" s="20"/>
      <c r="B703" s="20"/>
      <c r="C703" s="20"/>
      <c r="D703" s="29"/>
      <c r="E703" s="20"/>
      <c r="F703" s="20"/>
      <c r="G703" s="20"/>
      <c r="H703" s="20"/>
      <c r="I703" s="20"/>
      <c r="J703" s="20"/>
      <c r="K703" s="20"/>
      <c r="L703" s="20"/>
      <c r="M703" s="20"/>
    </row>
    <row r="704" spans="1:13" x14ac:dyDescent="0.3">
      <c r="A704" s="14"/>
      <c r="B704" s="14"/>
      <c r="C704" s="14"/>
      <c r="D704" s="28"/>
      <c r="E704" s="14"/>
      <c r="F704" s="14"/>
      <c r="G704" s="14"/>
      <c r="H704" s="14"/>
      <c r="I704" s="14"/>
      <c r="J704" s="18" t="s">
        <v>549</v>
      </c>
      <c r="K704" s="22">
        <v>1</v>
      </c>
      <c r="L704" s="19">
        <f>M4+M255+M422+M430</f>
        <v>515311.77</v>
      </c>
      <c r="M704" s="19">
        <f>ROUND(K704*L704,2)</f>
        <v>515311.77</v>
      </c>
    </row>
    <row r="705" spans="1:13" ht="1.05" customHeight="1" x14ac:dyDescent="0.3">
      <c r="A705" s="20"/>
      <c r="B705" s="20"/>
      <c r="C705" s="20"/>
      <c r="D705" s="29"/>
      <c r="E705" s="20"/>
      <c r="F705" s="20"/>
      <c r="G705" s="20"/>
      <c r="H705" s="20"/>
      <c r="I705" s="20"/>
      <c r="J705" s="20"/>
      <c r="K705" s="20"/>
      <c r="L705" s="20"/>
      <c r="M705" s="20"/>
    </row>
  </sheetData>
  <dataValidations count="1">
    <dataValidation type="list" allowBlank="1" showInputMessage="1" showErrorMessage="1" sqref="B4:B705" xr:uid="{39615DD4-75A1-4791-B302-772F8B6E8424}">
      <formula1>"Capítulo,Partida,Mano de obra,Maquinaria,Material,Otros,Tarea,"</formula1>
    </dataValidation>
  </dataValidations>
  <pageMargins left="0.7" right="0.7" top="0.75" bottom="0.75" header="0.3" footer="0.3"/>
  <pageSetup paperSize="9" orientation="portrait" horizontalDpi="4294967292"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jordi.sobirana</dc:creator>
  <cp:lastModifiedBy>jordi.sobirana</cp:lastModifiedBy>
  <dcterms:created xsi:type="dcterms:W3CDTF">2026-07-03T04:33:06Z</dcterms:created>
  <dcterms:modified xsi:type="dcterms:W3CDTF">2026-07-03T04:34:04Z</dcterms:modified>
</cp:coreProperties>
</file>