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DEPT. JURIDIC\comu\1. CONTRACTACIO PUBLICA\1. CONCURSOS (LICITACIONS)\1. CONCURSOS EN TRÀMIT\XX2026OB0019 RRHH\"/>
    </mc:Choice>
  </mc:AlternateContent>
  <xr:revisionPtr revIDLastSave="0" documentId="13_ncr:1_{FDED3AD2-3A9F-4DC1-A560-F6533195D591}" xr6:coauthVersionLast="47" xr6:coauthVersionMax="47" xr10:uidLastSave="{00000000-0000-0000-0000-000000000000}"/>
  <bookViews>
    <workbookView xWindow="12255" yWindow="0" windowWidth="16890" windowHeight="15585" tabRatio="500" activeTab="1" xr2:uid="{00000000-000D-0000-FFFF-FFFF00000000}"/>
  </bookViews>
  <sheets>
    <sheet name="1. Oferta econòmica" sheetId="1" r:id="rId1"/>
    <sheet name="2. Altres criteris auto.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" i="3" l="1"/>
  <c r="D6" i="3"/>
  <c r="D8" i="3" s="1"/>
  <c r="D13" i="3"/>
  <c r="D12" i="3"/>
  <c r="E22" i="1"/>
  <c r="D18" i="3"/>
  <c r="G22" i="1"/>
  <c r="F22" i="1"/>
  <c r="D18" i="1"/>
  <c r="G18" i="1" s="1"/>
  <c r="C18" i="1"/>
  <c r="G17" i="1"/>
  <c r="F17" i="1"/>
  <c r="E17" i="1"/>
  <c r="G16" i="1"/>
  <c r="F16" i="1"/>
  <c r="E16" i="1"/>
  <c r="G12" i="1"/>
  <c r="F12" i="1"/>
  <c r="E12" i="1"/>
  <c r="D14" i="3" l="1"/>
  <c r="F18" i="1"/>
  <c r="E18" i="1"/>
</calcChain>
</file>

<file path=xl/sharedStrings.xml><?xml version="1.0" encoding="utf-8"?>
<sst xmlns="http://schemas.openxmlformats.org/spreadsheetml/2006/main" count="51" uniqueCount="48">
  <si>
    <t>MERCABARNA · Serveis i sistemes de Recursos Humans</t>
  </si>
  <si>
    <t>ANNEX III · Proposició econòmica (Sobre C) — imports en euros, IVA exclòs excepte on s'indiqui</t>
  </si>
  <si>
    <t>Dades del licitador</t>
  </si>
  <si>
    <t>Empresa licitadora / UTE:</t>
  </si>
  <si>
    <t>NIF:</t>
  </si>
  <si>
    <t>Persona representant:</t>
  </si>
  <si>
    <t>Data:</t>
  </si>
  <si>
    <t>Concepte</t>
  </si>
  <si>
    <t>Preu base licitació
(IVA exclòs)</t>
  </si>
  <si>
    <t>Oferta del licitador
(IVA exclòs)</t>
  </si>
  <si>
    <t>% rebaixa</t>
  </si>
  <si>
    <t>IVA (21%)</t>
  </si>
  <si>
    <t>Oferta (IVA inclòs)</t>
  </si>
  <si>
    <t>1</t>
  </si>
  <si>
    <t>Implantació de la solució (import global únic)</t>
  </si>
  <si>
    <t>2</t>
  </si>
  <si>
    <t>BLOC 2 · Oferta econòmica dels serveis recurrents (preus unitaris)</t>
  </si>
  <si>
    <t>Preu unitari del sistema de gestió de RRHH (per empleat i mes)</t>
  </si>
  <si>
    <t>Preu unitari de gestió de nòmina i integracions (per pagament de nòmina)</t>
  </si>
  <si>
    <t>TOTAL preu unitari serveis recurrents (suma automàtica)</t>
  </si>
  <si>
    <t>3</t>
  </si>
  <si>
    <t>Aula virtual i creació de contingut formatiu</t>
  </si>
  <si>
    <t>Beneficis</t>
  </si>
  <si>
    <t>Mòdul addicional</t>
  </si>
  <si>
    <t>Disponible? (Sí/No)</t>
  </si>
  <si>
    <t>Punts</t>
  </si>
  <si>
    <t>TOTAL (màx. 10 punts)</t>
  </si>
  <si>
    <t>Perfil addicional</t>
  </si>
  <si>
    <t>S'adscriu? (Sí/No)</t>
  </si>
  <si>
    <t>Consultor de suport</t>
  </si>
  <si>
    <t>Atenció al client</t>
  </si>
  <si>
    <t>TOTAL (màx. 5 punts)</t>
  </si>
  <si>
    <t>3.3 · Compromís amb un paral·lel de nòmina addicional (fins a 5 punts)</t>
  </si>
  <si>
    <t>Compromís</t>
  </si>
  <si>
    <t>S'assumeix? (Sí/No)</t>
  </si>
  <si>
    <t>Paral·lel de nòmina addicional, sense cost extra, previ a l'inici del servei</t>
  </si>
  <si>
    <t>Els compromisos oferts en aquest full tenen la consideració de condició especial d'execució; el seu incompliment es considera infracció greu segons el Quadre de característiques.</t>
  </si>
  <si>
    <t>BLOC 1 · Oferta econòmica de la implementació</t>
  </si>
  <si>
    <t>ANNEX III · Altres criteris avaluables de forma automàtica (Sobre C)</t>
  </si>
  <si>
    <t>€/hora</t>
  </si>
  <si>
    <t>preu per empleat o pagament al mes</t>
  </si>
  <si>
    <t>Referència: 10 h/mes × 75,00 €/h = 9.000 €/any. Màxim valorable: rebaixa fins al 20% (60,00 €). Puntuació: fins a 5 punts.</t>
  </si>
  <si>
    <t>3.1 · Millores addicionals: mòduls addicionals (fins a 10 punts — 5 punts/mòdul)</t>
  </si>
  <si>
    <t>3.2 · Millores en els membres de l'equip (fins a 5 punts — 2,5 punts/perfil)</t>
  </si>
  <si>
    <t>Màxim valorable: rebaixa fins al 20% (10.000,00 €). Ofertes que superin el pressupost base queden excloses. Puntuació: fins a 5 punts.</t>
  </si>
  <si>
    <t>El preu unitari total de referència és 24,30 € (12,80 € sistema + 11,50 € nòmina). Màxim valorable: rebaixa fins al 20% (19,44 €). Puntuació: fins a 30 punts.</t>
  </si>
  <si>
    <t xml:space="preserve">BLOC 3 · Oferta econòmica del servei de consultoria i suport </t>
  </si>
  <si>
    <t>Bossa anual de consultoria i suport (tarifa preu/hora)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</si>
</sst>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&quot; €&quot;"/>
    <numFmt numFmtId="165" formatCode="#,##0.0000&quot; €&quot;"/>
    <numFmt numFmtId="166" formatCode="0.0&quot; punts&quot;"/>
  </numFmts>
  <fonts count="15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b/>
      <sz val="10"/>
      <color rgb="FF0000FF"/>
      <name val="Arial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i/>
      <sz val="9"/>
      <color rgb="FFC00000"/>
      <name val="Arial"/>
      <charset val="1"/>
    </font>
    <font>
      <b/>
      <sz val="10"/>
      <color rgb="FF1F3864"/>
      <name val="Arial"/>
      <charset val="1"/>
    </font>
    <font>
      <i/>
      <sz val="9"/>
      <color rgb="FF595959"/>
      <name val="Arial"/>
      <charset val="1"/>
    </font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theme="1"/>
      <name val="Calibri"/>
      <family val="2"/>
    </font>
    <font>
      <i/>
      <sz val="9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D9D9D9"/>
        <bgColor rgb="FFE2EFDA"/>
      </patternFill>
    </fill>
    <fill>
      <patternFill patternType="solid">
        <fgColor rgb="FFFFF2CC"/>
        <bgColor rgb="FFEDEDED"/>
      </patternFill>
    </fill>
    <fill>
      <patternFill patternType="solid">
        <fgColor rgb="FFEDEDED"/>
        <bgColor rgb="FFE2EFDA"/>
      </patternFill>
    </fill>
    <fill>
      <patternFill patternType="solid">
        <fgColor rgb="FFE2EFDA"/>
        <bgColor rgb="FFEDEDED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1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3" fillId="0" borderId="1" xfId="0" applyFont="1" applyBorder="1" applyAlignment="1">
      <alignment horizontal="left" vertical="center" wrapText="1"/>
    </xf>
    <xf numFmtId="164" fontId="6" fillId="6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 applyProtection="1">
      <alignment horizontal="right" vertical="center"/>
      <protection locked="0"/>
    </xf>
    <xf numFmtId="10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5" fontId="4" fillId="5" borderId="1" xfId="0" applyNumberFormat="1" applyFont="1" applyFill="1" applyBorder="1" applyAlignment="1" applyProtection="1">
      <alignment horizontal="right" vertical="center"/>
      <protection locked="0"/>
    </xf>
    <xf numFmtId="0" fontId="8" fillId="7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6" fontId="6" fillId="0" borderId="1" xfId="0" applyNumberFormat="1" applyFont="1" applyBorder="1" applyAlignment="1">
      <alignment horizontal="center" vertical="center" wrapText="1"/>
    </xf>
    <xf numFmtId="0" fontId="0" fillId="7" borderId="1" xfId="0" applyFill="1" applyBorder="1"/>
    <xf numFmtId="166" fontId="8" fillId="7" borderId="1" xfId="0" applyNumberFormat="1" applyFont="1" applyFill="1" applyBorder="1" applyAlignment="1">
      <alignment horizontal="center" vertical="center" wrapText="1"/>
    </xf>
    <xf numFmtId="44" fontId="8" fillId="7" borderId="1" xfId="1" applyFont="1" applyFill="1" applyBorder="1" applyAlignment="1">
      <alignment horizontal="right" vertical="center"/>
    </xf>
    <xf numFmtId="44" fontId="6" fillId="6" borderId="1" xfId="1" applyFont="1" applyFill="1" applyBorder="1" applyAlignment="1">
      <alignment horizontal="right" vertical="center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4" fillId="5" borderId="1" xfId="0" applyFont="1" applyFill="1" applyBorder="1" applyProtection="1">
      <protection locked="0"/>
    </xf>
    <xf numFmtId="0" fontId="14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6"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  <dxf>
      <font>
        <b/>
        <sz val="10"/>
        <color rgb="FF9C0006"/>
        <name val="Arial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zoomScaleNormal="100" workbookViewId="0">
      <selection activeCell="C5" sqref="C5:G5"/>
    </sheetView>
  </sheetViews>
  <sheetFormatPr defaultColWidth="8.7109375" defaultRowHeight="15" x14ac:dyDescent="0.25"/>
  <cols>
    <col min="1" max="1" width="4" customWidth="1"/>
    <col min="2" max="2" width="40" customWidth="1"/>
    <col min="3" max="4" width="18" customWidth="1"/>
    <col min="5" max="5" width="14" customWidth="1"/>
    <col min="6" max="7" width="16" customWidth="1"/>
  </cols>
  <sheetData>
    <row r="1" spans="1:7" ht="30" customHeight="1" x14ac:dyDescent="0.25">
      <c r="A1" s="22" t="s">
        <v>0</v>
      </c>
      <c r="B1" s="22"/>
      <c r="C1" s="22"/>
      <c r="D1" s="22"/>
      <c r="E1" s="22"/>
      <c r="F1" s="22"/>
      <c r="G1" s="22"/>
    </row>
    <row r="2" spans="1:7" ht="21.75" customHeight="1" x14ac:dyDescent="0.25">
      <c r="A2" s="26" t="s">
        <v>1</v>
      </c>
      <c r="B2" s="23"/>
      <c r="C2" s="23"/>
      <c r="D2" s="23"/>
      <c r="E2" s="23"/>
      <c r="F2" s="23"/>
      <c r="G2" s="23"/>
    </row>
    <row r="4" spans="1:7" ht="15" customHeight="1" x14ac:dyDescent="0.25">
      <c r="B4" s="27" t="s">
        <v>2</v>
      </c>
      <c r="C4" s="27"/>
      <c r="D4" s="27"/>
      <c r="E4" s="27"/>
      <c r="F4" s="27"/>
      <c r="G4" s="27"/>
    </row>
    <row r="5" spans="1:7" x14ac:dyDescent="0.25">
      <c r="B5" s="1" t="s">
        <v>3</v>
      </c>
      <c r="C5" s="28"/>
      <c r="D5" s="28"/>
      <c r="E5" s="28"/>
      <c r="F5" s="28"/>
      <c r="G5" s="28"/>
    </row>
    <row r="6" spans="1:7" x14ac:dyDescent="0.25">
      <c r="B6" s="1" t="s">
        <v>4</v>
      </c>
      <c r="C6" s="28"/>
      <c r="D6" s="28"/>
      <c r="E6" s="28"/>
      <c r="F6" s="28"/>
      <c r="G6" s="28"/>
    </row>
    <row r="7" spans="1:7" x14ac:dyDescent="0.25">
      <c r="B7" s="1" t="s">
        <v>5</v>
      </c>
      <c r="C7" s="28"/>
      <c r="D7" s="28"/>
      <c r="E7" s="28"/>
      <c r="F7" s="28"/>
      <c r="G7" s="28"/>
    </row>
    <row r="8" spans="1:7" x14ac:dyDescent="0.25">
      <c r="B8" s="1" t="s">
        <v>6</v>
      </c>
      <c r="C8" s="28"/>
      <c r="D8" s="28"/>
      <c r="E8" s="28"/>
      <c r="F8" s="28"/>
      <c r="G8" s="28"/>
    </row>
    <row r="10" spans="1:7" ht="50.45" customHeight="1" x14ac:dyDescent="0.25">
      <c r="A10" s="2"/>
      <c r="B10" s="2" t="s">
        <v>7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7" ht="25.5" x14ac:dyDescent="0.25">
      <c r="A11" s="3" t="s">
        <v>13</v>
      </c>
      <c r="B11" s="1" t="s">
        <v>37</v>
      </c>
      <c r="C11" s="4"/>
      <c r="D11" s="4"/>
      <c r="E11" s="4"/>
      <c r="F11" s="4"/>
      <c r="G11" s="4"/>
    </row>
    <row r="12" spans="1:7" ht="25.5" x14ac:dyDescent="0.25">
      <c r="B12" s="5" t="s">
        <v>14</v>
      </c>
      <c r="C12" s="6">
        <v>12500</v>
      </c>
      <c r="D12" s="7"/>
      <c r="E12" s="8">
        <f>IF(C12=0,0,(C12-D12)/C12)</f>
        <v>1</v>
      </c>
      <c r="F12" s="9">
        <f>D12*0.21</f>
        <v>0</v>
      </c>
      <c r="G12" s="9">
        <f>D12*1.21</f>
        <v>0</v>
      </c>
    </row>
    <row r="13" spans="1:7" ht="15" customHeight="1" x14ac:dyDescent="0.25">
      <c r="B13" s="29" t="s">
        <v>44</v>
      </c>
      <c r="C13" s="24"/>
      <c r="D13" s="24"/>
      <c r="E13" s="24"/>
      <c r="F13" s="24"/>
      <c r="G13" s="24"/>
    </row>
    <row r="15" spans="1:7" ht="26.25" x14ac:dyDescent="0.25">
      <c r="A15" s="3" t="s">
        <v>15</v>
      </c>
      <c r="B15" s="1" t="s">
        <v>16</v>
      </c>
      <c r="C15" s="20" t="s">
        <v>40</v>
      </c>
      <c r="D15" s="4"/>
      <c r="E15" s="4"/>
      <c r="F15" s="4"/>
      <c r="G15" s="4"/>
    </row>
    <row r="16" spans="1:7" ht="25.5" x14ac:dyDescent="0.25">
      <c r="B16" s="5" t="s">
        <v>17</v>
      </c>
      <c r="C16" s="18">
        <v>12.8</v>
      </c>
      <c r="D16" s="10"/>
      <c r="E16" s="8">
        <f>IF(C16=0,0,(C16-D16)/C16)</f>
        <v>1</v>
      </c>
      <c r="F16" s="9">
        <f>D16*0.21</f>
        <v>0</v>
      </c>
      <c r="G16" s="9">
        <f>D16*1.21</f>
        <v>0</v>
      </c>
    </row>
    <row r="17" spans="1:7" ht="25.5" x14ac:dyDescent="0.25">
      <c r="B17" s="5" t="s">
        <v>18</v>
      </c>
      <c r="C17" s="18">
        <v>11.5</v>
      </c>
      <c r="D17" s="10"/>
      <c r="E17" s="8">
        <f>IF(C17=0,0,(C17-D17)/C17)</f>
        <v>1</v>
      </c>
      <c r="F17" s="9">
        <f>D17*0.21</f>
        <v>0</v>
      </c>
      <c r="G17" s="9">
        <f>D17*1.21</f>
        <v>0</v>
      </c>
    </row>
    <row r="18" spans="1:7" ht="25.5" x14ac:dyDescent="0.25">
      <c r="B18" s="11" t="s">
        <v>19</v>
      </c>
      <c r="C18" s="17">
        <f>C16+C17</f>
        <v>24.3</v>
      </c>
      <c r="D18" s="17">
        <f>D16+D17</f>
        <v>0</v>
      </c>
      <c r="E18" s="8">
        <f>IF(C18=0,0,(C18-D18)/C18)</f>
        <v>1</v>
      </c>
      <c r="F18" s="17">
        <f>D18*0.21</f>
        <v>0</v>
      </c>
      <c r="G18" s="17">
        <f>D18*1.21</f>
        <v>0</v>
      </c>
    </row>
    <row r="19" spans="1:7" ht="15" customHeight="1" x14ac:dyDescent="0.25">
      <c r="B19" s="29" t="s">
        <v>45</v>
      </c>
      <c r="C19" s="24"/>
      <c r="D19" s="24"/>
      <c r="E19" s="24"/>
      <c r="F19" s="24"/>
      <c r="G19" s="24"/>
    </row>
    <row r="21" spans="1:7" ht="25.5" x14ac:dyDescent="0.25">
      <c r="A21" s="3" t="s">
        <v>20</v>
      </c>
      <c r="B21" s="1" t="s">
        <v>46</v>
      </c>
      <c r="C21" s="21" t="s">
        <v>39</v>
      </c>
      <c r="D21" s="4"/>
      <c r="E21" s="4"/>
      <c r="F21" s="4"/>
      <c r="G21" s="4"/>
    </row>
    <row r="22" spans="1:7" ht="25.5" x14ac:dyDescent="0.25">
      <c r="B22" s="5" t="s">
        <v>47</v>
      </c>
      <c r="C22" s="6">
        <v>75</v>
      </c>
      <c r="D22" s="7"/>
      <c r="E22" s="8">
        <f>IF(C22=0,0,(C22-D22)/C22)</f>
        <v>1</v>
      </c>
      <c r="F22" s="9">
        <f>D22*0.21</f>
        <v>0</v>
      </c>
      <c r="G22" s="9">
        <f>D22*1.21</f>
        <v>0</v>
      </c>
    </row>
    <row r="23" spans="1:7" ht="15" customHeight="1" x14ac:dyDescent="0.25">
      <c r="B23" s="29" t="s">
        <v>41</v>
      </c>
      <c r="C23" s="24"/>
      <c r="D23" s="24"/>
      <c r="E23" s="24"/>
      <c r="F23" s="24"/>
      <c r="G23" s="24"/>
    </row>
    <row r="25" spans="1:7" ht="15" customHeight="1" x14ac:dyDescent="0.25">
      <c r="B25" s="25"/>
      <c r="C25" s="25"/>
      <c r="D25" s="25"/>
      <c r="E25" s="25"/>
      <c r="F25" s="25"/>
      <c r="G25" s="25"/>
    </row>
  </sheetData>
  <sheetProtection algorithmName="SHA-512" hashValue="JlfG3QUTjUCPRRHl1FQyiuBrSwUU8tDAsxLPWemd03x9FjQGoNzOCuYGS6PKQk+YUrTHIIgmN4m0XEktSTm9Fg==" saltValue="aH2077sSjOEjyXKi6Skimg==" spinCount="100000" sheet="1" formatCells="0" selectLockedCells="1"/>
  <mergeCells count="11">
    <mergeCell ref="B25:G25"/>
    <mergeCell ref="C7:G7"/>
    <mergeCell ref="C8:G8"/>
    <mergeCell ref="B13:G13"/>
    <mergeCell ref="B19:G19"/>
    <mergeCell ref="B23:G23"/>
    <mergeCell ref="A1:G1"/>
    <mergeCell ref="A2:G2"/>
    <mergeCell ref="B4:G4"/>
    <mergeCell ref="C5:G5"/>
    <mergeCell ref="C6:G6"/>
  </mergeCells>
  <conditionalFormatting sqref="D12">
    <cfRule type="cellIs" dxfId="5" priority="2" operator="greaterThan">
      <formula>C12</formula>
    </cfRule>
  </conditionalFormatting>
  <conditionalFormatting sqref="D16:D17">
    <cfRule type="cellIs" dxfId="4" priority="4" operator="greaterThan">
      <formula>C16</formula>
    </cfRule>
  </conditionalFormatting>
  <conditionalFormatting sqref="D22">
    <cfRule type="cellIs" dxfId="3" priority="8" operator="greaterThan">
      <formula>C22</formula>
    </cfRule>
  </conditionalFormatting>
  <conditionalFormatting sqref="E12">
    <cfRule type="cellIs" dxfId="2" priority="3" operator="greaterThan">
      <formula>0.2</formula>
    </cfRule>
  </conditionalFormatting>
  <conditionalFormatting sqref="E16:E18">
    <cfRule type="cellIs" dxfId="1" priority="5" operator="greaterThan">
      <formula>0.2</formula>
    </cfRule>
  </conditionalFormatting>
  <conditionalFormatting sqref="E22">
    <cfRule type="cellIs" dxfId="0" priority="9" operator="greaterThan">
      <formula>0.2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showGridLines="0" tabSelected="1" zoomScaleNormal="100" workbookViewId="0">
      <selection activeCell="C18" sqref="C18"/>
    </sheetView>
  </sheetViews>
  <sheetFormatPr defaultColWidth="8.7109375" defaultRowHeight="15" x14ac:dyDescent="0.25"/>
  <cols>
    <col min="1" max="1" width="4" customWidth="1"/>
    <col min="2" max="2" width="42" customWidth="1"/>
    <col min="3" max="3" width="30" customWidth="1"/>
    <col min="4" max="4" width="18" customWidth="1"/>
  </cols>
  <sheetData>
    <row r="1" spans="1:4" ht="30" customHeight="1" x14ac:dyDescent="0.25">
      <c r="A1" s="22" t="s">
        <v>0</v>
      </c>
      <c r="B1" s="22"/>
      <c r="C1" s="22"/>
      <c r="D1" s="22"/>
    </row>
    <row r="2" spans="1:4" ht="21.75" customHeight="1" x14ac:dyDescent="0.25">
      <c r="A2" s="26" t="s">
        <v>38</v>
      </c>
      <c r="B2" s="23"/>
      <c r="C2" s="23"/>
      <c r="D2" s="23"/>
    </row>
    <row r="4" spans="1:4" ht="15" customHeight="1" x14ac:dyDescent="0.25">
      <c r="B4" s="30" t="s">
        <v>42</v>
      </c>
      <c r="C4" s="27"/>
      <c r="D4" s="27"/>
    </row>
    <row r="5" spans="1:4" x14ac:dyDescent="0.25">
      <c r="A5" s="2"/>
      <c r="B5" s="2" t="s">
        <v>23</v>
      </c>
      <c r="C5" s="2" t="s">
        <v>24</v>
      </c>
      <c r="D5" s="2" t="s">
        <v>25</v>
      </c>
    </row>
    <row r="6" spans="1:4" x14ac:dyDescent="0.25">
      <c r="A6" s="3">
        <v>1</v>
      </c>
      <c r="B6" s="12" t="s">
        <v>21</v>
      </c>
      <c r="C6" s="19"/>
      <c r="D6" s="14">
        <f>IF(C6="Sí",5,0)</f>
        <v>0</v>
      </c>
    </row>
    <row r="7" spans="1:4" x14ac:dyDescent="0.25">
      <c r="A7" s="3">
        <v>2</v>
      </c>
      <c r="B7" s="12" t="s">
        <v>22</v>
      </c>
      <c r="C7" s="13"/>
      <c r="D7" s="14">
        <f>IF(C7="Sí",5,0)</f>
        <v>0</v>
      </c>
    </row>
    <row r="8" spans="1:4" x14ac:dyDescent="0.25">
      <c r="B8" s="11" t="s">
        <v>26</v>
      </c>
      <c r="C8" s="15"/>
      <c r="D8" s="16">
        <f>MIN(SUM(D6:D7),10)</f>
        <v>0</v>
      </c>
    </row>
    <row r="10" spans="1:4" ht="15" customHeight="1" x14ac:dyDescent="0.25">
      <c r="B10" s="30" t="s">
        <v>43</v>
      </c>
      <c r="C10" s="27"/>
      <c r="D10" s="27"/>
    </row>
    <row r="11" spans="1:4" x14ac:dyDescent="0.25">
      <c r="A11" s="2"/>
      <c r="B11" s="2" t="s">
        <v>27</v>
      </c>
      <c r="C11" s="2" t="s">
        <v>28</v>
      </c>
      <c r="D11" s="2" t="s">
        <v>25</v>
      </c>
    </row>
    <row r="12" spans="1:4" x14ac:dyDescent="0.25">
      <c r="A12" s="3">
        <v>1</v>
      </c>
      <c r="B12" s="12" t="s">
        <v>29</v>
      </c>
      <c r="C12" s="19"/>
      <c r="D12" s="14">
        <f>IF(C12="Sí",2.5,0)</f>
        <v>0</v>
      </c>
    </row>
    <row r="13" spans="1:4" x14ac:dyDescent="0.25">
      <c r="A13" s="3">
        <v>2</v>
      </c>
      <c r="B13" s="12" t="s">
        <v>30</v>
      </c>
      <c r="C13" s="19"/>
      <c r="D13" s="14">
        <f>IF(C13="Sí",2.5,0)</f>
        <v>0</v>
      </c>
    </row>
    <row r="14" spans="1:4" x14ac:dyDescent="0.25">
      <c r="B14" s="11" t="s">
        <v>31</v>
      </c>
      <c r="C14" s="15"/>
      <c r="D14" s="16">
        <f>MIN(SUM(D12:D13),5)</f>
        <v>0</v>
      </c>
    </row>
    <row r="16" spans="1:4" ht="15" customHeight="1" x14ac:dyDescent="0.25">
      <c r="B16" s="27" t="s">
        <v>32</v>
      </c>
      <c r="C16" s="27"/>
      <c r="D16" s="27"/>
    </row>
    <row r="17" spans="1:4" x14ac:dyDescent="0.25">
      <c r="A17" s="2"/>
      <c r="B17" s="2" t="s">
        <v>33</v>
      </c>
      <c r="C17" s="2" t="s">
        <v>34</v>
      </c>
      <c r="D17" s="2" t="s">
        <v>25</v>
      </c>
    </row>
    <row r="18" spans="1:4" ht="25.5" x14ac:dyDescent="0.25">
      <c r="A18" s="3">
        <v>1</v>
      </c>
      <c r="B18" s="12" t="s">
        <v>35</v>
      </c>
      <c r="C18" s="13"/>
      <c r="D18" s="14">
        <f>IF(C18="Sí",5,0)</f>
        <v>0</v>
      </c>
    </row>
    <row r="20" spans="1:4" ht="22.35" customHeight="1" x14ac:dyDescent="0.25">
      <c r="B20" s="25" t="s">
        <v>36</v>
      </c>
      <c r="C20" s="25"/>
      <c r="D20" s="25"/>
    </row>
  </sheetData>
  <sheetProtection algorithmName="SHA-512" hashValue="qs4DSqTMVxOoGDoZ0fr1sOepgo9h71PuHk3qMOy/T/2P4pCa9DAQQ2mJIbabX75Zc0LxrFiSKh+7cFiVhyosdQ==" saltValue="/HlhqS1ZRMM5i4o8MDCZ9w==" spinCount="100000" sheet="1" formatCells="0" selectLockedCells="1"/>
  <mergeCells count="6">
    <mergeCell ref="B20:D20"/>
    <mergeCell ref="A1:D1"/>
    <mergeCell ref="A2:D2"/>
    <mergeCell ref="B4:D4"/>
    <mergeCell ref="B10:D10"/>
    <mergeCell ref="B16:D16"/>
  </mergeCells>
  <dataValidations count="1">
    <dataValidation type="list" allowBlank="1" sqref="C12:C13 C18 C6:C7" xr:uid="{00000000-0002-0000-0200-000000000000}">
      <formula1>"Sí,No"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72356A35B994995A5B943CB08E903" ma:contentTypeVersion="3" ma:contentTypeDescription="Create a new document." ma:contentTypeScope="" ma:versionID="97a036e111f91030368a30fd5dece0c1">
  <xsd:schema xmlns:xsd="http://www.w3.org/2001/XMLSchema" xmlns:xs="http://www.w3.org/2001/XMLSchema" xmlns:p="http://schemas.microsoft.com/office/2006/metadata/properties" xmlns:ns2="4ad54f88-9c51-45e6-81cd-f3756bfcbc0f" targetNamespace="http://schemas.microsoft.com/office/2006/metadata/properties" ma:root="true" ma:fieldsID="df0aebe7fc68bc0a3b06e69af38445a5" ns2:_="">
    <xsd:import namespace="4ad54f88-9c51-45e6-81cd-f3756bfcbc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54f88-9c51-45e6-81cd-f3756bfcb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6E398A-1F70-4930-BD19-2A86DE5C93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23B0A7-6788-43B9-B2D7-19B52287C0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9A2AD-D84F-4FCC-969D-4C866010F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54f88-9c51-45e6-81cd-f3756bfcb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129b2cc-4393-4691-814d-95eb8359c06c}" enabled="1" method="Standard" siteId="{deff24bb-2089-4400-8c8e-f71e680378b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1. Oferta econòmica</vt:lpstr>
      <vt:lpstr>2. Altres criteris auto.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Fradera Torrents, Jordi</dc:creator>
  <cp:keywords/>
  <dc:description/>
  <cp:lastModifiedBy>Departament jurídic</cp:lastModifiedBy>
  <cp:revision>0</cp:revision>
  <dcterms:created xsi:type="dcterms:W3CDTF">2026-07-16T23:22:56Z</dcterms:created>
  <dcterms:modified xsi:type="dcterms:W3CDTF">2026-07-30T12:05:03Z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0x0101001F672356A35B994995A5B943CB08E903</vt:lpwstr>
  </property>
</Properties>
</file>