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7_DIRTEC_EDIF\02.DADES GENERALS\26-19-C-Can_Batllo_Nau_8_Arxiu_Municipal_jv_ca\01_DEO_xxx_XXX\01_Licitacio\"/>
    </mc:Choice>
  </mc:AlternateContent>
  <xr:revisionPtr revIDLastSave="0" documentId="13_ncr:1_{D1F2D575-B684-4DCB-BDCF-4E3C7027FF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dit - DEO_Nau8" sheetId="3" r:id="rId1"/>
  </sheets>
  <definedNames>
    <definedName name="_1Àrea_d_impressió" localSheetId="0">'Audit - DEO_Nau8'!$B$1:$AK$34</definedName>
    <definedName name="_xlnm.Print_Area" localSheetId="0">'Audit - DEO_Nau8'!$A$2:$AW$77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3" l="1"/>
  <c r="G65" i="3"/>
  <c r="E68" i="3"/>
  <c r="G68" i="3" s="1"/>
  <c r="E67" i="3"/>
  <c r="G67" i="3" s="1"/>
  <c r="E66" i="3"/>
  <c r="G66" i="3" s="1"/>
  <c r="G69" i="3" l="1"/>
  <c r="G71" i="3" l="1"/>
  <c r="E54" i="3"/>
  <c r="G54" i="3" s="1"/>
  <c r="E53" i="3"/>
  <c r="G53" i="3" s="1"/>
  <c r="E52" i="3"/>
  <c r="G52" i="3" s="1"/>
  <c r="E51" i="3"/>
  <c r="G51" i="3" s="1"/>
  <c r="G55" i="3" s="1"/>
  <c r="G57" i="3" s="1"/>
  <c r="G8" i="3" l="1"/>
  <c r="G9" i="3" l="1"/>
  <c r="G11" i="3" s="1"/>
  <c r="G73" i="3" s="1"/>
  <c r="F38" i="3"/>
  <c r="F35" i="3"/>
  <c r="E22" i="3"/>
  <c r="G22" i="3"/>
  <c r="G38" i="3" l="1"/>
  <c r="G35" i="3"/>
  <c r="E24" i="3"/>
  <c r="G24" i="3" s="1"/>
  <c r="E23" i="3"/>
  <c r="G23" i="3" s="1"/>
  <c r="E21" i="3" l="1"/>
  <c r="E20" i="3"/>
  <c r="F32" i="3" l="1"/>
  <c r="F29" i="3"/>
  <c r="G29" i="3" l="1"/>
  <c r="G32" i="3" l="1"/>
  <c r="G41" i="3" s="1"/>
  <c r="G20" i="3" l="1"/>
  <c r="G21" i="3" l="1"/>
  <c r="G25" i="3" l="1"/>
  <c r="G43" i="3" s="1"/>
  <c r="G74" i="3" l="1"/>
  <c r="G75" i="3" s="1"/>
  <c r="G76" i="3" l="1"/>
  <c r="G77" i="3" s="1"/>
</calcChain>
</file>

<file path=xl/sharedStrings.xml><?xml version="1.0" encoding="utf-8"?>
<sst xmlns="http://schemas.openxmlformats.org/spreadsheetml/2006/main" count="113" uniqueCount="61">
  <si>
    <t>€/mes</t>
  </si>
  <si>
    <t>Mesos</t>
  </si>
  <si>
    <t>Total</t>
  </si>
  <si>
    <t>Quant</t>
  </si>
  <si>
    <t>Funció</t>
  </si>
  <si>
    <t>Formació mínima exigida i experiència</t>
  </si>
  <si>
    <t>IVA 21%</t>
  </si>
  <si>
    <t>ut</t>
  </si>
  <si>
    <t>€/UT</t>
  </si>
  <si>
    <t>NOTA:</t>
  </si>
  <si>
    <t>Tècnic especialista instal·lacions</t>
  </si>
  <si>
    <t>TOTAL (IVA INCLÒS)</t>
  </si>
  <si>
    <t xml:space="preserve">  </t>
  </si>
  <si>
    <t>Partida</t>
  </si>
  <si>
    <t>Estimació costos Equip durant l'execució de les obres</t>
  </si>
  <si>
    <t>1.1</t>
  </si>
  <si>
    <t>Dedicació %</t>
  </si>
  <si>
    <t xml:space="preserve"> </t>
  </si>
  <si>
    <t>1.2</t>
  </si>
  <si>
    <t>Tècnic especialista estructures</t>
  </si>
  <si>
    <t xml:space="preserve">Director d'Execució d'Obra  </t>
  </si>
  <si>
    <t>Tècnic titulat habilitant
&gt;10 anys d'experiència</t>
  </si>
  <si>
    <t>Tècnic competent
&gt; 10 anys d'experiència</t>
  </si>
  <si>
    <t>Tècnic titulat habilitant
&gt; 10 anys d'experiència</t>
  </si>
  <si>
    <t>Adjunt a Director d'Execució (I) i seguiment d'obra</t>
  </si>
  <si>
    <t>Adjunt a Director d'Execució (II) i seguiment d'obra</t>
  </si>
  <si>
    <t>Tècnic competent
&gt; 5 anys d'experiència</t>
  </si>
  <si>
    <t>Planing de l'operació: 42 MESOS</t>
  </si>
  <si>
    <t>Fase d'execució d'obra equipament = 42 MESOS</t>
  </si>
  <si>
    <t>Serveis d'auditoria dinàmica</t>
  </si>
  <si>
    <t>Descripció dels treballs: AUDITORIA AMB SEGUIMENT DINÀMIC</t>
  </si>
  <si>
    <t>0.1</t>
  </si>
  <si>
    <r>
      <t>Serveis de seguiment dinàmica del projecte i de redacció d'informe final i preceptiu d'auditoria i lliurament de documentació segons criteris del plec Tècnic</t>
    </r>
    <r>
      <rPr>
        <b/>
        <sz val="10"/>
        <rFont val="Verdana"/>
        <family val="2"/>
      </rPr>
      <t>.</t>
    </r>
  </si>
  <si>
    <t>A: Fase d'execució d'obra equipament</t>
  </si>
  <si>
    <t>A</t>
  </si>
  <si>
    <t xml:space="preserve">SUBTOTAL FASE A </t>
  </si>
  <si>
    <t>B: Fase de tancament i documentació</t>
  </si>
  <si>
    <t>SUBTOTAL FASE B</t>
  </si>
  <si>
    <t>SUBTOTAL AUDITORIA DINÀMICA Partida 0</t>
  </si>
  <si>
    <t>SUBTOTAL Partida 1</t>
  </si>
  <si>
    <t>A.2: Fase d'execució d'obra equipament</t>
  </si>
  <si>
    <t>2.1</t>
  </si>
  <si>
    <t>A.2</t>
  </si>
  <si>
    <t>Fase d'execució d'obra equipament = 12 MESOS (possible ajustament termini obres definitiu)</t>
  </si>
  <si>
    <t>SUBTOTAL Partida 0</t>
  </si>
  <si>
    <t>2027-2030</t>
  </si>
  <si>
    <t>2030-2031</t>
  </si>
  <si>
    <t>SUBTOTAL Partida 2</t>
  </si>
  <si>
    <t>3.1</t>
  </si>
  <si>
    <t>2031-2032</t>
  </si>
  <si>
    <t>SUBTOTAL Partida 3</t>
  </si>
  <si>
    <t>SUBTOTAL FASE ADDICIONALS A.2</t>
  </si>
  <si>
    <t>SubTotal Partida 0</t>
  </si>
  <si>
    <t xml:space="preserve">TOTAL </t>
  </si>
  <si>
    <t>SubTotal Partida 1+2+3</t>
  </si>
  <si>
    <t>L'import econòmic total d'adjudicació per a la prestació dels serveis serà el corresponent a la suma de la partida núm.0, 1, 2 i 3. No obstant això, l'adjudicatari facturarà únicament els serveis realitzats en base a les partides que realment corresponguin.</t>
  </si>
  <si>
    <t>PRESSUPOST DE LICITACIÓ SERVEIS D’AUDITORIA AMB SEGUIMENT DINÀMIC DURANT EL DESENVOLUPAMENT DEL PROJECTE I SERVEI DE DIRECCIÓ D’EXECUCIÓ DE LES OBRES DEL PROJECTE DE REHABILITACIÓ DE LA NAU 8 DE CAN BATLLÓ, PER ADECUAR-LA COM A “ARXIU DE LA CIUTAT DE BARCELONA”, AL DISTRICTE DE SANTS-MONTJUÏC DE BARCELONA.</t>
  </si>
  <si>
    <t>A.1: Fase d'execució d'obra equipament</t>
  </si>
  <si>
    <t>A.1</t>
  </si>
  <si>
    <t>SUBTOTAL FASE ADDICIONALS A.1</t>
  </si>
  <si>
    <t>Possible Serveis complementari per requeriments Municipals (ajustament termini obres) –DEO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</si>
</sst>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27" x14ac:knownFonts="1">
    <font>
      <sz val="10"/>
      <name val="Arial"/>
    </font>
    <font>
      <sz val="10"/>
      <name val="Arial"/>
      <family val="2"/>
    </font>
    <font>
      <b/>
      <u/>
      <sz val="14"/>
      <name val="Verdana"/>
      <family val="2"/>
    </font>
    <font>
      <sz val="10"/>
      <name val="Verdana"/>
      <family val="2"/>
    </font>
    <font>
      <b/>
      <u/>
      <sz val="10"/>
      <name val="Verdana"/>
      <family val="2"/>
    </font>
    <font>
      <b/>
      <sz val="10"/>
      <name val="Verdana"/>
      <family val="2"/>
    </font>
    <font>
      <sz val="10"/>
      <color theme="6" tint="-0.249977111117893"/>
      <name val="Verdana"/>
      <family val="2"/>
    </font>
    <font>
      <sz val="10"/>
      <color theme="4" tint="0.39997558519241921"/>
      <name val="Verdana"/>
      <family val="2"/>
    </font>
    <font>
      <sz val="10"/>
      <color theme="5" tint="0.3999755851924192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i/>
      <sz val="10"/>
      <name val="Verdana"/>
      <family val="2"/>
    </font>
    <font>
      <b/>
      <sz val="10"/>
      <name val="Arial"/>
      <family val="2"/>
    </font>
    <font>
      <sz val="10"/>
      <color theme="4" tint="0.59999389629810485"/>
      <name val="Verdana"/>
      <family val="2"/>
    </font>
    <font>
      <b/>
      <sz val="10"/>
      <color theme="1"/>
      <name val="Arial"/>
      <family val="2"/>
    </font>
    <font>
      <b/>
      <i/>
      <sz val="10"/>
      <name val="Verdana"/>
      <family val="2"/>
    </font>
    <font>
      <sz val="10"/>
      <name val="Arial"/>
      <family val="2"/>
    </font>
    <font>
      <b/>
      <sz val="16"/>
      <color theme="1"/>
      <name val="Verdana"/>
      <family val="2"/>
    </font>
    <font>
      <i/>
      <sz val="10"/>
      <color rgb="FFFF0000"/>
      <name val="Verdana"/>
      <family val="2"/>
    </font>
    <font>
      <sz val="10"/>
      <color theme="6" tint="0.59999389629810485"/>
      <name val="Verdana"/>
      <family val="2"/>
    </font>
    <font>
      <b/>
      <i/>
      <u/>
      <sz val="10"/>
      <name val="Verdana"/>
      <family val="2"/>
    </font>
    <font>
      <b/>
      <sz val="10"/>
      <color theme="1"/>
      <name val="Verdana"/>
      <family val="2"/>
    </font>
    <font>
      <b/>
      <u/>
      <sz val="10"/>
      <color theme="1"/>
      <name val="Verdana"/>
      <family val="2"/>
    </font>
    <font>
      <sz val="10"/>
      <color theme="1"/>
      <name val="Verdana"/>
      <family val="2"/>
    </font>
    <font>
      <b/>
      <sz val="14"/>
      <name val="Verdana"/>
      <family val="2"/>
    </font>
    <font>
      <sz val="14"/>
      <name val="Verdana"/>
      <family val="2"/>
    </font>
    <font>
      <sz val="1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 applyProtection="1">
      <protection locked="0"/>
    </xf>
    <xf numFmtId="9" fontId="3" fillId="0" borderId="0" xfId="1" applyFont="1" applyProtection="1">
      <protection locked="0"/>
    </xf>
    <xf numFmtId="0" fontId="3" fillId="0" borderId="0" xfId="0" applyFont="1"/>
    <xf numFmtId="9" fontId="3" fillId="0" borderId="0" xfId="1" applyFont="1" applyProtection="1"/>
    <xf numFmtId="0" fontId="2" fillId="0" borderId="0" xfId="0" applyFont="1"/>
    <xf numFmtId="0" fontId="4" fillId="0" borderId="0" xfId="0" applyFont="1"/>
    <xf numFmtId="4" fontId="3" fillId="0" borderId="0" xfId="0" applyNumberFormat="1" applyFont="1"/>
    <xf numFmtId="4" fontId="5" fillId="0" borderId="0" xfId="0" applyNumberFormat="1" applyFont="1"/>
    <xf numFmtId="0" fontId="6" fillId="3" borderId="4" xfId="0" applyFont="1" applyFill="1" applyBorder="1"/>
    <xf numFmtId="0" fontId="7" fillId="4" borderId="4" xfId="0" applyFont="1" applyFill="1" applyBorder="1"/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vertical="center" wrapText="1"/>
    </xf>
    <xf numFmtId="0" fontId="8" fillId="5" borderId="4" xfId="0" applyFont="1" applyFill="1" applyBorder="1"/>
    <xf numFmtId="4" fontId="3" fillId="0" borderId="4" xfId="0" applyNumberFormat="1" applyFont="1" applyBorder="1" applyAlignment="1">
      <alignment vertical="center"/>
    </xf>
    <xf numFmtId="0" fontId="5" fillId="0" borderId="0" xfId="0" applyFont="1"/>
    <xf numFmtId="0" fontId="10" fillId="0" borderId="0" xfId="0" applyFont="1"/>
    <xf numFmtId="4" fontId="9" fillId="0" borderId="0" xfId="0" applyNumberFormat="1" applyFont="1"/>
    <xf numFmtId="9" fontId="10" fillId="0" borderId="0" xfId="1" applyFont="1" applyProtection="1"/>
    <xf numFmtId="4" fontId="10" fillId="0" borderId="0" xfId="0" applyNumberFormat="1" applyFont="1"/>
    <xf numFmtId="0" fontId="10" fillId="0" borderId="0" xfId="0" applyFont="1" applyProtection="1">
      <protection locked="0"/>
    </xf>
    <xf numFmtId="9" fontId="5" fillId="0" borderId="0" xfId="1" applyFont="1" applyAlignment="1" applyProtection="1">
      <alignment horizontal="center"/>
    </xf>
    <xf numFmtId="0" fontId="11" fillId="0" borderId="0" xfId="0" applyFont="1"/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8" xfId="0" applyFont="1" applyBorder="1"/>
    <xf numFmtId="0" fontId="3" fillId="0" borderId="1" xfId="0" applyFont="1" applyBorder="1"/>
    <xf numFmtId="164" fontId="9" fillId="0" borderId="0" xfId="0" applyNumberFormat="1" applyFont="1"/>
    <xf numFmtId="164" fontId="10" fillId="0" borderId="0" xfId="0" applyNumberFormat="1" applyFont="1"/>
    <xf numFmtId="0" fontId="3" fillId="0" borderId="0" xfId="0" applyFont="1" applyAlignment="1">
      <alignment vertical="center"/>
    </xf>
    <xf numFmtId="9" fontId="3" fillId="0" borderId="0" xfId="1" applyFont="1" applyAlignment="1" applyProtection="1">
      <alignment vertical="center"/>
    </xf>
    <xf numFmtId="4" fontId="3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horizontal="center"/>
    </xf>
    <xf numFmtId="0" fontId="13" fillId="8" borderId="4" xfId="0" applyFont="1" applyFill="1" applyBorder="1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5" xfId="0" applyFont="1" applyBorder="1" applyAlignment="1">
      <alignment horizontal="center"/>
    </xf>
    <xf numFmtId="9" fontId="3" fillId="0" borderId="0" xfId="1" applyFont="1" applyFill="1" applyAlignment="1" applyProtection="1">
      <alignment horizontal="center" vertical="center"/>
    </xf>
    <xf numFmtId="9" fontId="5" fillId="0" borderId="0" xfId="1" applyFont="1" applyFill="1" applyBorder="1" applyAlignment="1" applyProtection="1">
      <alignment vertical="center"/>
    </xf>
    <xf numFmtId="9" fontId="5" fillId="0" borderId="0" xfId="1" applyFont="1" applyFill="1" applyBorder="1" applyAlignment="1" applyProtection="1">
      <alignment horizontal="center" vertical="center"/>
    </xf>
    <xf numFmtId="0" fontId="14" fillId="0" borderId="0" xfId="0" applyFont="1"/>
    <xf numFmtId="0" fontId="5" fillId="0" borderId="0" xfId="0" applyFont="1" applyProtection="1">
      <protection locked="0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/>
    <xf numFmtId="0" fontId="0" fillId="0" borderId="0" xfId="0" applyAlignment="1" applyProtection="1">
      <alignment horizontal="center"/>
      <protection locked="0"/>
    </xf>
    <xf numFmtId="0" fontId="6" fillId="0" borderId="0" xfId="0" applyFont="1"/>
    <xf numFmtId="4" fontId="5" fillId="0" borderId="7" xfId="0" applyNumberFormat="1" applyFon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9" fontId="5" fillId="0" borderId="3" xfId="1" applyFont="1" applyBorder="1" applyAlignment="1" applyProtection="1">
      <alignment horizontal="center"/>
    </xf>
    <xf numFmtId="0" fontId="5" fillId="0" borderId="2" xfId="0" applyFont="1" applyBorder="1" applyAlignment="1">
      <alignment horizontal="center" wrapText="1"/>
    </xf>
    <xf numFmtId="0" fontId="15" fillId="0" borderId="0" xfId="0" applyFont="1"/>
    <xf numFmtId="0" fontId="3" fillId="0" borderId="13" xfId="0" applyFont="1" applyBorder="1" applyAlignment="1">
      <alignment horizontal="center"/>
    </xf>
    <xf numFmtId="9" fontId="3" fillId="0" borderId="4" xfId="1" applyFont="1" applyBorder="1" applyAlignment="1" applyProtection="1">
      <alignment horizontal="center" vertical="center"/>
    </xf>
    <xf numFmtId="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Protection="1">
      <protection locked="0"/>
    </xf>
    <xf numFmtId="43" fontId="3" fillId="0" borderId="0" xfId="3" applyFont="1" applyProtection="1">
      <protection locked="0"/>
    </xf>
    <xf numFmtId="0" fontId="5" fillId="0" borderId="2" xfId="0" applyFont="1" applyBorder="1" applyAlignment="1">
      <alignment horizont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 applyProtection="1">
      <alignment horizontal="center" vertical="center"/>
      <protection locked="0"/>
    </xf>
    <xf numFmtId="4" fontId="5" fillId="0" borderId="7" xfId="0" applyNumberFormat="1" applyFont="1" applyBorder="1" applyAlignment="1">
      <alignment vertical="center"/>
    </xf>
    <xf numFmtId="0" fontId="7" fillId="0" borderId="4" xfId="0" applyFont="1" applyBorder="1"/>
    <xf numFmtId="0" fontId="19" fillId="6" borderId="4" xfId="0" applyFont="1" applyFill="1" applyBorder="1"/>
    <xf numFmtId="0" fontId="13" fillId="0" borderId="4" xfId="0" applyFont="1" applyBorder="1"/>
    <xf numFmtId="0" fontId="3" fillId="0" borderId="14" xfId="0" applyFont="1" applyBorder="1"/>
    <xf numFmtId="0" fontId="5" fillId="0" borderId="3" xfId="0" applyFont="1" applyBorder="1"/>
    <xf numFmtId="0" fontId="5" fillId="0" borderId="5" xfId="0" applyFont="1" applyBorder="1"/>
    <xf numFmtId="4" fontId="3" fillId="0" borderId="3" xfId="1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20" fillId="0" borderId="0" xfId="0" applyFont="1"/>
    <xf numFmtId="4" fontId="5" fillId="0" borderId="0" xfId="1" applyNumberFormat="1" applyFont="1" applyFill="1" applyBorder="1" applyAlignment="1" applyProtection="1">
      <alignment vertical="center"/>
    </xf>
    <xf numFmtId="4" fontId="5" fillId="0" borderId="0" xfId="0" applyNumberFormat="1" applyFont="1" applyAlignment="1">
      <alignment horizontal="right"/>
    </xf>
    <xf numFmtId="4" fontId="5" fillId="2" borderId="4" xfId="0" applyNumberFormat="1" applyFont="1" applyFill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vertical="center"/>
      <protection locked="0"/>
    </xf>
    <xf numFmtId="164" fontId="5" fillId="0" borderId="0" xfId="0" applyNumberFormat="1" applyFont="1"/>
    <xf numFmtId="0" fontId="3" fillId="0" borderId="0" xfId="2" applyFont="1" applyProtection="1">
      <protection locked="0"/>
    </xf>
    <xf numFmtId="0" fontId="21" fillId="0" borderId="0" xfId="2" applyFont="1" applyAlignment="1" applyProtection="1">
      <alignment horizontal="center"/>
      <protection locked="0"/>
    </xf>
    <xf numFmtId="0" fontId="22" fillId="0" borderId="0" xfId="2" applyFont="1"/>
    <xf numFmtId="0" fontId="23" fillId="0" borderId="0" xfId="2" applyFont="1" applyAlignment="1">
      <alignment vertical="center"/>
    </xf>
    <xf numFmtId="9" fontId="3" fillId="0" borderId="0" xfId="1" applyFont="1" applyFill="1" applyAlignment="1" applyProtection="1">
      <alignment vertical="center"/>
    </xf>
    <xf numFmtId="4" fontId="5" fillId="0" borderId="0" xfId="2" applyNumberFormat="1" applyFont="1" applyAlignment="1">
      <alignment vertical="center"/>
    </xf>
    <xf numFmtId="4" fontId="3" fillId="0" borderId="0" xfId="2" applyNumberFormat="1" applyFont="1" applyAlignment="1">
      <alignment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8" fillId="0" borderId="0" xfId="0" applyFont="1"/>
    <xf numFmtId="0" fontId="19" fillId="0" borderId="0" xfId="0" applyFont="1"/>
    <xf numFmtId="0" fontId="7" fillId="0" borderId="0" xfId="0" applyFont="1"/>
    <xf numFmtId="4" fontId="3" fillId="0" borderId="0" xfId="0" applyNumberFormat="1" applyFont="1" applyProtection="1">
      <protection locked="0"/>
    </xf>
    <xf numFmtId="4" fontId="26" fillId="0" borderId="0" xfId="0" applyNumberFormat="1" applyFont="1" applyProtection="1">
      <protection locked="0"/>
    </xf>
    <xf numFmtId="4" fontId="9" fillId="0" borderId="12" xfId="2" applyNumberFormat="1" applyFont="1" applyBorder="1" applyAlignment="1">
      <alignment vertical="top"/>
    </xf>
    <xf numFmtId="0" fontId="10" fillId="0" borderId="7" xfId="0" applyFont="1" applyBorder="1" applyProtection="1">
      <protection locked="0"/>
    </xf>
    <xf numFmtId="164" fontId="9" fillId="0" borderId="15" xfId="0" applyNumberFormat="1" applyFont="1" applyBorder="1" applyProtection="1">
      <protection locked="0"/>
    </xf>
    <xf numFmtId="4" fontId="9" fillId="0" borderId="6" xfId="2" applyNumberFormat="1" applyFont="1" applyBorder="1" applyAlignment="1">
      <alignment vertical="top"/>
    </xf>
    <xf numFmtId="164" fontId="9" fillId="0" borderId="9" xfId="0" applyNumberFormat="1" applyFont="1" applyBorder="1" applyProtection="1">
      <protection locked="0"/>
    </xf>
    <xf numFmtId="4" fontId="24" fillId="0" borderId="6" xfId="0" applyNumberFormat="1" applyFont="1" applyBorder="1"/>
    <xf numFmtId="4" fontId="25" fillId="0" borderId="0" xfId="0" applyNumberFormat="1" applyFont="1"/>
    <xf numFmtId="164" fontId="24" fillId="0" borderId="9" xfId="0" applyNumberFormat="1" applyFont="1" applyBorder="1"/>
    <xf numFmtId="4" fontId="25" fillId="0" borderId="6" xfId="0" applyNumberFormat="1" applyFont="1" applyBorder="1"/>
    <xf numFmtId="164" fontId="25" fillId="0" borderId="16" xfId="0" applyNumberFormat="1" applyFont="1" applyBorder="1"/>
    <xf numFmtId="4" fontId="24" fillId="0" borderId="8" xfId="2" applyNumberFormat="1" applyFont="1" applyBorder="1" applyAlignment="1">
      <alignment vertical="center"/>
    </xf>
    <xf numFmtId="0" fontId="25" fillId="0" borderId="1" xfId="0" applyFont="1" applyBorder="1" applyProtection="1">
      <protection locked="0"/>
    </xf>
    <xf numFmtId="4" fontId="24" fillId="0" borderId="14" xfId="2" applyNumberFormat="1" applyFont="1" applyBorder="1" applyAlignment="1">
      <alignment vertical="center"/>
    </xf>
    <xf numFmtId="0" fontId="5" fillId="9" borderId="3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7" borderId="3" xfId="2" applyFont="1" applyFill="1" applyBorder="1" applyAlignment="1">
      <alignment horizontal="center"/>
    </xf>
    <xf numFmtId="0" fontId="12" fillId="7" borderId="5" xfId="2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10" borderId="3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3" fillId="0" borderId="12" xfId="1" applyNumberFormat="1" applyFont="1" applyFill="1" applyBorder="1" applyAlignment="1" applyProtection="1">
      <alignment horizontal="center" vertical="center"/>
    </xf>
    <xf numFmtId="4" fontId="3" fillId="0" borderId="6" xfId="1" applyNumberFormat="1" applyFont="1" applyFill="1" applyBorder="1" applyAlignment="1" applyProtection="1">
      <alignment horizontal="center" vertical="center"/>
    </xf>
    <xf numFmtId="4" fontId="3" fillId="0" borderId="8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9" borderId="0" xfId="0" applyFont="1" applyFill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4" fontId="3" fillId="2" borderId="10" xfId="0" applyNumberFormat="1" applyFont="1" applyFill="1" applyBorder="1" applyAlignment="1" applyProtection="1">
      <alignment horizontal="center" vertical="center"/>
      <protection locked="0"/>
    </xf>
    <xf numFmtId="4" fontId="3" fillId="2" borderId="11" xfId="0" applyNumberFormat="1" applyFont="1" applyFill="1" applyBorder="1" applyAlignment="1" applyProtection="1">
      <alignment horizontal="center" vertical="center"/>
      <protection locked="0"/>
    </xf>
    <xf numFmtId="4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0" fillId="0" borderId="9" xfId="0" applyBorder="1" applyAlignment="1">
      <alignment horizontal="center" vertical="top"/>
    </xf>
    <xf numFmtId="9" fontId="5" fillId="11" borderId="1" xfId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/>
    </xf>
    <xf numFmtId="4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2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11"/>
  <sheetViews>
    <sheetView tabSelected="1" topLeftCell="A31" zoomScale="70" zoomScaleNormal="70" workbookViewId="0">
      <selection activeCell="AC48" sqref="AC48"/>
    </sheetView>
  </sheetViews>
  <sheetFormatPr baseColWidth="10" defaultColWidth="11.42578125" defaultRowHeight="12.75" x14ac:dyDescent="0.2"/>
  <cols>
    <col min="1" max="1" width="11.42578125" style="1"/>
    <col min="2" max="2" width="58.140625" style="1" customWidth="1"/>
    <col min="3" max="3" width="42.42578125" style="1" bestFit="1" customWidth="1"/>
    <col min="4" max="4" width="17.7109375" style="2" customWidth="1"/>
    <col min="5" max="5" width="10.7109375" style="1" customWidth="1"/>
    <col min="6" max="6" width="23.42578125" style="1" customWidth="1"/>
    <col min="7" max="7" width="24.85546875" style="1" customWidth="1"/>
    <col min="8" max="49" width="3.7109375" style="1" customWidth="1"/>
    <col min="50" max="16384" width="11.42578125" style="1"/>
  </cols>
  <sheetData>
    <row r="1" spans="1:49" ht="15" customHeight="1" x14ac:dyDescent="0.2">
      <c r="A1" s="1" t="s">
        <v>12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49" ht="87" customHeight="1" x14ac:dyDescent="0.2">
      <c r="B2" s="117" t="s">
        <v>56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</row>
    <row r="3" spans="1:49" ht="15" customHeight="1" x14ac:dyDescent="0.25">
      <c r="A3" s="36" t="s">
        <v>13</v>
      </c>
      <c r="B3" s="6" t="s">
        <v>27</v>
      </c>
      <c r="C3" s="5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ht="15" customHeight="1" x14ac:dyDescent="0.25">
      <c r="A4" s="36"/>
      <c r="B4" s="6"/>
      <c r="C4" s="5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49" ht="15" customHeight="1" x14ac:dyDescent="0.2">
      <c r="A5" s="37">
        <v>0</v>
      </c>
      <c r="B5" s="127" t="s">
        <v>29</v>
      </c>
      <c r="C5" s="127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49" ht="15" customHeight="1" x14ac:dyDescent="0.25">
      <c r="A6" s="36"/>
      <c r="B6" s="6"/>
      <c r="C6" s="5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pans="1:49" ht="22.5" customHeight="1" x14ac:dyDescent="0.2">
      <c r="B7" s="69" t="s">
        <v>30</v>
      </c>
      <c r="C7" s="70"/>
      <c r="D7" s="128" t="s">
        <v>3</v>
      </c>
      <c r="E7" s="129"/>
      <c r="F7" s="34" t="s">
        <v>8</v>
      </c>
      <c r="G7" s="34" t="s">
        <v>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spans="1:49" ht="51" customHeight="1" x14ac:dyDescent="0.2">
      <c r="A8" s="39" t="s">
        <v>31</v>
      </c>
      <c r="B8" s="130" t="s">
        <v>32</v>
      </c>
      <c r="C8" s="131"/>
      <c r="D8" s="71">
        <v>1</v>
      </c>
      <c r="E8" s="72" t="s">
        <v>7</v>
      </c>
      <c r="F8" s="76">
        <v>118575</v>
      </c>
      <c r="G8" s="77">
        <f>F8*D8</f>
        <v>118575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spans="1:49" ht="18.75" customHeight="1" x14ac:dyDescent="0.2">
      <c r="B9" s="73"/>
      <c r="C9" s="3"/>
      <c r="D9" s="74" t="s">
        <v>38</v>
      </c>
      <c r="E9" s="32"/>
      <c r="F9" s="75"/>
      <c r="G9" s="78">
        <f>G8</f>
        <v>118575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</row>
    <row r="10" spans="1:49" ht="18.75" customHeight="1" x14ac:dyDescent="0.2">
      <c r="B10" s="73"/>
      <c r="C10" s="3"/>
      <c r="D10" s="74"/>
      <c r="E10" s="32"/>
      <c r="F10" s="75"/>
      <c r="G10" s="78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</row>
    <row r="11" spans="1:49" s="20" customFormat="1" ht="15" customHeight="1" x14ac:dyDescent="0.2">
      <c r="D11" s="18"/>
      <c r="E11" s="17" t="s">
        <v>44</v>
      </c>
      <c r="F11" s="19"/>
      <c r="G11" s="28">
        <f>G9</f>
        <v>118575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</row>
    <row r="12" spans="1:49" ht="15" customHeight="1" x14ac:dyDescent="0.25">
      <c r="A12" s="36"/>
      <c r="B12" s="6"/>
      <c r="C12" s="5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ht="15" customHeight="1" x14ac:dyDescent="0.2">
      <c r="A13" s="37">
        <v>1</v>
      </c>
      <c r="B13" s="6" t="s">
        <v>14</v>
      </c>
      <c r="C13" s="3"/>
      <c r="D13" s="4"/>
      <c r="E13" s="3"/>
      <c r="F13" s="3"/>
      <c r="G13" s="3"/>
      <c r="H13" s="110" t="s">
        <v>45</v>
      </c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3"/>
    </row>
    <row r="14" spans="1:49" ht="15" customHeight="1" x14ac:dyDescent="0.2">
      <c r="C14" s="3"/>
      <c r="D14" s="4"/>
      <c r="E14" s="3"/>
      <c r="F14" s="3"/>
      <c r="G14" s="3"/>
      <c r="H14" s="25">
        <v>1</v>
      </c>
      <c r="I14" s="25">
        <v>2</v>
      </c>
      <c r="J14" s="25">
        <v>3</v>
      </c>
      <c r="K14" s="25">
        <v>4</v>
      </c>
      <c r="L14" s="25">
        <v>5</v>
      </c>
      <c r="M14" s="25">
        <v>6</v>
      </c>
      <c r="N14" s="25">
        <v>7</v>
      </c>
      <c r="O14" s="25">
        <v>8</v>
      </c>
      <c r="P14" s="25">
        <v>9</v>
      </c>
      <c r="Q14" s="25">
        <v>10</v>
      </c>
      <c r="R14" s="25">
        <v>11</v>
      </c>
      <c r="S14" s="25">
        <v>12</v>
      </c>
      <c r="T14" s="25">
        <v>13</v>
      </c>
      <c r="U14" s="25">
        <v>14</v>
      </c>
      <c r="V14" s="25">
        <v>15</v>
      </c>
      <c r="W14" s="25">
        <v>16</v>
      </c>
      <c r="X14" s="25">
        <v>17</v>
      </c>
      <c r="Y14" s="25">
        <v>18</v>
      </c>
      <c r="Z14" s="25">
        <v>19</v>
      </c>
      <c r="AA14" s="25">
        <v>20</v>
      </c>
      <c r="AB14" s="25">
        <v>21</v>
      </c>
      <c r="AC14" s="25">
        <v>22</v>
      </c>
      <c r="AD14" s="25">
        <v>23</v>
      </c>
      <c r="AE14" s="25">
        <v>24</v>
      </c>
      <c r="AF14" s="25">
        <v>25</v>
      </c>
      <c r="AG14" s="25">
        <v>26</v>
      </c>
      <c r="AH14" s="25">
        <v>27</v>
      </c>
      <c r="AI14" s="25">
        <v>28</v>
      </c>
      <c r="AJ14" s="25">
        <v>29</v>
      </c>
      <c r="AK14" s="25">
        <v>30</v>
      </c>
      <c r="AL14" s="25">
        <v>31</v>
      </c>
      <c r="AM14" s="25">
        <v>32</v>
      </c>
      <c r="AN14" s="25">
        <v>33</v>
      </c>
      <c r="AO14" s="25">
        <v>34</v>
      </c>
      <c r="AP14" s="25">
        <v>35</v>
      </c>
      <c r="AQ14" s="25">
        <v>36</v>
      </c>
      <c r="AR14" s="25">
        <v>37</v>
      </c>
      <c r="AS14" s="25">
        <v>38</v>
      </c>
      <c r="AT14" s="25">
        <v>39</v>
      </c>
      <c r="AU14" s="25">
        <v>40</v>
      </c>
      <c r="AV14" s="25">
        <v>41</v>
      </c>
      <c r="AW14" s="25">
        <v>42</v>
      </c>
    </row>
    <row r="15" spans="1:49" ht="15" customHeight="1" x14ac:dyDescent="0.2">
      <c r="B15" s="3" t="s">
        <v>28</v>
      </c>
      <c r="C15" s="6"/>
      <c r="D15" s="21"/>
      <c r="E15" s="22"/>
      <c r="F15" s="22"/>
      <c r="G15" s="3"/>
      <c r="H15" s="106" t="s">
        <v>34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9"/>
    </row>
    <row r="16" spans="1:49" ht="15" customHeight="1" x14ac:dyDescent="0.2">
      <c r="B16" s="3"/>
      <c r="C16" s="3"/>
      <c r="D16" s="21"/>
      <c r="E16" s="22"/>
      <c r="F16" s="22"/>
      <c r="G16" s="3"/>
      <c r="H16" s="26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68"/>
    </row>
    <row r="17" spans="1:49" ht="15" customHeight="1" x14ac:dyDescent="0.2">
      <c r="B17" s="3"/>
      <c r="C17" s="3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</row>
    <row r="18" spans="1:49" ht="15.75" customHeight="1" x14ac:dyDescent="0.2">
      <c r="B18" s="132" t="s">
        <v>33</v>
      </c>
      <c r="C18" s="132"/>
      <c r="D18" s="4"/>
      <c r="E18" s="3"/>
      <c r="F18" s="3"/>
      <c r="G18" s="3"/>
      <c r="H18" s="114" t="s">
        <v>1</v>
      </c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6"/>
    </row>
    <row r="19" spans="1:49" ht="29.25" customHeight="1" x14ac:dyDescent="0.2">
      <c r="B19" s="34" t="s">
        <v>4</v>
      </c>
      <c r="C19" s="46" t="s">
        <v>5</v>
      </c>
      <c r="D19" s="53" t="s">
        <v>16</v>
      </c>
      <c r="E19" s="61" t="s">
        <v>1</v>
      </c>
      <c r="F19" s="46" t="s">
        <v>0</v>
      </c>
      <c r="G19" s="54" t="s">
        <v>2</v>
      </c>
      <c r="H19" s="56">
        <v>1</v>
      </c>
      <c r="I19" s="56">
        <v>2</v>
      </c>
      <c r="J19" s="56">
        <v>3</v>
      </c>
      <c r="K19" s="56">
        <v>4</v>
      </c>
      <c r="L19" s="56">
        <v>5</v>
      </c>
      <c r="M19" s="56">
        <v>6</v>
      </c>
      <c r="N19" s="56">
        <v>7</v>
      </c>
      <c r="O19" s="56">
        <v>8</v>
      </c>
      <c r="P19" s="56">
        <v>9</v>
      </c>
      <c r="Q19" s="56">
        <v>10</v>
      </c>
      <c r="R19" s="56">
        <v>11</v>
      </c>
      <c r="S19" s="56">
        <v>12</v>
      </c>
      <c r="T19" s="56">
        <v>13</v>
      </c>
      <c r="U19" s="56">
        <v>14</v>
      </c>
      <c r="V19" s="56">
        <v>15</v>
      </c>
      <c r="W19" s="56">
        <v>16</v>
      </c>
      <c r="X19" s="56">
        <v>17</v>
      </c>
      <c r="Y19" s="56">
        <v>18</v>
      </c>
      <c r="Z19" s="56">
        <v>19</v>
      </c>
      <c r="AA19" s="56">
        <v>20</v>
      </c>
      <c r="AB19" s="56">
        <v>21</v>
      </c>
      <c r="AC19" s="56">
        <v>22</v>
      </c>
      <c r="AD19" s="56">
        <v>23</v>
      </c>
      <c r="AE19" s="56">
        <v>24</v>
      </c>
      <c r="AF19" s="56">
        <v>25</v>
      </c>
      <c r="AG19" s="56">
        <v>26</v>
      </c>
      <c r="AH19" s="56">
        <v>27</v>
      </c>
      <c r="AI19" s="56">
        <v>28</v>
      </c>
      <c r="AJ19" s="56">
        <v>29</v>
      </c>
      <c r="AK19" s="56">
        <v>30</v>
      </c>
      <c r="AL19" s="56">
        <v>31</v>
      </c>
      <c r="AM19" s="56">
        <v>32</v>
      </c>
      <c r="AN19" s="56">
        <v>33</v>
      </c>
      <c r="AO19" s="56">
        <v>34</v>
      </c>
      <c r="AP19" s="56">
        <v>35</v>
      </c>
      <c r="AQ19" s="56">
        <v>36</v>
      </c>
      <c r="AR19" s="56">
        <v>37</v>
      </c>
      <c r="AS19" s="56">
        <v>38</v>
      </c>
      <c r="AT19" s="56">
        <v>39</v>
      </c>
      <c r="AU19" s="56">
        <v>40</v>
      </c>
      <c r="AV19" s="56">
        <v>41</v>
      </c>
      <c r="AW19" s="56">
        <v>42</v>
      </c>
    </row>
    <row r="20" spans="1:49" ht="36.75" customHeight="1" x14ac:dyDescent="0.2">
      <c r="A20" s="150" t="s">
        <v>15</v>
      </c>
      <c r="B20" s="23" t="s">
        <v>20</v>
      </c>
      <c r="C20" s="24" t="s">
        <v>23</v>
      </c>
      <c r="D20" s="57">
        <v>0.5</v>
      </c>
      <c r="E20" s="14">
        <f>SUM(H20:AW20)</f>
        <v>42</v>
      </c>
      <c r="F20" s="58">
        <v>11515.2</v>
      </c>
      <c r="G20" s="14">
        <f>F20*D20*E20</f>
        <v>241819.2</v>
      </c>
      <c r="H20" s="13">
        <v>1</v>
      </c>
      <c r="I20" s="13">
        <v>1</v>
      </c>
      <c r="J20" s="13">
        <v>1</v>
      </c>
      <c r="K20" s="13">
        <v>1</v>
      </c>
      <c r="L20" s="13">
        <v>1</v>
      </c>
      <c r="M20" s="13">
        <v>1</v>
      </c>
      <c r="N20" s="13">
        <v>1</v>
      </c>
      <c r="O20" s="13">
        <v>1</v>
      </c>
      <c r="P20" s="13">
        <v>1</v>
      </c>
      <c r="Q20" s="13">
        <v>1</v>
      </c>
      <c r="R20" s="13">
        <v>1</v>
      </c>
      <c r="S20" s="13">
        <v>1</v>
      </c>
      <c r="T20" s="13">
        <v>1</v>
      </c>
      <c r="U20" s="13">
        <v>1</v>
      </c>
      <c r="V20" s="13">
        <v>1</v>
      </c>
      <c r="W20" s="13">
        <v>1</v>
      </c>
      <c r="X20" s="13">
        <v>1</v>
      </c>
      <c r="Y20" s="13">
        <v>1</v>
      </c>
      <c r="Z20" s="13">
        <v>1</v>
      </c>
      <c r="AA20" s="13">
        <v>1</v>
      </c>
      <c r="AB20" s="13">
        <v>1</v>
      </c>
      <c r="AC20" s="13">
        <v>1</v>
      </c>
      <c r="AD20" s="13">
        <v>1</v>
      </c>
      <c r="AE20" s="13">
        <v>1</v>
      </c>
      <c r="AF20" s="13">
        <v>1</v>
      </c>
      <c r="AG20" s="13">
        <v>1</v>
      </c>
      <c r="AH20" s="13">
        <v>1</v>
      </c>
      <c r="AI20" s="13">
        <v>1</v>
      </c>
      <c r="AJ20" s="13">
        <v>1</v>
      </c>
      <c r="AK20" s="13">
        <v>1</v>
      </c>
      <c r="AL20" s="13">
        <v>1</v>
      </c>
      <c r="AM20" s="13">
        <v>1</v>
      </c>
      <c r="AN20" s="13">
        <v>1</v>
      </c>
      <c r="AO20" s="13">
        <v>1</v>
      </c>
      <c r="AP20" s="13">
        <v>1</v>
      </c>
      <c r="AQ20" s="13">
        <v>1</v>
      </c>
      <c r="AR20" s="13">
        <v>1</v>
      </c>
      <c r="AS20" s="13">
        <v>1</v>
      </c>
      <c r="AT20" s="13">
        <v>1</v>
      </c>
      <c r="AU20" s="13">
        <v>1</v>
      </c>
      <c r="AV20" s="13">
        <v>1</v>
      </c>
      <c r="AW20" s="13">
        <v>1</v>
      </c>
    </row>
    <row r="21" spans="1:49" ht="38.25" customHeight="1" x14ac:dyDescent="0.2">
      <c r="A21" s="150"/>
      <c r="B21" s="23" t="s">
        <v>24</v>
      </c>
      <c r="C21" s="24" t="s">
        <v>22</v>
      </c>
      <c r="D21" s="57">
        <v>1</v>
      </c>
      <c r="E21" s="14">
        <f>SUM(H21:AW21)</f>
        <v>42</v>
      </c>
      <c r="F21" s="58">
        <v>9972.32</v>
      </c>
      <c r="G21" s="14">
        <f t="shared" ref="G21" si="0">F21*D21*E21</f>
        <v>418837.44</v>
      </c>
      <c r="H21" s="9">
        <v>1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9">
        <v>1</v>
      </c>
      <c r="V21" s="9">
        <v>1</v>
      </c>
      <c r="W21" s="9">
        <v>1</v>
      </c>
      <c r="X21" s="9">
        <v>1</v>
      </c>
      <c r="Y21" s="9">
        <v>1</v>
      </c>
      <c r="Z21" s="9">
        <v>1</v>
      </c>
      <c r="AA21" s="9">
        <v>1</v>
      </c>
      <c r="AB21" s="9">
        <v>1</v>
      </c>
      <c r="AC21" s="9">
        <v>1</v>
      </c>
      <c r="AD21" s="9">
        <v>1</v>
      </c>
      <c r="AE21" s="9">
        <v>1</v>
      </c>
      <c r="AF21" s="9">
        <v>1</v>
      </c>
      <c r="AG21" s="9">
        <v>1</v>
      </c>
      <c r="AH21" s="9">
        <v>1</v>
      </c>
      <c r="AI21" s="9">
        <v>1</v>
      </c>
      <c r="AJ21" s="9">
        <v>1</v>
      </c>
      <c r="AK21" s="9">
        <v>1</v>
      </c>
      <c r="AL21" s="9">
        <v>1</v>
      </c>
      <c r="AM21" s="9">
        <v>1</v>
      </c>
      <c r="AN21" s="9">
        <v>1</v>
      </c>
      <c r="AO21" s="9">
        <v>1</v>
      </c>
      <c r="AP21" s="9">
        <v>1</v>
      </c>
      <c r="AQ21" s="9">
        <v>1</v>
      </c>
      <c r="AR21" s="9">
        <v>1</v>
      </c>
      <c r="AS21" s="9">
        <v>1</v>
      </c>
      <c r="AT21" s="9">
        <v>1</v>
      </c>
      <c r="AU21" s="9">
        <v>1</v>
      </c>
      <c r="AV21" s="9">
        <v>1</v>
      </c>
      <c r="AW21" s="9">
        <v>1</v>
      </c>
    </row>
    <row r="22" spans="1:49" ht="39" customHeight="1" x14ac:dyDescent="0.2">
      <c r="A22" s="151"/>
      <c r="B22" s="23" t="s">
        <v>25</v>
      </c>
      <c r="C22" s="24" t="s">
        <v>26</v>
      </c>
      <c r="D22" s="57">
        <v>1</v>
      </c>
      <c r="E22" s="14">
        <f>SUM(H22:AW22)</f>
        <v>42</v>
      </c>
      <c r="F22" s="58">
        <v>7442.03</v>
      </c>
      <c r="G22" s="14">
        <f t="shared" ref="G22" si="1">F22*D22*E22</f>
        <v>312565.26</v>
      </c>
      <c r="H22" s="66">
        <v>1</v>
      </c>
      <c r="I22" s="66">
        <v>1</v>
      </c>
      <c r="J22" s="66">
        <v>1</v>
      </c>
      <c r="K22" s="66">
        <v>1</v>
      </c>
      <c r="L22" s="66">
        <v>1</v>
      </c>
      <c r="M22" s="66">
        <v>1</v>
      </c>
      <c r="N22" s="66">
        <v>1</v>
      </c>
      <c r="O22" s="66">
        <v>1</v>
      </c>
      <c r="P22" s="66">
        <v>1</v>
      </c>
      <c r="Q22" s="66">
        <v>1</v>
      </c>
      <c r="R22" s="66">
        <v>1</v>
      </c>
      <c r="S22" s="66">
        <v>1</v>
      </c>
      <c r="T22" s="66">
        <v>1</v>
      </c>
      <c r="U22" s="66">
        <v>1</v>
      </c>
      <c r="V22" s="66">
        <v>1</v>
      </c>
      <c r="W22" s="66">
        <v>1</v>
      </c>
      <c r="X22" s="66">
        <v>1</v>
      </c>
      <c r="Y22" s="66">
        <v>1</v>
      </c>
      <c r="Z22" s="66">
        <v>1</v>
      </c>
      <c r="AA22" s="66">
        <v>1</v>
      </c>
      <c r="AB22" s="66">
        <v>1</v>
      </c>
      <c r="AC22" s="66">
        <v>1</v>
      </c>
      <c r="AD22" s="66">
        <v>1</v>
      </c>
      <c r="AE22" s="66">
        <v>1</v>
      </c>
      <c r="AF22" s="66">
        <v>1</v>
      </c>
      <c r="AG22" s="66">
        <v>1</v>
      </c>
      <c r="AH22" s="66">
        <v>1</v>
      </c>
      <c r="AI22" s="66">
        <v>1</v>
      </c>
      <c r="AJ22" s="66">
        <v>1</v>
      </c>
      <c r="AK22" s="66">
        <v>1</v>
      </c>
      <c r="AL22" s="66">
        <v>1</v>
      </c>
      <c r="AM22" s="66">
        <v>1</v>
      </c>
      <c r="AN22" s="66">
        <v>1</v>
      </c>
      <c r="AO22" s="66">
        <v>1</v>
      </c>
      <c r="AP22" s="66">
        <v>1</v>
      </c>
      <c r="AQ22" s="66">
        <v>1</v>
      </c>
      <c r="AR22" s="66">
        <v>1</v>
      </c>
      <c r="AS22" s="66">
        <v>1</v>
      </c>
      <c r="AT22" s="66">
        <v>1</v>
      </c>
      <c r="AU22" s="66">
        <v>1</v>
      </c>
      <c r="AV22" s="66">
        <v>1</v>
      </c>
      <c r="AW22" s="66">
        <v>1</v>
      </c>
    </row>
    <row r="23" spans="1:49" ht="36.75" customHeight="1" x14ac:dyDescent="0.2">
      <c r="A23" s="151"/>
      <c r="B23" s="23" t="s">
        <v>19</v>
      </c>
      <c r="C23" s="24" t="s">
        <v>22</v>
      </c>
      <c r="D23" s="57">
        <v>0.2</v>
      </c>
      <c r="E23" s="14">
        <f>SUM(H23:AW23)</f>
        <v>30</v>
      </c>
      <c r="F23" s="58">
        <v>9972.32</v>
      </c>
      <c r="G23" s="14">
        <f t="shared" ref="G23:G24" si="2">F23*D23*E23</f>
        <v>59833.919999999998</v>
      </c>
      <c r="H23" s="35">
        <v>1</v>
      </c>
      <c r="I23" s="35">
        <v>1</v>
      </c>
      <c r="J23" s="35">
        <v>1</v>
      </c>
      <c r="K23" s="35">
        <v>1</v>
      </c>
      <c r="L23" s="35">
        <v>1</v>
      </c>
      <c r="M23" s="35">
        <v>1</v>
      </c>
      <c r="N23" s="35">
        <v>1</v>
      </c>
      <c r="O23" s="35">
        <v>1</v>
      </c>
      <c r="P23" s="35">
        <v>1</v>
      </c>
      <c r="Q23" s="35">
        <v>1</v>
      </c>
      <c r="R23" s="35">
        <v>1</v>
      </c>
      <c r="S23" s="35">
        <v>1</v>
      </c>
      <c r="T23" s="35">
        <v>1</v>
      </c>
      <c r="U23" s="35">
        <v>1</v>
      </c>
      <c r="V23" s="35">
        <v>1</v>
      </c>
      <c r="W23" s="35">
        <v>1</v>
      </c>
      <c r="X23" s="35">
        <v>1</v>
      </c>
      <c r="Y23" s="35">
        <v>1</v>
      </c>
      <c r="Z23" s="35">
        <v>1</v>
      </c>
      <c r="AA23" s="35">
        <v>1</v>
      </c>
      <c r="AB23" s="35">
        <v>1</v>
      </c>
      <c r="AC23" s="35">
        <v>1</v>
      </c>
      <c r="AD23" s="35">
        <v>1</v>
      </c>
      <c r="AE23" s="35">
        <v>1</v>
      </c>
      <c r="AF23" s="35">
        <v>1</v>
      </c>
      <c r="AG23" s="35">
        <v>1</v>
      </c>
      <c r="AH23" s="35">
        <v>1</v>
      </c>
      <c r="AI23" s="35">
        <v>1</v>
      </c>
      <c r="AJ23" s="35">
        <v>1</v>
      </c>
      <c r="AK23" s="35">
        <v>1</v>
      </c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</row>
    <row r="24" spans="1:49" ht="38.25" customHeight="1" x14ac:dyDescent="0.2">
      <c r="A24" s="151"/>
      <c r="B24" s="12" t="s">
        <v>10</v>
      </c>
      <c r="C24" s="24" t="s">
        <v>22</v>
      </c>
      <c r="D24" s="57">
        <v>0.6</v>
      </c>
      <c r="E24" s="14">
        <f>SUM(H24:AW24)</f>
        <v>30</v>
      </c>
      <c r="F24" s="58">
        <v>9972.32</v>
      </c>
      <c r="G24" s="14">
        <f t="shared" si="2"/>
        <v>179501.76</v>
      </c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10">
        <v>1</v>
      </c>
      <c r="U24" s="10">
        <v>1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10">
        <v>1</v>
      </c>
      <c r="AE24" s="10">
        <v>1</v>
      </c>
      <c r="AF24" s="10">
        <v>1</v>
      </c>
      <c r="AG24" s="10">
        <v>1</v>
      </c>
      <c r="AH24" s="10">
        <v>1</v>
      </c>
      <c r="AI24" s="10">
        <v>1</v>
      </c>
      <c r="AJ24" s="10">
        <v>1</v>
      </c>
      <c r="AK24" s="10">
        <v>1</v>
      </c>
      <c r="AL24" s="10">
        <v>1</v>
      </c>
      <c r="AM24" s="10">
        <v>1</v>
      </c>
      <c r="AN24" s="10">
        <v>1</v>
      </c>
      <c r="AO24" s="10">
        <v>1</v>
      </c>
      <c r="AP24" s="10">
        <v>1</v>
      </c>
      <c r="AQ24" s="10">
        <v>1</v>
      </c>
      <c r="AR24" s="10">
        <v>1</v>
      </c>
      <c r="AS24" s="10">
        <v>1</v>
      </c>
      <c r="AT24" s="10">
        <v>1</v>
      </c>
      <c r="AU24" s="10">
        <v>1</v>
      </c>
      <c r="AV24" s="10">
        <v>1</v>
      </c>
      <c r="AW24" s="10">
        <v>1</v>
      </c>
    </row>
    <row r="25" spans="1:49" ht="15" customHeight="1" x14ac:dyDescent="0.2">
      <c r="A25" s="38"/>
      <c r="B25" s="3"/>
      <c r="C25" s="30"/>
      <c r="D25" s="50" t="s">
        <v>35</v>
      </c>
      <c r="E25" s="32"/>
      <c r="F25" s="32"/>
      <c r="G25" s="33">
        <f>SUM(G20:G24)</f>
        <v>1212557.58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49" ht="15" customHeight="1" x14ac:dyDescent="0.2">
      <c r="A26" s="38"/>
      <c r="B26" s="3"/>
      <c r="C26" s="30"/>
      <c r="D26" s="31"/>
      <c r="E26" s="33"/>
      <c r="F26" s="32"/>
      <c r="G26" s="3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49" s="45" customFormat="1" ht="15" customHeight="1" x14ac:dyDescent="0.2">
      <c r="A27" s="41"/>
      <c r="B27" s="152" t="s">
        <v>36</v>
      </c>
      <c r="C27" s="152"/>
      <c r="D27" s="15"/>
      <c r="E27" s="15"/>
      <c r="F27" s="15"/>
      <c r="G27" s="15"/>
      <c r="H27" s="42"/>
      <c r="I27" s="42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15"/>
      <c r="AD27" s="44"/>
      <c r="AE27" s="44"/>
      <c r="AG27" s="15"/>
      <c r="AL27" s="42"/>
      <c r="AM27" s="42"/>
      <c r="AN27" s="43"/>
      <c r="AO27" s="43"/>
      <c r="AP27" s="43"/>
      <c r="AQ27" s="43"/>
      <c r="AR27" s="43"/>
      <c r="AS27" s="43"/>
      <c r="AT27" s="43"/>
      <c r="AU27" s="43"/>
      <c r="AV27" s="43"/>
      <c r="AW27" s="43"/>
    </row>
    <row r="28" spans="1:49" ht="15" customHeight="1" x14ac:dyDescent="0.2">
      <c r="A28" s="37"/>
      <c r="B28" s="34" t="s">
        <v>4</v>
      </c>
      <c r="C28" s="46" t="s">
        <v>5</v>
      </c>
      <c r="D28" s="128" t="s">
        <v>3</v>
      </c>
      <c r="E28" s="153"/>
      <c r="F28" s="34" t="s">
        <v>8</v>
      </c>
      <c r="G28" s="40" t="s">
        <v>2</v>
      </c>
      <c r="H28" s="47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48"/>
      <c r="AD28"/>
      <c r="AE28" t="s">
        <v>17</v>
      </c>
      <c r="AG28" s="3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5" customHeight="1" x14ac:dyDescent="0.2">
      <c r="A29" s="150" t="s">
        <v>18</v>
      </c>
      <c r="B29" s="118" t="s">
        <v>20</v>
      </c>
      <c r="C29" s="121" t="s">
        <v>21</v>
      </c>
      <c r="D29" s="136">
        <v>1.5</v>
      </c>
      <c r="E29" s="139" t="s">
        <v>7</v>
      </c>
      <c r="F29" s="154">
        <f>F20</f>
        <v>11515.2</v>
      </c>
      <c r="G29" s="133">
        <f>D29*F29</f>
        <v>17272.800000000003</v>
      </c>
      <c r="H29" s="47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48"/>
      <c r="AD29"/>
      <c r="AE29"/>
      <c r="AG29" s="3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 spans="1:49" ht="15" customHeight="1" x14ac:dyDescent="0.2">
      <c r="A30" s="150"/>
      <c r="B30" s="119"/>
      <c r="C30" s="122"/>
      <c r="D30" s="137"/>
      <c r="E30" s="140"/>
      <c r="F30" s="155"/>
      <c r="G30" s="134"/>
      <c r="H30" s="47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48"/>
      <c r="AD30"/>
      <c r="AE30"/>
      <c r="AG30" s="3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 spans="1:49" ht="3.75" customHeight="1" x14ac:dyDescent="0.2">
      <c r="A31" s="150"/>
      <c r="B31" s="120"/>
      <c r="C31" s="123"/>
      <c r="D31" s="138"/>
      <c r="E31" s="141"/>
      <c r="F31" s="156"/>
      <c r="G31" s="135"/>
      <c r="H31" s="47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48"/>
      <c r="AD31"/>
      <c r="AE31"/>
      <c r="AG31" s="3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 spans="1:49" ht="15" customHeight="1" x14ac:dyDescent="0.2">
      <c r="A32" s="150"/>
      <c r="B32" s="118" t="s">
        <v>24</v>
      </c>
      <c r="C32" s="121" t="s">
        <v>22</v>
      </c>
      <c r="D32" s="124">
        <v>3</v>
      </c>
      <c r="E32" s="143" t="s">
        <v>7</v>
      </c>
      <c r="F32" s="147">
        <f>F21</f>
        <v>9972.32</v>
      </c>
      <c r="G32" s="133">
        <f>D32*F32</f>
        <v>29916.959999999999</v>
      </c>
      <c r="H32" s="47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48"/>
      <c r="AD32" s="49"/>
      <c r="AE32" s="49"/>
      <c r="AG32" s="3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 spans="1:49" ht="15" customHeight="1" x14ac:dyDescent="0.2">
      <c r="A33" s="150"/>
      <c r="B33" s="119"/>
      <c r="C33" s="122"/>
      <c r="D33" s="125"/>
      <c r="E33" s="144"/>
      <c r="F33" s="148"/>
      <c r="G33" s="134"/>
      <c r="H33" s="47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48"/>
      <c r="AD33" s="49"/>
      <c r="AE33" s="49"/>
      <c r="AG33" s="3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 spans="1:49" ht="4.5" customHeight="1" x14ac:dyDescent="0.2">
      <c r="A34" s="150"/>
      <c r="B34" s="120"/>
      <c r="C34" s="123"/>
      <c r="D34" s="126"/>
      <c r="E34" s="145"/>
      <c r="F34" s="149"/>
      <c r="G34" s="135"/>
      <c r="H34" s="47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48"/>
      <c r="AD34" s="49"/>
      <c r="AE34" s="49"/>
      <c r="AG34" s="3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 spans="1:49" ht="15" customHeight="1" x14ac:dyDescent="0.2">
      <c r="A35" s="151"/>
      <c r="B35" s="118" t="s">
        <v>25</v>
      </c>
      <c r="C35" s="121" t="s">
        <v>26</v>
      </c>
      <c r="D35" s="124">
        <v>3</v>
      </c>
      <c r="E35" s="143" t="s">
        <v>7</v>
      </c>
      <c r="F35" s="147">
        <f>F22</f>
        <v>7442.03</v>
      </c>
      <c r="G35" s="133">
        <f>D35*F35</f>
        <v>22326.09</v>
      </c>
      <c r="H35" s="47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48"/>
      <c r="AD35" s="49"/>
      <c r="AE35" s="49"/>
      <c r="AG35" s="3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ht="15" customHeight="1" x14ac:dyDescent="0.2">
      <c r="A36" s="151"/>
      <c r="B36" s="119"/>
      <c r="C36" s="122"/>
      <c r="D36" s="125"/>
      <c r="E36" s="144"/>
      <c r="F36" s="148"/>
      <c r="G36" s="134"/>
      <c r="H36" s="47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48"/>
      <c r="AD36" s="49"/>
      <c r="AE36" s="49"/>
      <c r="AG36" s="3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 spans="1:49" ht="5.25" customHeight="1" x14ac:dyDescent="0.2">
      <c r="A37" s="151"/>
      <c r="B37" s="120"/>
      <c r="C37" s="123"/>
      <c r="D37" s="126"/>
      <c r="E37" s="145"/>
      <c r="F37" s="149"/>
      <c r="G37" s="135"/>
      <c r="H37" s="47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48"/>
      <c r="AD37" s="49"/>
      <c r="AE37" s="49"/>
      <c r="AG37" s="3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5.75" customHeight="1" x14ac:dyDescent="0.2">
      <c r="A38" s="151"/>
      <c r="B38" s="118" t="s">
        <v>10</v>
      </c>
      <c r="C38" s="121" t="s">
        <v>22</v>
      </c>
      <c r="D38" s="124">
        <v>1.8</v>
      </c>
      <c r="E38" s="143" t="s">
        <v>7</v>
      </c>
      <c r="F38" s="147">
        <f>F24</f>
        <v>9972.32</v>
      </c>
      <c r="G38" s="133">
        <f>D38*F38</f>
        <v>17950.175999999999</v>
      </c>
      <c r="H38" s="47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48"/>
      <c r="AD38" s="49"/>
      <c r="AE38" s="49"/>
      <c r="AG38" s="3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 spans="1:49" ht="15" customHeight="1" x14ac:dyDescent="0.2">
      <c r="A39" s="151"/>
      <c r="B39" s="119"/>
      <c r="C39" s="122"/>
      <c r="D39" s="125"/>
      <c r="E39" s="144"/>
      <c r="F39" s="148"/>
      <c r="G39" s="134"/>
      <c r="H39" s="47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48"/>
      <c r="AD39" s="49"/>
      <c r="AE39" s="49"/>
      <c r="AG39" s="3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</row>
    <row r="40" spans="1:49" ht="0.75" customHeight="1" x14ac:dyDescent="0.2">
      <c r="A40" s="151"/>
      <c r="B40" s="120"/>
      <c r="C40" s="123"/>
      <c r="D40" s="126"/>
      <c r="E40" s="145"/>
      <c r="F40" s="149"/>
      <c r="G40" s="135"/>
      <c r="H40" s="47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48"/>
      <c r="AD40" s="49"/>
      <c r="AE40" s="49"/>
      <c r="AG40" s="3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 spans="1:49" ht="15" customHeight="1" x14ac:dyDescent="0.2">
      <c r="A41" s="39"/>
      <c r="B41" s="51"/>
      <c r="C41" s="52"/>
      <c r="D41" s="50" t="s">
        <v>37</v>
      </c>
      <c r="E41" s="62"/>
      <c r="F41" s="63"/>
      <c r="G41" s="64">
        <f>SUM(G29:G40)</f>
        <v>87466.026000000013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48"/>
      <c r="AD41" s="3"/>
      <c r="AE41" s="3"/>
      <c r="AG41" s="3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</row>
    <row r="42" spans="1:49" ht="11.25" customHeight="1" x14ac:dyDescent="0.2">
      <c r="D42" s="4"/>
      <c r="E42" s="8"/>
      <c r="F42" s="7"/>
      <c r="G42" s="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 s="20" customFormat="1" ht="15" customHeight="1" x14ac:dyDescent="0.2">
      <c r="D43" s="18"/>
      <c r="E43" s="17" t="s">
        <v>39</v>
      </c>
      <c r="F43" s="19"/>
      <c r="G43" s="28">
        <f>+G25+G41</f>
        <v>1300023.6060000001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</row>
    <row r="44" spans="1:49" s="20" customFormat="1" ht="15" customHeight="1" x14ac:dyDescent="0.2">
      <c r="D44" s="18"/>
      <c r="E44" s="19"/>
      <c r="F44" s="19"/>
      <c r="G44" s="2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</row>
    <row r="45" spans="1:49" s="79" customFormat="1" ht="15" customHeight="1" x14ac:dyDescent="0.2">
      <c r="A45" s="80">
        <v>2</v>
      </c>
      <c r="B45" s="81" t="s">
        <v>60</v>
      </c>
      <c r="C45" s="82"/>
      <c r="D45" s="83"/>
      <c r="E45" s="84"/>
      <c r="F45" s="85"/>
      <c r="G45" s="84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</row>
    <row r="46" spans="1:49" s="79" customFormat="1" ht="15" customHeight="1" x14ac:dyDescent="0.2">
      <c r="A46" s="80"/>
      <c r="B46" s="81"/>
      <c r="C46" s="82"/>
      <c r="D46" s="83"/>
      <c r="E46" s="84"/>
      <c r="F46" s="85"/>
      <c r="G46" s="84"/>
      <c r="H46" s="110" t="s">
        <v>46</v>
      </c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3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</row>
    <row r="47" spans="1:49" ht="15" customHeight="1" x14ac:dyDescent="0.2">
      <c r="B47" s="3" t="s">
        <v>43</v>
      </c>
      <c r="H47" s="25">
        <v>43</v>
      </c>
      <c r="I47" s="25">
        <v>44</v>
      </c>
      <c r="J47" s="25">
        <v>45</v>
      </c>
      <c r="K47" s="25">
        <v>46</v>
      </c>
      <c r="L47" s="25">
        <v>47</v>
      </c>
      <c r="M47" s="25">
        <v>48</v>
      </c>
      <c r="N47" s="25">
        <v>49</v>
      </c>
      <c r="O47" s="25">
        <v>50</v>
      </c>
      <c r="P47" s="25">
        <v>51</v>
      </c>
      <c r="Q47" s="25">
        <v>52</v>
      </c>
      <c r="R47" s="25">
        <v>53</v>
      </c>
      <c r="S47" s="25">
        <v>54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 ht="15" customHeight="1" x14ac:dyDescent="0.2">
      <c r="D48" s="4"/>
      <c r="E48" s="3"/>
      <c r="F48" s="3"/>
      <c r="G48" s="3"/>
      <c r="H48" s="106" t="s">
        <v>58</v>
      </c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3"/>
    </row>
    <row r="49" spans="1:49" ht="15" customHeight="1" x14ac:dyDescent="0.2">
      <c r="B49" s="132" t="s">
        <v>57</v>
      </c>
      <c r="C49" s="132"/>
      <c r="D49" s="11"/>
      <c r="E49" s="11"/>
      <c r="F49" s="11"/>
      <c r="G49" s="11"/>
      <c r="H49" s="114" t="s">
        <v>1</v>
      </c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6"/>
    </row>
    <row r="50" spans="1:49" ht="27.75" customHeight="1" x14ac:dyDescent="0.2">
      <c r="B50" s="34" t="s">
        <v>4</v>
      </c>
      <c r="C50" s="46" t="s">
        <v>5</v>
      </c>
      <c r="D50" s="53" t="s">
        <v>16</v>
      </c>
      <c r="E50" s="61" t="s">
        <v>1</v>
      </c>
      <c r="F50" s="46" t="s">
        <v>0</v>
      </c>
      <c r="G50" s="54" t="s">
        <v>2</v>
      </c>
      <c r="H50" s="25">
        <v>43</v>
      </c>
      <c r="I50" s="25">
        <v>44</v>
      </c>
      <c r="J50" s="25">
        <v>45</v>
      </c>
      <c r="K50" s="25">
        <v>46</v>
      </c>
      <c r="L50" s="25">
        <v>47</v>
      </c>
      <c r="M50" s="25">
        <v>48</v>
      </c>
      <c r="N50" s="25">
        <v>49</v>
      </c>
      <c r="O50" s="25">
        <v>50</v>
      </c>
      <c r="P50" s="25">
        <v>51</v>
      </c>
      <c r="Q50" s="25">
        <v>52</v>
      </c>
      <c r="R50" s="25">
        <v>53</v>
      </c>
      <c r="S50" s="25">
        <v>54</v>
      </c>
    </row>
    <row r="51" spans="1:49" ht="33.75" customHeight="1" x14ac:dyDescent="0.2">
      <c r="A51" s="150" t="s">
        <v>41</v>
      </c>
      <c r="B51" s="23" t="s">
        <v>20</v>
      </c>
      <c r="C51" s="24" t="s">
        <v>23</v>
      </c>
      <c r="D51" s="57">
        <v>0.5</v>
      </c>
      <c r="E51" s="14">
        <f>SUM(H51:S51)</f>
        <v>12</v>
      </c>
      <c r="F51" s="58">
        <v>11515.2</v>
      </c>
      <c r="G51" s="14">
        <f>F51*D51*E51</f>
        <v>69091.200000000012</v>
      </c>
      <c r="H51" s="13">
        <v>1</v>
      </c>
      <c r="I51" s="13">
        <v>1</v>
      </c>
      <c r="J51" s="13">
        <v>1</v>
      </c>
      <c r="K51" s="13">
        <v>1</v>
      </c>
      <c r="L51" s="13">
        <v>1</v>
      </c>
      <c r="M51" s="13">
        <v>1</v>
      </c>
      <c r="N51" s="13">
        <v>1</v>
      </c>
      <c r="O51" s="13">
        <v>1</v>
      </c>
      <c r="P51" s="13">
        <v>1</v>
      </c>
      <c r="Q51" s="13">
        <v>1</v>
      </c>
      <c r="R51" s="13">
        <v>1</v>
      </c>
      <c r="S51" s="13">
        <v>1</v>
      </c>
    </row>
    <row r="52" spans="1:49" ht="33" customHeight="1" x14ac:dyDescent="0.2">
      <c r="A52" s="150"/>
      <c r="B52" s="23" t="s">
        <v>24</v>
      </c>
      <c r="C52" s="24" t="s">
        <v>22</v>
      </c>
      <c r="D52" s="57">
        <v>1</v>
      </c>
      <c r="E52" s="14">
        <f>SUM(H52:S52)</f>
        <v>12</v>
      </c>
      <c r="F52" s="58">
        <v>9972.32</v>
      </c>
      <c r="G52" s="14">
        <f t="shared" ref="G52:G54" si="3">F52*D52*E52</f>
        <v>119667.84</v>
      </c>
      <c r="H52" s="9">
        <v>1</v>
      </c>
      <c r="I52" s="9">
        <v>1</v>
      </c>
      <c r="J52" s="9">
        <v>1</v>
      </c>
      <c r="K52" s="9">
        <v>1</v>
      </c>
      <c r="L52" s="9">
        <v>1</v>
      </c>
      <c r="M52" s="9">
        <v>1</v>
      </c>
      <c r="N52" s="9">
        <v>1</v>
      </c>
      <c r="O52" s="9">
        <v>1</v>
      </c>
      <c r="P52" s="9">
        <v>1</v>
      </c>
      <c r="Q52" s="9">
        <v>1</v>
      </c>
      <c r="R52" s="9">
        <v>1</v>
      </c>
      <c r="S52" s="9">
        <v>1</v>
      </c>
    </row>
    <row r="53" spans="1:49" ht="33" customHeight="1" x14ac:dyDescent="0.2">
      <c r="A53" s="151"/>
      <c r="B53" s="23" t="s">
        <v>25</v>
      </c>
      <c r="C53" s="24" t="s">
        <v>26</v>
      </c>
      <c r="D53" s="57">
        <v>1</v>
      </c>
      <c r="E53" s="14">
        <f>SUM(H53:S53)</f>
        <v>12</v>
      </c>
      <c r="F53" s="58">
        <v>7442.03</v>
      </c>
      <c r="G53" s="14">
        <f t="shared" si="3"/>
        <v>89304.36</v>
      </c>
      <c r="H53" s="66">
        <v>1</v>
      </c>
      <c r="I53" s="66">
        <v>1</v>
      </c>
      <c r="J53" s="66">
        <v>1</v>
      </c>
      <c r="K53" s="66">
        <v>1</v>
      </c>
      <c r="L53" s="66">
        <v>1</v>
      </c>
      <c r="M53" s="66">
        <v>1</v>
      </c>
      <c r="N53" s="66">
        <v>1</v>
      </c>
      <c r="O53" s="66">
        <v>1</v>
      </c>
      <c r="P53" s="66">
        <v>1</v>
      </c>
      <c r="Q53" s="66">
        <v>1</v>
      </c>
      <c r="R53" s="66">
        <v>1</v>
      </c>
      <c r="S53" s="66">
        <v>1</v>
      </c>
    </row>
    <row r="54" spans="1:49" ht="34.5" customHeight="1" x14ac:dyDescent="0.2">
      <c r="A54" s="151"/>
      <c r="B54" s="12" t="s">
        <v>10</v>
      </c>
      <c r="C54" s="24" t="s">
        <v>22</v>
      </c>
      <c r="D54" s="57">
        <v>0.6</v>
      </c>
      <c r="E54" s="14">
        <f>SUM(H54:S54)</f>
        <v>12</v>
      </c>
      <c r="F54" s="58">
        <v>9972.32</v>
      </c>
      <c r="G54" s="14">
        <f t="shared" si="3"/>
        <v>71800.703999999998</v>
      </c>
      <c r="H54" s="10">
        <v>1</v>
      </c>
      <c r="I54" s="10">
        <v>1</v>
      </c>
      <c r="J54" s="10">
        <v>1</v>
      </c>
      <c r="K54" s="10">
        <v>1</v>
      </c>
      <c r="L54" s="10">
        <v>1</v>
      </c>
      <c r="M54" s="10">
        <v>1</v>
      </c>
      <c r="N54" s="10">
        <v>1</v>
      </c>
      <c r="O54" s="10">
        <v>1</v>
      </c>
      <c r="P54" s="10">
        <v>1</v>
      </c>
      <c r="Q54" s="10">
        <v>1</v>
      </c>
      <c r="R54" s="10">
        <v>1</v>
      </c>
      <c r="S54" s="10">
        <v>1</v>
      </c>
    </row>
    <row r="55" spans="1:49" ht="15" customHeight="1" x14ac:dyDescent="0.2">
      <c r="A55" s="39"/>
      <c r="B55" s="51"/>
      <c r="C55" s="52"/>
      <c r="E55" s="62"/>
      <c r="F55" s="63"/>
      <c r="G55" s="64">
        <f>SUM(G51:G54)</f>
        <v>349864.10400000005</v>
      </c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48"/>
      <c r="AD55" s="3"/>
      <c r="AE55" s="3"/>
      <c r="AG55" s="3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</row>
    <row r="56" spans="1:49" ht="15" customHeight="1" x14ac:dyDescent="0.2">
      <c r="C56" s="50" t="s">
        <v>59</v>
      </c>
      <c r="D56" s="1"/>
    </row>
    <row r="57" spans="1:49" s="20" customFormat="1" ht="15" customHeight="1" x14ac:dyDescent="0.2">
      <c r="D57" s="18"/>
      <c r="E57" s="17" t="s">
        <v>47</v>
      </c>
      <c r="F57" s="19"/>
      <c r="G57" s="28">
        <f>G55</f>
        <v>349864.10400000005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</row>
    <row r="58" spans="1:49" ht="15" customHeight="1" x14ac:dyDescent="0.2">
      <c r="B58" s="86"/>
      <c r="C58" s="86"/>
      <c r="D58" s="86"/>
    </row>
    <row r="59" spans="1:49" ht="15" customHeight="1" x14ac:dyDescent="0.2">
      <c r="A59" s="80">
        <v>3</v>
      </c>
      <c r="B59" s="81" t="s">
        <v>60</v>
      </c>
      <c r="C59" s="82"/>
      <c r="D59" s="83"/>
      <c r="E59" s="84"/>
      <c r="F59" s="85"/>
      <c r="G59" s="84"/>
    </row>
    <row r="60" spans="1:49" ht="15" customHeight="1" x14ac:dyDescent="0.2">
      <c r="A60" s="80"/>
      <c r="B60" s="81"/>
      <c r="C60" s="82"/>
      <c r="D60" s="83"/>
      <c r="E60" s="84"/>
      <c r="F60" s="85"/>
      <c r="G60" s="84"/>
      <c r="H60" s="110" t="s">
        <v>49</v>
      </c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3"/>
      <c r="T60" s="159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</row>
    <row r="61" spans="1:49" ht="15" customHeight="1" x14ac:dyDescent="0.2">
      <c r="B61" s="3" t="s">
        <v>43</v>
      </c>
      <c r="H61" s="25">
        <v>55</v>
      </c>
      <c r="I61" s="25">
        <v>56</v>
      </c>
      <c r="J61" s="25">
        <v>57</v>
      </c>
      <c r="K61" s="25">
        <v>58</v>
      </c>
      <c r="L61" s="25">
        <v>59</v>
      </c>
      <c r="M61" s="25">
        <v>60</v>
      </c>
      <c r="N61" s="25">
        <v>61</v>
      </c>
      <c r="O61" s="25">
        <v>62</v>
      </c>
      <c r="P61" s="25">
        <v>63</v>
      </c>
      <c r="Q61" s="25">
        <v>64</v>
      </c>
      <c r="R61" s="25">
        <v>65</v>
      </c>
      <c r="S61" s="25">
        <v>66</v>
      </c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</row>
    <row r="62" spans="1:49" ht="15" customHeight="1" x14ac:dyDescent="0.2">
      <c r="D62" s="4"/>
      <c r="E62" s="3"/>
      <c r="F62" s="3"/>
      <c r="G62" s="3"/>
      <c r="H62" s="106" t="s">
        <v>42</v>
      </c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3"/>
      <c r="T62" s="157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</row>
    <row r="63" spans="1:49" ht="19.5" customHeight="1" x14ac:dyDescent="0.2">
      <c r="B63" s="132" t="s">
        <v>40</v>
      </c>
      <c r="C63" s="132"/>
      <c r="D63" s="11"/>
      <c r="E63" s="11"/>
      <c r="F63" s="11"/>
      <c r="G63" s="11"/>
      <c r="H63" s="114" t="s">
        <v>1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6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</row>
    <row r="64" spans="1:49" ht="29.25" customHeight="1" x14ac:dyDescent="0.2">
      <c r="B64" s="34" t="s">
        <v>4</v>
      </c>
      <c r="C64" s="46" t="s">
        <v>5</v>
      </c>
      <c r="D64" s="53" t="s">
        <v>16</v>
      </c>
      <c r="E64" s="61" t="s">
        <v>1</v>
      </c>
      <c r="F64" s="46" t="s">
        <v>0</v>
      </c>
      <c r="G64" s="54" t="s">
        <v>2</v>
      </c>
      <c r="H64" s="25">
        <v>55</v>
      </c>
      <c r="I64" s="25">
        <v>56</v>
      </c>
      <c r="J64" s="25">
        <v>57</v>
      </c>
      <c r="K64" s="25">
        <v>58</v>
      </c>
      <c r="L64" s="25">
        <v>59</v>
      </c>
      <c r="M64" s="25">
        <v>60</v>
      </c>
      <c r="N64" s="25">
        <v>61</v>
      </c>
      <c r="O64" s="25">
        <v>62</v>
      </c>
      <c r="P64" s="25">
        <v>63</v>
      </c>
      <c r="Q64" s="25">
        <v>64</v>
      </c>
      <c r="R64" s="25">
        <v>65</v>
      </c>
      <c r="S64" s="25">
        <v>66</v>
      </c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</row>
    <row r="65" spans="1:49" ht="33.75" customHeight="1" x14ac:dyDescent="0.2">
      <c r="A65" s="150" t="s">
        <v>48</v>
      </c>
      <c r="B65" s="23" t="s">
        <v>20</v>
      </c>
      <c r="C65" s="24" t="s">
        <v>23</v>
      </c>
      <c r="D65" s="57">
        <v>0.5</v>
      </c>
      <c r="E65" s="14">
        <f>SUM(H65:S65)</f>
        <v>12</v>
      </c>
      <c r="F65" s="58">
        <v>11515.2</v>
      </c>
      <c r="G65" s="14">
        <f>F65*D65*E65</f>
        <v>69091.200000000012</v>
      </c>
      <c r="H65" s="13">
        <v>1</v>
      </c>
      <c r="I65" s="13">
        <v>1</v>
      </c>
      <c r="J65" s="13">
        <v>1</v>
      </c>
      <c r="K65" s="13">
        <v>1</v>
      </c>
      <c r="L65" s="13">
        <v>1</v>
      </c>
      <c r="M65" s="13">
        <v>1</v>
      </c>
      <c r="N65" s="13">
        <v>1</v>
      </c>
      <c r="O65" s="13">
        <v>1</v>
      </c>
      <c r="P65" s="13">
        <v>1</v>
      </c>
      <c r="Q65" s="13">
        <v>1</v>
      </c>
      <c r="R65" s="13">
        <v>1</v>
      </c>
      <c r="S65" s="13">
        <v>1</v>
      </c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</row>
    <row r="66" spans="1:49" ht="33" customHeight="1" x14ac:dyDescent="0.2">
      <c r="A66" s="150"/>
      <c r="B66" s="23" t="s">
        <v>24</v>
      </c>
      <c r="C66" s="24" t="s">
        <v>22</v>
      </c>
      <c r="D66" s="57">
        <v>1</v>
      </c>
      <c r="E66" s="14">
        <f>SUM(H66:S66)</f>
        <v>12</v>
      </c>
      <c r="F66" s="58">
        <v>9972.32</v>
      </c>
      <c r="G66" s="14">
        <f t="shared" ref="G66:G68" si="4">F66*D66*E66</f>
        <v>119667.84</v>
      </c>
      <c r="H66" s="9">
        <v>1</v>
      </c>
      <c r="I66" s="9">
        <v>1</v>
      </c>
      <c r="J66" s="9">
        <v>1</v>
      </c>
      <c r="K66" s="9">
        <v>1</v>
      </c>
      <c r="L66" s="9">
        <v>1</v>
      </c>
      <c r="M66" s="9">
        <v>1</v>
      </c>
      <c r="N66" s="9">
        <v>1</v>
      </c>
      <c r="O66" s="9">
        <v>1</v>
      </c>
      <c r="P66" s="9">
        <v>1</v>
      </c>
      <c r="Q66" s="9">
        <v>1</v>
      </c>
      <c r="R66" s="9">
        <v>1</v>
      </c>
      <c r="S66" s="9">
        <v>1</v>
      </c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</row>
    <row r="67" spans="1:49" ht="32.25" customHeight="1" x14ac:dyDescent="0.2">
      <c r="A67" s="151"/>
      <c r="B67" s="23" t="s">
        <v>25</v>
      </c>
      <c r="C67" s="24" t="s">
        <v>26</v>
      </c>
      <c r="D67" s="57">
        <v>1</v>
      </c>
      <c r="E67" s="14">
        <f>SUM(H67:S67)</f>
        <v>12</v>
      </c>
      <c r="F67" s="58">
        <v>7442.03</v>
      </c>
      <c r="G67" s="14">
        <f t="shared" si="4"/>
        <v>89304.36</v>
      </c>
      <c r="H67" s="66">
        <v>1</v>
      </c>
      <c r="I67" s="66">
        <v>1</v>
      </c>
      <c r="J67" s="66">
        <v>1</v>
      </c>
      <c r="K67" s="66">
        <v>1</v>
      </c>
      <c r="L67" s="66">
        <v>1</v>
      </c>
      <c r="M67" s="66">
        <v>1</v>
      </c>
      <c r="N67" s="66">
        <v>1</v>
      </c>
      <c r="O67" s="66">
        <v>1</v>
      </c>
      <c r="P67" s="66">
        <v>1</v>
      </c>
      <c r="Q67" s="66">
        <v>1</v>
      </c>
      <c r="R67" s="66">
        <v>1</v>
      </c>
      <c r="S67" s="66">
        <v>1</v>
      </c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</row>
    <row r="68" spans="1:49" ht="30.75" customHeight="1" x14ac:dyDescent="0.2">
      <c r="A68" s="151"/>
      <c r="B68" s="12" t="s">
        <v>10</v>
      </c>
      <c r="C68" s="24" t="s">
        <v>22</v>
      </c>
      <c r="D68" s="57">
        <v>0.6</v>
      </c>
      <c r="E68" s="14">
        <f>SUM(H68:S68)</f>
        <v>12</v>
      </c>
      <c r="F68" s="58">
        <v>9972.32</v>
      </c>
      <c r="G68" s="14">
        <f t="shared" si="4"/>
        <v>71800.703999999998</v>
      </c>
      <c r="H68" s="10">
        <v>1</v>
      </c>
      <c r="I68" s="10">
        <v>1</v>
      </c>
      <c r="J68" s="10">
        <v>1</v>
      </c>
      <c r="K68" s="10">
        <v>1</v>
      </c>
      <c r="L68" s="10">
        <v>1</v>
      </c>
      <c r="M68" s="10">
        <v>1</v>
      </c>
      <c r="N68" s="10">
        <v>1</v>
      </c>
      <c r="O68" s="10">
        <v>1</v>
      </c>
      <c r="P68" s="10">
        <v>1</v>
      </c>
      <c r="Q68" s="10">
        <v>1</v>
      </c>
      <c r="R68" s="10">
        <v>1</v>
      </c>
      <c r="S68" s="10">
        <v>1</v>
      </c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</row>
    <row r="69" spans="1:49" ht="15" customHeight="1" x14ac:dyDescent="0.2">
      <c r="A69" s="39"/>
      <c r="B69" s="51"/>
      <c r="C69" s="52"/>
      <c r="D69" s="50" t="s">
        <v>51</v>
      </c>
      <c r="E69" s="62"/>
      <c r="F69" s="63"/>
      <c r="G69" s="64">
        <f>SUM(G65:G68)</f>
        <v>349864.10400000005</v>
      </c>
    </row>
    <row r="70" spans="1:49" ht="15" customHeight="1" x14ac:dyDescent="0.2">
      <c r="D70" s="1"/>
    </row>
    <row r="71" spans="1:49" ht="15" customHeight="1" x14ac:dyDescent="0.2">
      <c r="D71" s="1"/>
      <c r="E71" s="17" t="s">
        <v>50</v>
      </c>
      <c r="F71" s="19"/>
      <c r="G71" s="28">
        <f>G69</f>
        <v>349864.10400000005</v>
      </c>
    </row>
    <row r="72" spans="1:49" ht="15" customHeight="1" x14ac:dyDescent="0.2">
      <c r="B72" s="55" t="s">
        <v>9</v>
      </c>
      <c r="C72" s="3"/>
      <c r="D72" s="1"/>
    </row>
    <row r="73" spans="1:49" ht="15" customHeight="1" x14ac:dyDescent="0.2">
      <c r="B73" s="146" t="s">
        <v>55</v>
      </c>
      <c r="C73" s="146"/>
      <c r="D73" s="1"/>
      <c r="E73" s="93" t="s">
        <v>52</v>
      </c>
      <c r="F73" s="94"/>
      <c r="G73" s="95">
        <f>G11</f>
        <v>118575</v>
      </c>
    </row>
    <row r="74" spans="1:49" ht="15" customHeight="1" x14ac:dyDescent="0.2">
      <c r="B74" s="146"/>
      <c r="C74" s="146"/>
      <c r="D74" s="1"/>
      <c r="E74" s="96" t="s">
        <v>54</v>
      </c>
      <c r="F74" s="20"/>
      <c r="G74" s="97">
        <f>G43+G57+G71</f>
        <v>1999751.8140000002</v>
      </c>
    </row>
    <row r="75" spans="1:49" s="20" customFormat="1" ht="17.25" customHeight="1" x14ac:dyDescent="0.25">
      <c r="B75" s="146"/>
      <c r="C75" s="146"/>
      <c r="D75" s="18"/>
      <c r="E75" s="98" t="s">
        <v>53</v>
      </c>
      <c r="F75" s="99"/>
      <c r="G75" s="100">
        <f>G73+G74</f>
        <v>2118326.8140000002</v>
      </c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</row>
    <row r="76" spans="1:49" s="20" customFormat="1" ht="15" customHeight="1" thickBot="1" x14ac:dyDescent="0.3">
      <c r="B76" s="146"/>
      <c r="C76" s="146"/>
      <c r="D76" s="18"/>
      <c r="E76" s="101" t="s">
        <v>6</v>
      </c>
      <c r="F76" s="99"/>
      <c r="G76" s="102">
        <f>G75*0.21</f>
        <v>444848.63094000006</v>
      </c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</row>
    <row r="77" spans="1:49" ht="15" customHeight="1" thickTop="1" x14ac:dyDescent="0.25">
      <c r="D77" s="1"/>
      <c r="E77" s="103" t="s">
        <v>11</v>
      </c>
      <c r="F77" s="104"/>
      <c r="G77" s="105">
        <f>G75+G76</f>
        <v>2563175.4449400003</v>
      </c>
    </row>
    <row r="78" spans="1:49" ht="15" customHeight="1" x14ac:dyDescent="0.2">
      <c r="B78" s="55"/>
      <c r="C78" s="3"/>
      <c r="D78" s="1"/>
      <c r="G78" s="59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ht="15" customHeight="1" x14ac:dyDescent="0.2">
      <c r="B79" s="142"/>
      <c r="C79" s="142"/>
      <c r="D79" s="1"/>
      <c r="G79" s="6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ht="15" customHeight="1" x14ac:dyDescent="0.2">
      <c r="B80" s="142"/>
      <c r="C80" s="142"/>
      <c r="D80" s="1"/>
      <c r="G80" s="59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2:4" ht="15" customHeight="1" x14ac:dyDescent="0.2">
      <c r="B81" s="142"/>
      <c r="C81" s="142"/>
      <c r="D81" s="1"/>
    </row>
    <row r="82" spans="2:4" ht="15" customHeight="1" x14ac:dyDescent="0.2">
      <c r="B82" s="142"/>
      <c r="C82" s="142"/>
      <c r="D82" s="1"/>
    </row>
    <row r="83" spans="2:4" ht="15" customHeight="1" x14ac:dyDescent="0.2">
      <c r="D83" s="91"/>
    </row>
    <row r="84" spans="2:4" ht="15" customHeight="1" x14ac:dyDescent="0.2">
      <c r="D84" s="91"/>
    </row>
    <row r="85" spans="2:4" ht="15" customHeight="1" x14ac:dyDescent="0.2">
      <c r="D85" s="91"/>
    </row>
    <row r="86" spans="2:4" ht="15" customHeight="1" x14ac:dyDescent="0.2">
      <c r="D86" s="91"/>
    </row>
    <row r="87" spans="2:4" ht="15" customHeight="1" x14ac:dyDescent="0.2">
      <c r="D87" s="91"/>
    </row>
    <row r="88" spans="2:4" ht="15" customHeight="1" x14ac:dyDescent="0.2">
      <c r="D88" s="91"/>
    </row>
    <row r="89" spans="2:4" ht="15" customHeight="1" x14ac:dyDescent="0.2">
      <c r="D89" s="91"/>
    </row>
    <row r="90" spans="2:4" ht="15" customHeight="1" x14ac:dyDescent="0.2">
      <c r="D90" s="91"/>
    </row>
    <row r="91" spans="2:4" ht="15" customHeight="1" x14ac:dyDescent="0.2">
      <c r="D91" s="92"/>
    </row>
    <row r="92" spans="2:4" ht="15" customHeight="1" x14ac:dyDescent="0.2">
      <c r="D92" s="1"/>
    </row>
    <row r="93" spans="2:4" ht="15" customHeight="1" x14ac:dyDescent="0.2">
      <c r="D93" s="1"/>
    </row>
    <row r="94" spans="2:4" ht="15" customHeight="1" x14ac:dyDescent="0.2">
      <c r="D94" s="1"/>
    </row>
    <row r="95" spans="2:4" ht="15" customHeight="1" x14ac:dyDescent="0.2">
      <c r="D95" s="1"/>
    </row>
    <row r="96" spans="2:4" ht="15" customHeight="1" x14ac:dyDescent="0.2">
      <c r="D96" s="1"/>
    </row>
    <row r="97" spans="4:4" ht="15" customHeight="1" x14ac:dyDescent="0.2">
      <c r="D97" s="1"/>
    </row>
    <row r="98" spans="4:4" ht="15" customHeight="1" x14ac:dyDescent="0.2">
      <c r="D98" s="1"/>
    </row>
    <row r="99" spans="4:4" ht="15" customHeight="1" x14ac:dyDescent="0.2">
      <c r="D99" s="1"/>
    </row>
    <row r="100" spans="4:4" ht="15" customHeight="1" x14ac:dyDescent="0.2">
      <c r="D100" s="1"/>
    </row>
    <row r="101" spans="4:4" ht="15" customHeight="1" x14ac:dyDescent="0.2">
      <c r="D101" s="1"/>
    </row>
    <row r="102" spans="4:4" ht="15" customHeight="1" x14ac:dyDescent="0.2">
      <c r="D102" s="1"/>
    </row>
    <row r="103" spans="4:4" ht="15" customHeight="1" x14ac:dyDescent="0.2">
      <c r="D103" s="1"/>
    </row>
    <row r="104" spans="4:4" ht="15" customHeight="1" x14ac:dyDescent="0.2">
      <c r="D104" s="1"/>
    </row>
    <row r="105" spans="4:4" ht="15" customHeight="1" x14ac:dyDescent="0.2">
      <c r="D105" s="1"/>
    </row>
    <row r="106" spans="4:4" ht="15" customHeight="1" x14ac:dyDescent="0.2">
      <c r="D106" s="1"/>
    </row>
    <row r="107" spans="4:4" ht="15" customHeight="1" x14ac:dyDescent="0.2">
      <c r="D107" s="1"/>
    </row>
    <row r="108" spans="4:4" ht="15" customHeight="1" x14ac:dyDescent="0.2">
      <c r="D108" s="1"/>
    </row>
    <row r="109" spans="4:4" ht="15" customHeight="1" x14ac:dyDescent="0.2">
      <c r="D109" s="1"/>
    </row>
    <row r="110" spans="4:4" ht="15" customHeight="1" x14ac:dyDescent="0.2">
      <c r="D110" s="1"/>
    </row>
    <row r="111" spans="4:4" ht="15" customHeight="1" x14ac:dyDescent="0.2">
      <c r="D111" s="1"/>
    </row>
  </sheetData>
  <mergeCells count="51">
    <mergeCell ref="H46:S46"/>
    <mergeCell ref="H48:S48"/>
    <mergeCell ref="B63:C63"/>
    <mergeCell ref="A65:A68"/>
    <mergeCell ref="T62:AE62"/>
    <mergeCell ref="T60:AE60"/>
    <mergeCell ref="T63:AE63"/>
    <mergeCell ref="H60:S60"/>
    <mergeCell ref="H62:S62"/>
    <mergeCell ref="H63:S63"/>
    <mergeCell ref="A51:A54"/>
    <mergeCell ref="H49:S49"/>
    <mergeCell ref="F38:F40"/>
    <mergeCell ref="G38:G40"/>
    <mergeCell ref="A20:A24"/>
    <mergeCell ref="A29:A40"/>
    <mergeCell ref="F35:F37"/>
    <mergeCell ref="G35:G37"/>
    <mergeCell ref="F32:F34"/>
    <mergeCell ref="G32:G34"/>
    <mergeCell ref="B27:C27"/>
    <mergeCell ref="D28:E28"/>
    <mergeCell ref="B32:B34"/>
    <mergeCell ref="C32:C34"/>
    <mergeCell ref="D32:D34"/>
    <mergeCell ref="E32:E34"/>
    <mergeCell ref="E35:E37"/>
    <mergeCell ref="F29:F31"/>
    <mergeCell ref="B79:C82"/>
    <mergeCell ref="B38:B40"/>
    <mergeCell ref="C38:C40"/>
    <mergeCell ref="D38:D40"/>
    <mergeCell ref="E38:E40"/>
    <mergeCell ref="B49:C49"/>
    <mergeCell ref="B73:C76"/>
    <mergeCell ref="H15:AW15"/>
    <mergeCell ref="H13:AW13"/>
    <mergeCell ref="H18:AW18"/>
    <mergeCell ref="B2:AW2"/>
    <mergeCell ref="B35:B37"/>
    <mergeCell ref="C35:C37"/>
    <mergeCell ref="D35:D37"/>
    <mergeCell ref="B5:C5"/>
    <mergeCell ref="D7:E7"/>
    <mergeCell ref="B8:C8"/>
    <mergeCell ref="B18:C18"/>
    <mergeCell ref="G29:G31"/>
    <mergeCell ref="B29:B31"/>
    <mergeCell ref="C29:C31"/>
    <mergeCell ref="D29:D31"/>
    <mergeCell ref="E29:E31"/>
  </mergeCells>
  <printOptions horizontalCentered="1"/>
  <pageMargins left="0.39370078740157483" right="0.39370078740157483" top="0.39370078740157483" bottom="0.39370078740157483" header="0" footer="0"/>
  <pageSetup paperSize="8" scale="53" orientation="landscape" r:id="rId1"/>
  <headerFooter alignWithMargins="0">
    <oddFooter xml:space="preserve">&amp;L&amp;8&amp;F&amp;R&amp;8&amp;D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Audit - DEO_Nau8</vt:lpstr>
      <vt:lpstr>'Audit - DEO_Nau8'!_1Àrea_d_impressió</vt:lpstr>
      <vt:lpstr>'Audit - DEO_Nau8'!Área_de_impresión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rsalvat</dc:creator>
  <cp:lastModifiedBy>JOAQUIN VILLEGAS MORICHE</cp:lastModifiedBy>
  <cp:lastPrinted>2026-07-14T11:13:36Z</cp:lastPrinted>
  <dcterms:created xsi:type="dcterms:W3CDTF">2008-01-28T17:40:00Z</dcterms:created>
  <dcterms:modified xsi:type="dcterms:W3CDTF">2026-07-14T11:13:38Z</dcterms:modified>
</cp:coreProperties>
</file>