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54_OSTEOSINTESIS-ICEMEQ-GC2/AMUP_XXXX_2026_00/PLECS/ENVIATS/"/>
    </mc:Choice>
  </mc:AlternateContent>
  <xr:revisionPtr revIDLastSave="789" documentId="8_{2CE02C42-7540-4A99-A55F-33ABD17C85F5}" xr6:coauthVersionLast="47" xr6:coauthVersionMax="47" xr10:uidLastSave="{59485775-AA03-4F8A-A08E-C307B9B58F52}"/>
  <bookViews>
    <workbookView xWindow="-120" yWindow="-120" windowWidth="29040" windowHeight="15720" xr2:uid="{09867FC3-1B3B-4A90-993E-6C6C307F84A6}"/>
  </bookViews>
  <sheets>
    <sheet name="ANNEX OFERTA" sheetId="1" r:id="rId1"/>
  </sheets>
  <definedNames>
    <definedName name="_xlnm._FilterDatabase" localSheetId="0" hidden="1">'ANNEX OFERTA'!$B$14:$N$300</definedName>
    <definedName name="_xlnm.Print_Area" localSheetId="0">'ANNEX OFERTA'!$B$1:$O$311</definedName>
    <definedName name="_xlnm.Print_Titles"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0" i="1" l="1"/>
  <c r="O300" i="1"/>
  <c r="J299" i="1"/>
  <c r="J298" i="1"/>
  <c r="J296" i="1"/>
  <c r="J295" i="1"/>
  <c r="J294" i="1"/>
  <c r="J292" i="1"/>
  <c r="J291" i="1" s="1"/>
  <c r="J290" i="1"/>
  <c r="J289" i="1"/>
  <c r="J288" i="1"/>
  <c r="J287" i="1"/>
  <c r="J286" i="1"/>
  <c r="J284" i="1"/>
  <c r="J283" i="1" s="1"/>
  <c r="J282" i="1"/>
  <c r="J281" i="1"/>
  <c r="J279" i="1"/>
  <c r="J278" i="1" s="1"/>
  <c r="J277" i="1"/>
  <c r="J276" i="1"/>
  <c r="J275" i="1"/>
  <c r="J274" i="1"/>
  <c r="J273" i="1"/>
  <c r="J272" i="1"/>
  <c r="J271" i="1"/>
  <c r="J270" i="1"/>
  <c r="J269" i="1"/>
  <c r="J268" i="1"/>
  <c r="J267" i="1"/>
  <c r="J266" i="1"/>
  <c r="J265" i="1"/>
  <c r="J264" i="1"/>
  <c r="J263" i="1"/>
  <c r="J261" i="1"/>
  <c r="J260" i="1"/>
  <c r="J259" i="1"/>
  <c r="J258" i="1"/>
  <c r="J257" i="1"/>
  <c r="J256" i="1"/>
  <c r="J255" i="1"/>
  <c r="J253" i="1"/>
  <c r="J252" i="1"/>
  <c r="J251" i="1"/>
  <c r="J250" i="1"/>
  <c r="J249" i="1"/>
  <c r="J248" i="1"/>
  <c r="J247" i="1"/>
  <c r="J246" i="1"/>
  <c r="J244" i="1"/>
  <c r="J243" i="1"/>
  <c r="J242" i="1"/>
  <c r="J241" i="1"/>
  <c r="J240" i="1"/>
  <c r="J239" i="1"/>
  <c r="J238" i="1"/>
  <c r="J237" i="1"/>
  <c r="J236" i="1"/>
  <c r="J235" i="1"/>
  <c r="J234" i="1"/>
  <c r="J233" i="1"/>
  <c r="J232" i="1"/>
  <c r="J231" i="1"/>
  <c r="J230" i="1"/>
  <c r="J229" i="1"/>
  <c r="J227" i="1"/>
  <c r="J226" i="1"/>
  <c r="J225" i="1"/>
  <c r="J224" i="1"/>
  <c r="J223" i="1"/>
  <c r="J222" i="1"/>
  <c r="J221" i="1"/>
  <c r="J220" i="1"/>
  <c r="J219" i="1"/>
  <c r="J218" i="1"/>
  <c r="J217" i="1"/>
  <c r="J216" i="1"/>
  <c r="J215" i="1"/>
  <c r="J214" i="1"/>
  <c r="J213" i="1"/>
  <c r="J212" i="1"/>
  <c r="J210" i="1"/>
  <c r="J209" i="1"/>
  <c r="J208" i="1"/>
  <c r="J207" i="1"/>
  <c r="J206" i="1"/>
  <c r="J205" i="1"/>
  <c r="J204" i="1"/>
  <c r="J202" i="1"/>
  <c r="J201" i="1"/>
  <c r="J200" i="1"/>
  <c r="J199" i="1"/>
  <c r="J198" i="1"/>
  <c r="J197" i="1"/>
  <c r="J196" i="1"/>
  <c r="J194" i="1"/>
  <c r="J193" i="1"/>
  <c r="J192" i="1"/>
  <c r="J191" i="1"/>
  <c r="J190" i="1"/>
  <c r="J189" i="1"/>
  <c r="J188" i="1"/>
  <c r="J187" i="1"/>
  <c r="J186" i="1"/>
  <c r="J185" i="1"/>
  <c r="J184" i="1"/>
  <c r="J183" i="1"/>
  <c r="J182" i="1"/>
  <c r="J181" i="1"/>
  <c r="J180" i="1"/>
  <c r="J179" i="1"/>
  <c r="J177" i="1"/>
  <c r="J176" i="1"/>
  <c r="J175" i="1"/>
  <c r="J174" i="1"/>
  <c r="J173" i="1"/>
  <c r="J172" i="1"/>
  <c r="J171" i="1"/>
  <c r="J170" i="1"/>
  <c r="J169" i="1"/>
  <c r="J168" i="1"/>
  <c r="J167" i="1"/>
  <c r="J165" i="1"/>
  <c r="J164" i="1"/>
  <c r="J163" i="1"/>
  <c r="J162" i="1"/>
  <c r="J161" i="1"/>
  <c r="J160" i="1"/>
  <c r="J159" i="1"/>
  <c r="J158" i="1"/>
  <c r="J157" i="1"/>
  <c r="J155" i="1"/>
  <c r="J154" i="1"/>
  <c r="J153" i="1"/>
  <c r="J152" i="1"/>
  <c r="J151" i="1"/>
  <c r="J150" i="1"/>
  <c r="J149" i="1"/>
  <c r="J148" i="1"/>
  <c r="J147" i="1"/>
  <c r="J145" i="1"/>
  <c r="J144" i="1"/>
  <c r="J143" i="1"/>
  <c r="J142" i="1"/>
  <c r="J141" i="1"/>
  <c r="J140" i="1"/>
  <c r="J139" i="1"/>
  <c r="J137" i="1"/>
  <c r="J136" i="1"/>
  <c r="J135" i="1"/>
  <c r="J134" i="1"/>
  <c r="J132" i="1"/>
  <c r="J131" i="1"/>
  <c r="J130" i="1"/>
  <c r="J129" i="1"/>
  <c r="J128" i="1"/>
  <c r="J127" i="1"/>
  <c r="J126" i="1"/>
  <c r="J125" i="1"/>
  <c r="J123" i="1"/>
  <c r="J122" i="1"/>
  <c r="J121" i="1"/>
  <c r="J120" i="1"/>
  <c r="J119" i="1"/>
  <c r="J117" i="1"/>
  <c r="J116" i="1"/>
  <c r="J115" i="1"/>
  <c r="J113" i="1"/>
  <c r="J112" i="1"/>
  <c r="J111" i="1"/>
  <c r="J110" i="1"/>
  <c r="J109" i="1"/>
  <c r="J107" i="1"/>
  <c r="J106" i="1"/>
  <c r="J105" i="1"/>
  <c r="J104" i="1"/>
  <c r="J103" i="1"/>
  <c r="J102" i="1"/>
  <c r="J101" i="1"/>
  <c r="J99" i="1"/>
  <c r="J98" i="1"/>
  <c r="J97" i="1"/>
  <c r="J96" i="1"/>
  <c r="J95" i="1"/>
  <c r="J94" i="1"/>
  <c r="J93" i="1"/>
  <c r="J92" i="1"/>
  <c r="J91" i="1"/>
  <c r="J90" i="1"/>
  <c r="J89" i="1"/>
  <c r="J88" i="1"/>
  <c r="J87" i="1"/>
  <c r="J86" i="1"/>
  <c r="J84" i="1"/>
  <c r="J83" i="1"/>
  <c r="J82" i="1"/>
  <c r="J81" i="1"/>
  <c r="J80" i="1"/>
  <c r="J79" i="1"/>
  <c r="J78" i="1"/>
  <c r="J77" i="1"/>
  <c r="J76" i="1"/>
  <c r="J74" i="1"/>
  <c r="J73" i="1"/>
  <c r="J72" i="1"/>
  <c r="J71" i="1"/>
  <c r="J70" i="1"/>
  <c r="J68" i="1"/>
  <c r="J67" i="1"/>
  <c r="J66" i="1"/>
  <c r="J65" i="1"/>
  <c r="J64" i="1"/>
  <c r="J63" i="1"/>
  <c r="J62" i="1"/>
  <c r="J61" i="1"/>
  <c r="J60" i="1"/>
  <c r="J59" i="1"/>
  <c r="J58" i="1"/>
  <c r="J57" i="1"/>
  <c r="J55" i="1"/>
  <c r="J54" i="1"/>
  <c r="J53" i="1"/>
  <c r="J52" i="1"/>
  <c r="J51" i="1"/>
  <c r="J50" i="1"/>
  <c r="J49" i="1"/>
  <c r="J48" i="1"/>
  <c r="J47" i="1"/>
  <c r="J46" i="1"/>
  <c r="J45" i="1"/>
  <c r="J43" i="1"/>
  <c r="J42" i="1"/>
  <c r="J41" i="1"/>
  <c r="J40" i="1"/>
  <c r="J39" i="1"/>
  <c r="J38" i="1"/>
  <c r="J37" i="1"/>
  <c r="J36" i="1"/>
  <c r="J35" i="1"/>
  <c r="J33" i="1"/>
  <c r="J32" i="1"/>
  <c r="J31" i="1"/>
  <c r="J30" i="1"/>
  <c r="J29" i="1"/>
  <c r="J28" i="1"/>
  <c r="J26" i="1"/>
  <c r="J25" i="1"/>
  <c r="J23" i="1"/>
  <c r="J22" i="1"/>
  <c r="J21" i="1"/>
  <c r="J19" i="1"/>
  <c r="J18" i="1"/>
  <c r="J17" i="1"/>
  <c r="J16" i="1"/>
  <c r="O25" i="1"/>
  <c r="P25" i="1"/>
  <c r="O26" i="1"/>
  <c r="P26" i="1"/>
  <c r="O28" i="1"/>
  <c r="P28" i="1"/>
  <c r="O29" i="1"/>
  <c r="P29" i="1"/>
  <c r="O30" i="1"/>
  <c r="P30" i="1"/>
  <c r="O31" i="1"/>
  <c r="P31" i="1"/>
  <c r="O32" i="1"/>
  <c r="P32" i="1"/>
  <c r="O33" i="1"/>
  <c r="P33" i="1"/>
  <c r="O35" i="1"/>
  <c r="P35" i="1"/>
  <c r="O36" i="1"/>
  <c r="P36" i="1"/>
  <c r="O37" i="1"/>
  <c r="P37" i="1"/>
  <c r="O38" i="1"/>
  <c r="P38" i="1"/>
  <c r="O39" i="1"/>
  <c r="P39" i="1"/>
  <c r="O40" i="1"/>
  <c r="P40" i="1"/>
  <c r="O41" i="1"/>
  <c r="P41" i="1"/>
  <c r="O42" i="1"/>
  <c r="P42" i="1"/>
  <c r="O43" i="1"/>
  <c r="P43" i="1"/>
  <c r="O45" i="1"/>
  <c r="P45" i="1"/>
  <c r="O46" i="1"/>
  <c r="P46" i="1"/>
  <c r="O47" i="1"/>
  <c r="P47" i="1"/>
  <c r="O48" i="1"/>
  <c r="P48" i="1"/>
  <c r="O49" i="1"/>
  <c r="P49" i="1"/>
  <c r="O50" i="1"/>
  <c r="P50" i="1"/>
  <c r="O51" i="1"/>
  <c r="P51" i="1"/>
  <c r="O52" i="1"/>
  <c r="P52" i="1"/>
  <c r="O53" i="1"/>
  <c r="P53" i="1"/>
  <c r="O54" i="1"/>
  <c r="P54" i="1"/>
  <c r="O55" i="1"/>
  <c r="P55" i="1"/>
  <c r="O57" i="1"/>
  <c r="P57" i="1"/>
  <c r="O58" i="1"/>
  <c r="P58" i="1"/>
  <c r="O59" i="1"/>
  <c r="P59" i="1"/>
  <c r="O60" i="1"/>
  <c r="P60" i="1"/>
  <c r="O61" i="1"/>
  <c r="P61" i="1"/>
  <c r="O62" i="1"/>
  <c r="P62" i="1"/>
  <c r="O63" i="1"/>
  <c r="P63" i="1"/>
  <c r="O64" i="1"/>
  <c r="P64" i="1"/>
  <c r="O65" i="1"/>
  <c r="P65" i="1"/>
  <c r="O66" i="1"/>
  <c r="P66" i="1"/>
  <c r="O67" i="1"/>
  <c r="P67" i="1"/>
  <c r="O68" i="1"/>
  <c r="P68" i="1"/>
  <c r="O70" i="1"/>
  <c r="P70" i="1"/>
  <c r="O71" i="1"/>
  <c r="P71" i="1"/>
  <c r="O72" i="1"/>
  <c r="P72" i="1"/>
  <c r="O73" i="1"/>
  <c r="P73" i="1"/>
  <c r="O74" i="1"/>
  <c r="P74" i="1"/>
  <c r="O76" i="1"/>
  <c r="P76" i="1"/>
  <c r="O77" i="1"/>
  <c r="P77" i="1"/>
  <c r="O78" i="1"/>
  <c r="P78" i="1"/>
  <c r="O79" i="1"/>
  <c r="P79" i="1"/>
  <c r="O80" i="1"/>
  <c r="P80" i="1"/>
  <c r="O81" i="1"/>
  <c r="P81" i="1"/>
  <c r="O82" i="1"/>
  <c r="P82" i="1"/>
  <c r="O83" i="1"/>
  <c r="P83" i="1"/>
  <c r="O84" i="1"/>
  <c r="P84" i="1"/>
  <c r="O86" i="1"/>
  <c r="P86" i="1"/>
  <c r="O87" i="1"/>
  <c r="P87" i="1"/>
  <c r="O88" i="1"/>
  <c r="P88" i="1"/>
  <c r="O89" i="1"/>
  <c r="P89" i="1"/>
  <c r="O90" i="1"/>
  <c r="P90" i="1"/>
  <c r="O91" i="1"/>
  <c r="P91" i="1"/>
  <c r="O92" i="1"/>
  <c r="P92" i="1"/>
  <c r="O93" i="1"/>
  <c r="P93" i="1"/>
  <c r="O94" i="1"/>
  <c r="P94" i="1"/>
  <c r="O95" i="1"/>
  <c r="P95" i="1"/>
  <c r="O96" i="1"/>
  <c r="P96" i="1"/>
  <c r="O97" i="1"/>
  <c r="P97" i="1"/>
  <c r="O98" i="1"/>
  <c r="P98" i="1"/>
  <c r="O99" i="1"/>
  <c r="P99" i="1"/>
  <c r="O101" i="1"/>
  <c r="P101" i="1"/>
  <c r="O102" i="1"/>
  <c r="P102" i="1"/>
  <c r="O103" i="1"/>
  <c r="P103" i="1"/>
  <c r="O104" i="1"/>
  <c r="P104" i="1"/>
  <c r="O105" i="1"/>
  <c r="P105" i="1"/>
  <c r="O106" i="1"/>
  <c r="P106" i="1"/>
  <c r="O107" i="1"/>
  <c r="P107" i="1"/>
  <c r="O109" i="1"/>
  <c r="P109" i="1"/>
  <c r="O110" i="1"/>
  <c r="P110" i="1"/>
  <c r="O111" i="1"/>
  <c r="P111" i="1"/>
  <c r="O112" i="1"/>
  <c r="P112" i="1"/>
  <c r="O113" i="1"/>
  <c r="P113" i="1"/>
  <c r="O115" i="1"/>
  <c r="P115" i="1"/>
  <c r="O116" i="1"/>
  <c r="P116" i="1"/>
  <c r="O117" i="1"/>
  <c r="P117" i="1"/>
  <c r="O119" i="1"/>
  <c r="P119" i="1"/>
  <c r="O120" i="1"/>
  <c r="P120" i="1"/>
  <c r="O121" i="1"/>
  <c r="P121" i="1"/>
  <c r="O122" i="1"/>
  <c r="P122" i="1"/>
  <c r="O123" i="1"/>
  <c r="P123" i="1"/>
  <c r="O125" i="1"/>
  <c r="P125" i="1"/>
  <c r="O126" i="1"/>
  <c r="P126" i="1"/>
  <c r="O127" i="1"/>
  <c r="P127" i="1"/>
  <c r="O128" i="1"/>
  <c r="P128" i="1"/>
  <c r="O129" i="1"/>
  <c r="P129" i="1"/>
  <c r="O130" i="1"/>
  <c r="P130" i="1"/>
  <c r="O131" i="1"/>
  <c r="P131" i="1"/>
  <c r="O132" i="1"/>
  <c r="P132" i="1"/>
  <c r="O134" i="1"/>
  <c r="P134" i="1"/>
  <c r="O135" i="1"/>
  <c r="P135" i="1"/>
  <c r="O136" i="1"/>
  <c r="P136" i="1"/>
  <c r="O137" i="1"/>
  <c r="P137" i="1"/>
  <c r="O139" i="1"/>
  <c r="P139" i="1"/>
  <c r="O140" i="1"/>
  <c r="P140" i="1"/>
  <c r="O141" i="1"/>
  <c r="P141" i="1"/>
  <c r="O142" i="1"/>
  <c r="P142" i="1"/>
  <c r="O143" i="1"/>
  <c r="P143" i="1"/>
  <c r="O144" i="1"/>
  <c r="P144" i="1"/>
  <c r="O145" i="1"/>
  <c r="P145" i="1"/>
  <c r="O147" i="1"/>
  <c r="P147" i="1"/>
  <c r="O148" i="1"/>
  <c r="P148" i="1"/>
  <c r="O149" i="1"/>
  <c r="P149" i="1"/>
  <c r="O150" i="1"/>
  <c r="P150" i="1"/>
  <c r="O151" i="1"/>
  <c r="P151" i="1"/>
  <c r="O152" i="1"/>
  <c r="P152" i="1"/>
  <c r="O153" i="1"/>
  <c r="P153" i="1"/>
  <c r="O154" i="1"/>
  <c r="P154" i="1"/>
  <c r="O155" i="1"/>
  <c r="P155" i="1"/>
  <c r="O157" i="1"/>
  <c r="P157" i="1"/>
  <c r="O158" i="1"/>
  <c r="P158" i="1"/>
  <c r="O159" i="1"/>
  <c r="P159" i="1"/>
  <c r="O160" i="1"/>
  <c r="P160" i="1"/>
  <c r="O161" i="1"/>
  <c r="P161" i="1"/>
  <c r="O162" i="1"/>
  <c r="P162" i="1"/>
  <c r="O163" i="1"/>
  <c r="P163" i="1"/>
  <c r="O164" i="1"/>
  <c r="P164" i="1"/>
  <c r="O165" i="1"/>
  <c r="P165" i="1"/>
  <c r="O167" i="1"/>
  <c r="P167" i="1"/>
  <c r="O168" i="1"/>
  <c r="P168" i="1"/>
  <c r="O169" i="1"/>
  <c r="P169" i="1"/>
  <c r="O170" i="1"/>
  <c r="P170" i="1"/>
  <c r="O171" i="1"/>
  <c r="P171" i="1"/>
  <c r="O172" i="1"/>
  <c r="P172" i="1"/>
  <c r="O173" i="1"/>
  <c r="P173" i="1"/>
  <c r="O174" i="1"/>
  <c r="P174" i="1"/>
  <c r="O175" i="1"/>
  <c r="P175" i="1"/>
  <c r="O176" i="1"/>
  <c r="P176" i="1"/>
  <c r="O177" i="1"/>
  <c r="P177" i="1"/>
  <c r="O179" i="1"/>
  <c r="P179" i="1"/>
  <c r="O180" i="1"/>
  <c r="P180" i="1"/>
  <c r="O181" i="1"/>
  <c r="P181" i="1"/>
  <c r="O182" i="1"/>
  <c r="P182" i="1"/>
  <c r="O183" i="1"/>
  <c r="P183" i="1"/>
  <c r="O184" i="1"/>
  <c r="P184" i="1"/>
  <c r="O185" i="1"/>
  <c r="P185" i="1"/>
  <c r="O186" i="1"/>
  <c r="P186" i="1"/>
  <c r="O187" i="1"/>
  <c r="P187" i="1"/>
  <c r="O188" i="1"/>
  <c r="P188" i="1"/>
  <c r="O189" i="1"/>
  <c r="P189" i="1"/>
  <c r="O190" i="1"/>
  <c r="P190" i="1"/>
  <c r="O191" i="1"/>
  <c r="P191" i="1"/>
  <c r="O192" i="1"/>
  <c r="P192" i="1"/>
  <c r="O193" i="1"/>
  <c r="P193" i="1"/>
  <c r="O194" i="1"/>
  <c r="P194" i="1"/>
  <c r="O196" i="1"/>
  <c r="P196" i="1"/>
  <c r="O197" i="1"/>
  <c r="P197" i="1"/>
  <c r="O198" i="1"/>
  <c r="P198" i="1"/>
  <c r="O199" i="1"/>
  <c r="P199" i="1"/>
  <c r="O200" i="1"/>
  <c r="P200" i="1"/>
  <c r="O201" i="1"/>
  <c r="P201" i="1"/>
  <c r="O202" i="1"/>
  <c r="P202" i="1"/>
  <c r="O204" i="1"/>
  <c r="P204" i="1"/>
  <c r="O205" i="1"/>
  <c r="P205" i="1"/>
  <c r="O206" i="1"/>
  <c r="P206" i="1"/>
  <c r="O207" i="1"/>
  <c r="P207" i="1"/>
  <c r="O208" i="1"/>
  <c r="P208" i="1"/>
  <c r="O209" i="1"/>
  <c r="P209" i="1"/>
  <c r="O210" i="1"/>
  <c r="P210" i="1"/>
  <c r="O212" i="1"/>
  <c r="P212" i="1"/>
  <c r="O213" i="1"/>
  <c r="P213" i="1"/>
  <c r="O214" i="1"/>
  <c r="P214" i="1"/>
  <c r="O215" i="1"/>
  <c r="P215" i="1"/>
  <c r="O216" i="1"/>
  <c r="P216" i="1"/>
  <c r="O217" i="1"/>
  <c r="P217" i="1"/>
  <c r="O218" i="1"/>
  <c r="P218" i="1"/>
  <c r="O219" i="1"/>
  <c r="P219" i="1"/>
  <c r="O220" i="1"/>
  <c r="P220" i="1"/>
  <c r="O221" i="1"/>
  <c r="P221" i="1"/>
  <c r="O222" i="1"/>
  <c r="P222" i="1"/>
  <c r="O223" i="1"/>
  <c r="P223" i="1"/>
  <c r="O224" i="1"/>
  <c r="P224" i="1"/>
  <c r="O225" i="1"/>
  <c r="P225" i="1"/>
  <c r="O226" i="1"/>
  <c r="P226" i="1"/>
  <c r="O227" i="1"/>
  <c r="P227" i="1"/>
  <c r="O229" i="1"/>
  <c r="P229" i="1"/>
  <c r="O230" i="1"/>
  <c r="P230" i="1"/>
  <c r="O231" i="1"/>
  <c r="P231" i="1"/>
  <c r="O232" i="1"/>
  <c r="P232" i="1"/>
  <c r="O233" i="1"/>
  <c r="P233" i="1"/>
  <c r="O234" i="1"/>
  <c r="P234" i="1"/>
  <c r="O235" i="1"/>
  <c r="P235" i="1"/>
  <c r="O236" i="1"/>
  <c r="P236" i="1"/>
  <c r="O237" i="1"/>
  <c r="P237" i="1"/>
  <c r="O238" i="1"/>
  <c r="P238" i="1"/>
  <c r="O239" i="1"/>
  <c r="P239" i="1"/>
  <c r="O240" i="1"/>
  <c r="P240" i="1"/>
  <c r="O241" i="1"/>
  <c r="P241" i="1"/>
  <c r="O242" i="1"/>
  <c r="P242" i="1"/>
  <c r="O243" i="1"/>
  <c r="P243" i="1"/>
  <c r="O244" i="1"/>
  <c r="P244" i="1"/>
  <c r="O246" i="1"/>
  <c r="P246" i="1"/>
  <c r="O247" i="1"/>
  <c r="P247" i="1"/>
  <c r="O248" i="1"/>
  <c r="P248" i="1"/>
  <c r="O249" i="1"/>
  <c r="P249" i="1"/>
  <c r="O250" i="1"/>
  <c r="P250" i="1"/>
  <c r="O251" i="1"/>
  <c r="P251" i="1"/>
  <c r="O252" i="1"/>
  <c r="P252" i="1"/>
  <c r="O253" i="1"/>
  <c r="P253" i="1"/>
  <c r="O255" i="1"/>
  <c r="P255" i="1"/>
  <c r="O256" i="1"/>
  <c r="P256" i="1"/>
  <c r="O257" i="1"/>
  <c r="P257" i="1"/>
  <c r="O258" i="1"/>
  <c r="P258" i="1"/>
  <c r="O259" i="1"/>
  <c r="P259" i="1"/>
  <c r="O260" i="1"/>
  <c r="P260" i="1"/>
  <c r="O261" i="1"/>
  <c r="P261" i="1"/>
  <c r="O263" i="1"/>
  <c r="P263" i="1"/>
  <c r="O264" i="1"/>
  <c r="P264" i="1"/>
  <c r="O265" i="1"/>
  <c r="P265" i="1"/>
  <c r="O266" i="1"/>
  <c r="P266" i="1"/>
  <c r="O267" i="1"/>
  <c r="P267" i="1"/>
  <c r="O268" i="1"/>
  <c r="P268" i="1"/>
  <c r="O269" i="1"/>
  <c r="P269" i="1"/>
  <c r="O270" i="1"/>
  <c r="P270" i="1"/>
  <c r="O271" i="1"/>
  <c r="P271" i="1"/>
  <c r="O272" i="1"/>
  <c r="P272" i="1"/>
  <c r="O273" i="1"/>
  <c r="P273" i="1"/>
  <c r="O274" i="1"/>
  <c r="P274" i="1"/>
  <c r="O275" i="1"/>
  <c r="P275" i="1"/>
  <c r="O276" i="1"/>
  <c r="P276" i="1"/>
  <c r="O277" i="1"/>
  <c r="P277" i="1"/>
  <c r="O279" i="1"/>
  <c r="O278" i="1" s="1"/>
  <c r="P279" i="1"/>
  <c r="P278" i="1" s="1"/>
  <c r="O281" i="1"/>
  <c r="P281" i="1"/>
  <c r="O282" i="1"/>
  <c r="P282" i="1"/>
  <c r="O284" i="1"/>
  <c r="O283" i="1" s="1"/>
  <c r="P284" i="1"/>
  <c r="P283" i="1" s="1"/>
  <c r="O286" i="1"/>
  <c r="P286" i="1"/>
  <c r="O287" i="1"/>
  <c r="P287" i="1"/>
  <c r="O288" i="1"/>
  <c r="P288" i="1"/>
  <c r="O289" i="1"/>
  <c r="P289" i="1"/>
  <c r="O290" i="1"/>
  <c r="P290" i="1"/>
  <c r="O292" i="1"/>
  <c r="O291" i="1" s="1"/>
  <c r="P292" i="1"/>
  <c r="P291" i="1" s="1"/>
  <c r="O294" i="1"/>
  <c r="P294" i="1"/>
  <c r="O295" i="1"/>
  <c r="P295" i="1"/>
  <c r="O296" i="1"/>
  <c r="P296" i="1"/>
  <c r="O298" i="1"/>
  <c r="P298" i="1"/>
  <c r="O299" i="1"/>
  <c r="P299" i="1"/>
  <c r="P22" i="1"/>
  <c r="O22" i="1"/>
  <c r="J293" i="1" l="1"/>
  <c r="J114" i="1"/>
  <c r="O114" i="1"/>
  <c r="J133" i="1"/>
  <c r="J245" i="1"/>
  <c r="J280" i="1"/>
  <c r="J297" i="1"/>
  <c r="O195" i="1"/>
  <c r="O254" i="1"/>
  <c r="O203" i="1"/>
  <c r="O69" i="1"/>
  <c r="O56" i="1"/>
  <c r="J100" i="1"/>
  <c r="J118" i="1"/>
  <c r="J178" i="1"/>
  <c r="J69" i="1"/>
  <c r="J138" i="1"/>
  <c r="J146" i="1"/>
  <c r="J285" i="1"/>
  <c r="O211" i="1"/>
  <c r="J75" i="1"/>
  <c r="J124" i="1"/>
  <c r="J156" i="1"/>
  <c r="J211" i="1"/>
  <c r="J254" i="1"/>
  <c r="J108" i="1"/>
  <c r="J203" i="1"/>
  <c r="J262" i="1"/>
  <c r="O297" i="1"/>
  <c r="O178" i="1"/>
  <c r="J85" i="1"/>
  <c r="J166" i="1"/>
  <c r="J195" i="1"/>
  <c r="J228" i="1"/>
  <c r="O75" i="1"/>
  <c r="J56" i="1"/>
  <c r="J24" i="1"/>
  <c r="J15" i="1"/>
  <c r="J20" i="1"/>
  <c r="J34" i="1"/>
  <c r="J27" i="1"/>
  <c r="J44" i="1"/>
  <c r="O293" i="1"/>
  <c r="P293" i="1"/>
  <c r="P297" i="1"/>
  <c r="P280" i="1"/>
  <c r="O280" i="1"/>
  <c r="P166" i="1"/>
  <c r="P100" i="1"/>
  <c r="P34" i="1"/>
  <c r="P285" i="1"/>
  <c r="P211" i="1"/>
  <c r="P138" i="1"/>
  <c r="P124" i="1"/>
  <c r="P118" i="1"/>
  <c r="P69" i="1"/>
  <c r="P56" i="1"/>
  <c r="O285" i="1"/>
  <c r="O124" i="1"/>
  <c r="O138" i="1"/>
  <c r="P262" i="1"/>
  <c r="P245" i="1"/>
  <c r="P156" i="1"/>
  <c r="P133" i="1"/>
  <c r="P114" i="1"/>
  <c r="P108" i="1"/>
  <c r="P85" i="1"/>
  <c r="P75" i="1"/>
  <c r="P24" i="1"/>
  <c r="P178" i="1"/>
  <c r="O262" i="1"/>
  <c r="O245" i="1"/>
  <c r="O156" i="1"/>
  <c r="O133" i="1"/>
  <c r="O118" i="1"/>
  <c r="O108" i="1"/>
  <c r="O100" i="1"/>
  <c r="O85" i="1"/>
  <c r="O34" i="1"/>
  <c r="O27" i="1"/>
  <c r="O24" i="1"/>
  <c r="P27" i="1"/>
  <c r="P254" i="1"/>
  <c r="P228" i="1"/>
  <c r="P195" i="1"/>
  <c r="P146" i="1"/>
  <c r="P44" i="1"/>
  <c r="P203" i="1"/>
  <c r="O228" i="1"/>
  <c r="O166" i="1"/>
  <c r="O146" i="1"/>
  <c r="O44" i="1"/>
  <c r="J300" i="1" l="1"/>
  <c r="O16" i="1"/>
  <c r="P16" i="1"/>
  <c r="O17" i="1"/>
  <c r="P17" i="1"/>
  <c r="O18" i="1"/>
  <c r="P18" i="1"/>
  <c r="O19" i="1"/>
  <c r="P19" i="1"/>
  <c r="O21" i="1"/>
  <c r="P21" i="1"/>
  <c r="O23" i="1"/>
  <c r="P23" i="1"/>
  <c r="P20" i="1" l="1"/>
  <c r="P15" i="1"/>
  <c r="O15" i="1"/>
  <c r="O20" i="1"/>
</calcChain>
</file>

<file path=xl/sharedStrings.xml><?xml version="1.0" encoding="utf-8"?>
<sst xmlns="http://schemas.openxmlformats.org/spreadsheetml/2006/main" count="1438" uniqueCount="718">
  <si>
    <t>EMPRESA:</t>
  </si>
  <si>
    <t>QUANTITAT</t>
  </si>
  <si>
    <t>TIPUS IVA</t>
  </si>
  <si>
    <t>CODI HCB</t>
  </si>
  <si>
    <t>LOT</t>
  </si>
  <si>
    <t>DATA</t>
  </si>
  <si>
    <t>DURACIÓ EN MESOS :</t>
  </si>
  <si>
    <t>MAIL</t>
  </si>
  <si>
    <t>LICITADOR I IDENTIFICACIÓ DE L'OFERTA:</t>
  </si>
  <si>
    <t>TOTAL EXPEDIENT/OFERTAT</t>
  </si>
  <si>
    <t>TÍTOL DE L´EXPEDIENT:</t>
  </si>
  <si>
    <t>NÚMERO D´EXPEDIENT:</t>
  </si>
  <si>
    <t>REFERÈNCIA ARTICLE LICITADOR</t>
  </si>
  <si>
    <t xml:space="preserve">ARTICLE </t>
  </si>
  <si>
    <t>BASE IMPOSABLE MÁXIMA DE LICITACIÓ TOTAL (**)</t>
  </si>
  <si>
    <t>UNITAT DE MESURA LICITADA (***)</t>
  </si>
  <si>
    <t>(***) L´oferta econòmica ha de presentar-se obligatòriament en la unitat de mesura licitada, independentment de les unitats en la presentació ofertada pel licitador.</t>
  </si>
  <si>
    <t>UND ADJ</t>
  </si>
  <si>
    <t xml:space="preserve">BASE IMPOSABLE TOTAL OFERTADA </t>
  </si>
  <si>
    <t xml:space="preserve"> % IVA OFERTAT</t>
  </si>
  <si>
    <t>En cas de discrepàncies amb els càlculs de preus unitaris i imports totals s'agafarà com a vàlid el preu unitari.</t>
  </si>
  <si>
    <r>
      <t xml:space="preserve">BASE IMPOSABLE UNITARIA OFERTADA 
</t>
    </r>
    <r>
      <rPr>
        <b/>
        <sz val="11"/>
        <color indexed="10"/>
        <rFont val="Arial"/>
        <family val="2"/>
      </rPr>
      <t xml:space="preserve"> 2 DECIMALS
 (***)</t>
    </r>
  </si>
  <si>
    <t>BASE IMPOSABLE MÀXIMA DE LICITACIÓ UNITÀRIA(**) (***)</t>
  </si>
  <si>
    <t xml:space="preserve">DENOMINACIÓ ARTICLE LICITADOR </t>
  </si>
  <si>
    <t>IMPORT TOTAL amb descompte (IVA INCLOS)</t>
  </si>
  <si>
    <t>TELÈFON</t>
  </si>
  <si>
    <t>DENOMINACIÓ I REQUERIMENTS TÈCNICS</t>
  </si>
  <si>
    <t>La base imposable unitaria en unitat licitació ofertada, s'ofertaran amb un nombre màxim de 2 decimals fixes.
El tipus d'iva licitat és indicatiu, el licitador ofertarà el tipus d'iva que correspongui legalment al seu article.</t>
  </si>
  <si>
    <t>(**) Quedaran excloses automàticament de la licitació les empreses amb proposicions econòmiques les quals superin el pressupost total de licitació de cada lot, d'acord amb l'establert a l'apartat 1.C. del Quadre de Caracteristiques.</t>
  </si>
  <si>
    <t xml:space="preserve">ANNEX DE COMPLIMENTACIÓ OBLIGATÒRIA 3 PCAP D'OFERTA ECONÒMICA </t>
  </si>
  <si>
    <r>
      <t xml:space="preserve">Presentació obligatoria d'aquest annex en format </t>
    </r>
    <r>
      <rPr>
        <b/>
        <sz val="15"/>
        <color indexed="10"/>
        <rFont val="Arial"/>
        <family val="2"/>
      </rPr>
      <t>EXCEL.</t>
    </r>
  </si>
  <si>
    <t xml:space="preserve">Si troba problemes de format per omplir en aquest fitxer la seva oferta o troba errors als càlculs automàtics o té dubtes per omplir-la contacti al mail de csecreta@clinic.cat o al telèfon 932275629, per sol·licitar un fitxer corregit o aclaracions. </t>
  </si>
  <si>
    <r>
      <t xml:space="preserve">Ompli en aquest annex EN UN ÚNIC FITXER EXCEL, LES OFERTES A TOTS ELS LOTS A QUÈ ES PRESENTI.
En cas que la plataforma electrònica li requereixi pujar un fitxer d'oferta per cada lot, pugi EL MATEIX FITXER TANTES VEGADES COM A LOTS ofereixi.
</t>
    </r>
    <r>
      <rPr>
        <b/>
        <i/>
        <sz val="14"/>
        <rFont val="Arial"/>
        <family val="2"/>
      </rPr>
      <t>Presentació obligatòria d'aquest annex en format EXCEL no protegit.</t>
    </r>
    <r>
      <rPr>
        <i/>
        <sz val="14"/>
        <rFont val="Arial"/>
        <family val="2"/>
      </rPr>
      <t xml:space="preserve">
</t>
    </r>
  </si>
  <si>
    <t>Si troba problemes relacionats amb la plataforma E-LICITA o amb temes d'especificacions tècniques, contcati amb l' email  sc@clinic.cat o amb el  telèfon 932275460, per sol·licitar aclariments.</t>
  </si>
  <si>
    <t>Aquest document d'oferta no s'ha de signar atès que, en el moment de fer l'enviament de la proposició a través de l'eina de Sobre Digital, la persona o persones que tenen la deguda representació de l'empresa han de signar el document "resum" de l'oferta presentada que comporta la signatura de tots els documents que la integren, sense perjudici d'haver de signar el DEUC de conformitat amb l'article 140 de la LCSP</t>
  </si>
  <si>
    <t>LOT 2</t>
  </si>
  <si>
    <t>LOT 3</t>
  </si>
  <si>
    <t>LOT 4</t>
  </si>
  <si>
    <t>LOT 5</t>
  </si>
  <si>
    <t>LOT 6</t>
  </si>
  <si>
    <t>LOT 7</t>
  </si>
  <si>
    <t>LOT 8</t>
  </si>
  <si>
    <t>LOT 9</t>
  </si>
  <si>
    <t>LOT 10</t>
  </si>
  <si>
    <t>LOT 11</t>
  </si>
  <si>
    <t/>
  </si>
  <si>
    <t>UND</t>
  </si>
  <si>
    <t>10%</t>
  </si>
  <si>
    <t>Subministrament d'Implants d'Osteosíntesi, ciments i substituts ossis sintètics per a Traumatologia</t>
  </si>
  <si>
    <t>1 al 4</t>
  </si>
  <si>
    <t>1</t>
  </si>
  <si>
    <t>2</t>
  </si>
  <si>
    <t>3</t>
  </si>
  <si>
    <t>4</t>
  </si>
  <si>
    <t>5 al 7</t>
  </si>
  <si>
    <t>5</t>
  </si>
  <si>
    <t>6</t>
  </si>
  <si>
    <t>7</t>
  </si>
  <si>
    <t>8 al 9</t>
  </si>
  <si>
    <t>8</t>
  </si>
  <si>
    <t>9</t>
  </si>
  <si>
    <t>10 al 15</t>
  </si>
  <si>
    <t>10</t>
  </si>
  <si>
    <t>11</t>
  </si>
  <si>
    <t>12</t>
  </si>
  <si>
    <t>13</t>
  </si>
  <si>
    <t>14</t>
  </si>
  <si>
    <t>15</t>
  </si>
  <si>
    <t>16 al 24</t>
  </si>
  <si>
    <t>16</t>
  </si>
  <si>
    <t>17</t>
  </si>
  <si>
    <t>18</t>
  </si>
  <si>
    <t>19</t>
  </si>
  <si>
    <t>20</t>
  </si>
  <si>
    <t>21</t>
  </si>
  <si>
    <t>22</t>
  </si>
  <si>
    <t>23</t>
  </si>
  <si>
    <t>24</t>
  </si>
  <si>
    <t>25 al 35</t>
  </si>
  <si>
    <t>25</t>
  </si>
  <si>
    <t>26</t>
  </si>
  <si>
    <t>27</t>
  </si>
  <si>
    <t>28</t>
  </si>
  <si>
    <t>29</t>
  </si>
  <si>
    <t>30</t>
  </si>
  <si>
    <t>31</t>
  </si>
  <si>
    <t>32</t>
  </si>
  <si>
    <t>33</t>
  </si>
  <si>
    <t>34</t>
  </si>
  <si>
    <t>35</t>
  </si>
  <si>
    <t>36 al 47</t>
  </si>
  <si>
    <t>36</t>
  </si>
  <si>
    <t>37</t>
  </si>
  <si>
    <t>38</t>
  </si>
  <si>
    <t>39</t>
  </si>
  <si>
    <t>40</t>
  </si>
  <si>
    <t>41</t>
  </si>
  <si>
    <t>42</t>
  </si>
  <si>
    <t>43</t>
  </si>
  <si>
    <t>44</t>
  </si>
  <si>
    <t>45</t>
  </si>
  <si>
    <t>46</t>
  </si>
  <si>
    <t>47</t>
  </si>
  <si>
    <t>48 al 52</t>
  </si>
  <si>
    <t>48</t>
  </si>
  <si>
    <t>49</t>
  </si>
  <si>
    <t>50</t>
  </si>
  <si>
    <t>51</t>
  </si>
  <si>
    <t>52</t>
  </si>
  <si>
    <t>53 al 61</t>
  </si>
  <si>
    <t>53</t>
  </si>
  <si>
    <t>54</t>
  </si>
  <si>
    <t>55</t>
  </si>
  <si>
    <t>56</t>
  </si>
  <si>
    <t>57</t>
  </si>
  <si>
    <t>58</t>
  </si>
  <si>
    <t>59</t>
  </si>
  <si>
    <t>60</t>
  </si>
  <si>
    <t>61</t>
  </si>
  <si>
    <t>62 al 75</t>
  </si>
  <si>
    <t>62</t>
  </si>
  <si>
    <t>63</t>
  </si>
  <si>
    <t>64</t>
  </si>
  <si>
    <t>65</t>
  </si>
  <si>
    <t>66</t>
  </si>
  <si>
    <t>67</t>
  </si>
  <si>
    <t>68</t>
  </si>
  <si>
    <t>69</t>
  </si>
  <si>
    <t>70</t>
  </si>
  <si>
    <t>71</t>
  </si>
  <si>
    <t>72</t>
  </si>
  <si>
    <t>73</t>
  </si>
  <si>
    <t>74</t>
  </si>
  <si>
    <t>75</t>
  </si>
  <si>
    <t>76 al 82</t>
  </si>
  <si>
    <t>76</t>
  </si>
  <si>
    <t>77</t>
  </si>
  <si>
    <t>78</t>
  </si>
  <si>
    <t>79</t>
  </si>
  <si>
    <t>80</t>
  </si>
  <si>
    <t>81</t>
  </si>
  <si>
    <t>82</t>
  </si>
  <si>
    <t>83 al 87</t>
  </si>
  <si>
    <t>83</t>
  </si>
  <si>
    <t>84</t>
  </si>
  <si>
    <t>85</t>
  </si>
  <si>
    <t>86</t>
  </si>
  <si>
    <t>87</t>
  </si>
  <si>
    <t>88 al 90</t>
  </si>
  <si>
    <t>88</t>
  </si>
  <si>
    <t>89</t>
  </si>
  <si>
    <t>90</t>
  </si>
  <si>
    <t>91 al 95</t>
  </si>
  <si>
    <t>91</t>
  </si>
  <si>
    <t>92</t>
  </si>
  <si>
    <t>93</t>
  </si>
  <si>
    <t>94</t>
  </si>
  <si>
    <t>95</t>
  </si>
  <si>
    <t>96 al 103</t>
  </si>
  <si>
    <t>96</t>
  </si>
  <si>
    <t>97</t>
  </si>
  <si>
    <t>98</t>
  </si>
  <si>
    <t>99</t>
  </si>
  <si>
    <t>100</t>
  </si>
  <si>
    <t>101</t>
  </si>
  <si>
    <t>102</t>
  </si>
  <si>
    <t>103</t>
  </si>
  <si>
    <t>104 al 107</t>
  </si>
  <si>
    <t>104</t>
  </si>
  <si>
    <t>105</t>
  </si>
  <si>
    <t>106</t>
  </si>
  <si>
    <t>107</t>
  </si>
  <si>
    <t>108 al 114</t>
  </si>
  <si>
    <t>108</t>
  </si>
  <si>
    <t>109</t>
  </si>
  <si>
    <t>110</t>
  </si>
  <si>
    <t>111</t>
  </si>
  <si>
    <t>112</t>
  </si>
  <si>
    <t>113</t>
  </si>
  <si>
    <t>114</t>
  </si>
  <si>
    <t>115 al 123</t>
  </si>
  <si>
    <t>115</t>
  </si>
  <si>
    <t>116</t>
  </si>
  <si>
    <t>117</t>
  </si>
  <si>
    <t>118</t>
  </si>
  <si>
    <t>119</t>
  </si>
  <si>
    <t>120</t>
  </si>
  <si>
    <t>121</t>
  </si>
  <si>
    <t>122</t>
  </si>
  <si>
    <t>123</t>
  </si>
  <si>
    <t>124 al 132</t>
  </si>
  <si>
    <t>124</t>
  </si>
  <si>
    <t>125</t>
  </si>
  <si>
    <t>126</t>
  </si>
  <si>
    <t>127</t>
  </si>
  <si>
    <t>128</t>
  </si>
  <si>
    <t>129</t>
  </si>
  <si>
    <t>130</t>
  </si>
  <si>
    <t>131</t>
  </si>
  <si>
    <t>132</t>
  </si>
  <si>
    <t>133 al 143</t>
  </si>
  <si>
    <t>133</t>
  </si>
  <si>
    <t>134</t>
  </si>
  <si>
    <t>135</t>
  </si>
  <si>
    <t>136</t>
  </si>
  <si>
    <t>137</t>
  </si>
  <si>
    <t>138</t>
  </si>
  <si>
    <t>139</t>
  </si>
  <si>
    <t>140</t>
  </si>
  <si>
    <t>141</t>
  </si>
  <si>
    <t>142</t>
  </si>
  <si>
    <t>143</t>
  </si>
  <si>
    <t>144 al 159</t>
  </si>
  <si>
    <t>144</t>
  </si>
  <si>
    <t>145</t>
  </si>
  <si>
    <t>146</t>
  </si>
  <si>
    <t>147</t>
  </si>
  <si>
    <t>148</t>
  </si>
  <si>
    <t>149</t>
  </si>
  <si>
    <t>150</t>
  </si>
  <si>
    <t>151</t>
  </si>
  <si>
    <t>152</t>
  </si>
  <si>
    <t>153</t>
  </si>
  <si>
    <t>154</t>
  </si>
  <si>
    <t>155</t>
  </si>
  <si>
    <t>156</t>
  </si>
  <si>
    <t>157</t>
  </si>
  <si>
    <t>158</t>
  </si>
  <si>
    <t>159</t>
  </si>
  <si>
    <t>160 al 166</t>
  </si>
  <si>
    <t>160</t>
  </si>
  <si>
    <t>161</t>
  </si>
  <si>
    <t>162</t>
  </si>
  <si>
    <t>163</t>
  </si>
  <si>
    <t>164</t>
  </si>
  <si>
    <t>165</t>
  </si>
  <si>
    <t>166</t>
  </si>
  <si>
    <t>167 al 173</t>
  </si>
  <si>
    <t>167</t>
  </si>
  <si>
    <t>168</t>
  </si>
  <si>
    <t>169</t>
  </si>
  <si>
    <t>170</t>
  </si>
  <si>
    <t>171</t>
  </si>
  <si>
    <t>172</t>
  </si>
  <si>
    <t>173</t>
  </si>
  <si>
    <t>174 al 189</t>
  </si>
  <si>
    <t>174</t>
  </si>
  <si>
    <t>175</t>
  </si>
  <si>
    <t>176</t>
  </si>
  <si>
    <t>177</t>
  </si>
  <si>
    <t>178</t>
  </si>
  <si>
    <t>179</t>
  </si>
  <si>
    <t>180</t>
  </si>
  <si>
    <t>181</t>
  </si>
  <si>
    <t>182</t>
  </si>
  <si>
    <t>183</t>
  </si>
  <si>
    <t>184</t>
  </si>
  <si>
    <t>185</t>
  </si>
  <si>
    <t>186</t>
  </si>
  <si>
    <t>187</t>
  </si>
  <si>
    <t>188</t>
  </si>
  <si>
    <t>189</t>
  </si>
  <si>
    <t>190 al 205</t>
  </si>
  <si>
    <t>190</t>
  </si>
  <si>
    <t>191</t>
  </si>
  <si>
    <t>192</t>
  </si>
  <si>
    <t>193</t>
  </si>
  <si>
    <t>194</t>
  </si>
  <si>
    <t>195</t>
  </si>
  <si>
    <t>196</t>
  </si>
  <si>
    <t>197</t>
  </si>
  <si>
    <t>198</t>
  </si>
  <si>
    <t>199</t>
  </si>
  <si>
    <t>200</t>
  </si>
  <si>
    <t>201</t>
  </si>
  <si>
    <t>202</t>
  </si>
  <si>
    <t>203</t>
  </si>
  <si>
    <t>204</t>
  </si>
  <si>
    <t>205</t>
  </si>
  <si>
    <t>206 al 213</t>
  </si>
  <si>
    <t>206</t>
  </si>
  <si>
    <t>207</t>
  </si>
  <si>
    <t>208</t>
  </si>
  <si>
    <t>209</t>
  </si>
  <si>
    <t>210</t>
  </si>
  <si>
    <t>211</t>
  </si>
  <si>
    <t>212</t>
  </si>
  <si>
    <t>213</t>
  </si>
  <si>
    <t>214 al 220</t>
  </si>
  <si>
    <t>214</t>
  </si>
  <si>
    <t>215</t>
  </si>
  <si>
    <t>216</t>
  </si>
  <si>
    <t>217</t>
  </si>
  <si>
    <t>218</t>
  </si>
  <si>
    <t>219</t>
  </si>
  <si>
    <t>220</t>
  </si>
  <si>
    <t>221 al 235</t>
  </si>
  <si>
    <t>221</t>
  </si>
  <si>
    <t>222</t>
  </si>
  <si>
    <t>223</t>
  </si>
  <si>
    <t>224</t>
  </si>
  <si>
    <t>225</t>
  </si>
  <si>
    <t>226</t>
  </si>
  <si>
    <t>227</t>
  </si>
  <si>
    <t>228</t>
  </si>
  <si>
    <t>229</t>
  </si>
  <si>
    <t>230</t>
  </si>
  <si>
    <t>231</t>
  </si>
  <si>
    <t>232</t>
  </si>
  <si>
    <t>233</t>
  </si>
  <si>
    <t>234</t>
  </si>
  <si>
    <t>235</t>
  </si>
  <si>
    <t>236 al 236</t>
  </si>
  <si>
    <t>236</t>
  </si>
  <si>
    <t>237 al 238</t>
  </si>
  <si>
    <t>237</t>
  </si>
  <si>
    <t>238</t>
  </si>
  <si>
    <t>239 al 239</t>
  </si>
  <si>
    <t>239</t>
  </si>
  <si>
    <t>240 al 244</t>
  </si>
  <si>
    <t>240</t>
  </si>
  <si>
    <t>241</t>
  </si>
  <si>
    <t>242</t>
  </si>
  <si>
    <t>243</t>
  </si>
  <si>
    <t>244</t>
  </si>
  <si>
    <t>245 al 245</t>
  </si>
  <si>
    <t>245</t>
  </si>
  <si>
    <t>246 al 248</t>
  </si>
  <si>
    <t>246</t>
  </si>
  <si>
    <t>247</t>
  </si>
  <si>
    <t>248</t>
  </si>
  <si>
    <t>249 al 250</t>
  </si>
  <si>
    <t>249</t>
  </si>
  <si>
    <t>250</t>
  </si>
  <si>
    <t>LOT 1 - CARGOLS DE COMPRESSIÓ CANULATS AMB CAP DE TITANI</t>
  </si>
  <si>
    <t>Cargol canulat de rosca parcial i de rosca completa, autoterratjant i autorroscant, de titani. Diàmetre aprox 8,0mm. Diferents llargàries.</t>
  </si>
  <si>
    <t>Cargol canulat de rosca parcial i de rosca completa, autoterratjant i autorroscant, de titani. Diàmetre aprox 6,5mm. Diferents llargàries.</t>
  </si>
  <si>
    <t>Cargol canulat de rosca parcial i/o de rosca completa, autoterratjant i autorroscant, de titani. Diàmetres aprox entre 3,0mm i 5,0mm. Diferents llargàries.</t>
  </si>
  <si>
    <t>Volandera per a cargol canulat ajustat al diàmetre del cargol.</t>
  </si>
  <si>
    <t>LOT 2 - CARGOLS DE COMPRESSIÓ CANULATS SENSE CAP DE TITANI</t>
  </si>
  <si>
    <t xml:space="preserve">Cargol de compressió sense cap, de titani. Diferents diàmetres: micro, mini, estàndard aprox de 2,5mm a 4,5mm. Diferents llargàries. Estèril. </t>
  </si>
  <si>
    <t xml:space="preserve">Cargol de compressió sense cap, de titani. Diferents diàmetres superior a 4,5mm. Diferents llargàries. Estèril. </t>
  </si>
  <si>
    <t>Agulla guia llisa d'acer inoxidable. Diferents diàmetres. Diferents polzades.</t>
  </si>
  <si>
    <t>LOT 3 - SISTEMA DE FIXACIÓ AMB ESTABILITAT ANGULAR DE LA FRACTURA DE COLL FEMORAL DE TITANI</t>
  </si>
  <si>
    <t>Sistema de fixació de les fractures del coll femoral amb estabilitat angular i rotacional, i possibilitat d'impactació controlada, de titani. Plaques i cargols de diferents llargàries. Estèril.</t>
  </si>
  <si>
    <t>Agulla guia, de titani. Diàmetre aprox 3,2mm. Llargària aprox 400mm. Estèril.</t>
  </si>
  <si>
    <t>LOT 4 - CARGOLS PLACA LCP DHS PER A FIXACIÓ DE FRACTURES DE MALUC D'ACER</t>
  </si>
  <si>
    <t>Placa d'estabilització trocanteriana bloqueable, d'acer.</t>
  </si>
  <si>
    <t>Placa LCP DHS, d'acer, amb cilindres de diferent llargària. Diferents angulacions. Diferents diàmetres. Diferents llargàries.</t>
  </si>
  <si>
    <t>Placa d'estabilització trocanteriana DHS. Diferents llargàries.</t>
  </si>
  <si>
    <t>Cargol de compressió DHS/DCS, d'acer. Diferents diàmetres. Diferents llargàries.</t>
  </si>
  <si>
    <t>Cargol DHS/DCS cefàlic, d'acer. Diferents diàmetres. Diferents llargàries.</t>
  </si>
  <si>
    <t>Agulla guia per a procediments d'osteosíntesi amb punta broca. Diàmetre aprox 2,5mm. Llargària aprox 30cm. Estèril. Sense làtex.</t>
  </si>
  <si>
    <t>LOT 5 - CLAUS ENDOMEDUL·LARS DE FÈMUR AMB DISPOSITIU CEFÀLIC IMPACTAT PER A FRACTURES EXTRACAPSULARS I FRACTURES DIAFISÀRIES DE TITANI</t>
  </si>
  <si>
    <t>Clau canulat trocanteri de fèmur llarg, de titani. Diferents angulacions. Diferents diàmetres. Diferents llargàries aprox superior a 260mm. Estèril.</t>
  </si>
  <si>
    <t>Clau canulat trocanteri de fèmur curt, de titani. Diferents angulacions. Diferents diàmetres. Diferents llargàries aprox entre 170mm i 235mm. Estèril.</t>
  </si>
  <si>
    <t>Dispositiu cefàlic impactat, de titani. Diferents llargàries. Estèril.</t>
  </si>
  <si>
    <t>Cargol de bloqueig, autorroscant, de titani. Diàmetre aprox 5,0mm. Diferents llargàries. Estèril.</t>
  </si>
  <si>
    <t>Cargol de tancament, de titani. Diferents llargàries. Estèril.</t>
  </si>
  <si>
    <t>Cargol roscat canulat perforat, de titani. Diàmetre aprox 10,0mm. Diferents llargàries. Estèril.</t>
  </si>
  <si>
    <t>Kit de xeringues per a la inserció de ciment en la fixació intramedul·lar de fractures del fèmur proximal, compost per: xeringues i clau unidireccional. Estèril.</t>
  </si>
  <si>
    <t>Kit de cànules per a la inserció de ciment a través de la làmina perforada per a la fixació intramedul·lar de fractures del fèmur proximal. Diàmetre aprox 3,3mm. Estèril.</t>
  </si>
  <si>
    <t>Agulla guia. Diàmetre aprox 3,2mm. Llargària aprox 400mm. Estèril.</t>
  </si>
  <si>
    <t>LOT 6 - CLAUS ENDOMEDUL·LARS DE FÈMUR AMB DISPOSITIU CEFÀLIC ROSCAT PER A FRACTURES EXTRACAPSULARS I FRACTURES DIAFISÀRIES DE TITANI</t>
  </si>
  <si>
    <t>Clau canulat trocanteri de fèmur curt, de titani. Diferents angulacions. Diferents diàmetres. Diferents llargàries aprox entre 170mm i 200mm. Estèril.</t>
  </si>
  <si>
    <t>Dispositiu cefàlic roscat, de titani, amb sistema addicional antirotatori. Diàmetre aprox 10,5mm. Diferents llargàries. Estèril.</t>
  </si>
  <si>
    <t>Dispositiu cefàlic roscat, de titani. Diàmetre aprox 10,5mm. Diferents llargàries. Estèril.</t>
  </si>
  <si>
    <t>Cargol de bloqueig del dispositiu cefàlic. Estèril.</t>
  </si>
  <si>
    <t>Cargol de bloqueig distal roscat, de titani. Diàmetre aprox 5,0mm. Diferents llargàries. Estèril.</t>
  </si>
  <si>
    <t>Sistema de tancament. Diferents diàmetres. Diferents llargàries. Estèril.</t>
  </si>
  <si>
    <t>Cable de cerclatge, d'acer. Diàmetre aprox 1,6mm. Estèril.</t>
  </si>
  <si>
    <t>Cable de cerclatge, d'acer. Diàmetre aprox 2,0mm. Estèril.</t>
  </si>
  <si>
    <t>Agulla de kirschner amb punta trocar, d'acer. Diàmetre aprox 3,0mm. Llargària aprox 285mm. Sense làtex. Estèril.</t>
  </si>
  <si>
    <t>Agulla guia. Diàmetre aprox 3,2mm i 3,9mm. Llargària aprox 450mm. Estèril.</t>
  </si>
  <si>
    <t>LOT 7 - SISTEMA D'ENCLAVAT PER A FRACTURES D'HÚMER DE TITANI</t>
  </si>
  <si>
    <t>Clau humeral llarg, de titani. Diferents diàmetres. Diferents llargàries. Estèril.</t>
  </si>
  <si>
    <t>Clau d'húmer proximal curt, de titani. Diferents diàmetres. Llargària aprox 160mm. Estèril.</t>
  </si>
  <si>
    <t>Cargol de bloqueig, de titani. Diàmetre aprox 3,5mm. Diferents llargàries. Estèril.</t>
  </si>
  <si>
    <t>Cargol de bloqueig, autorroscant, de titani. Diàmetres aprox entre 4,0mm i 5,0mm. Diferents llargàries. Estèril.</t>
  </si>
  <si>
    <t>Cargol proximal, autorroscant, de titani. Amb possibilitat d'inserció de sutures i/o cargol suplementari. Diàmetre aprox 4,5mm. Diferents llargàries. Estèril.</t>
  </si>
  <si>
    <t>Sistema de tancament, de titani. Diferents diàmetres. Diferents llargàries. Estèril.</t>
  </si>
  <si>
    <t>Guia de fresat, d'acer. Diàmetre aprox 2,5mm. Llargària aprox 650mm. Estèril.</t>
  </si>
  <si>
    <t>Guia de fresat, d'acer. Diàmetre aprox 2,5mm. Llargària aprox 1.150mm. Estèril.</t>
  </si>
  <si>
    <t>Guia de fresat, d'acer. Diàmetre aprox 2,5mm. Llargària aprox 950mm. Estèril.</t>
  </si>
  <si>
    <t>Agulla guia amb punta de trocar i topall per a broca canulada buida, d'acer. Diàmetre aprox 2,5mm. Llargària aprox 230mm. No estèril.</t>
  </si>
  <si>
    <t>Agulla guia amb punta de trocar i topall per a broca canulada buida, d'acer. Diàmetre aprox 2,5mm. Llargària aprox 230mm. Estèril.</t>
  </si>
  <si>
    <t>Agulla de kirschner. Diàmetre aprox 1,60mm. Llargària aprox 150mm. Estèril.</t>
  </si>
  <si>
    <t>LOT 8 - SISTEMA DE FIXACIÓ AMB PLAQUES TIBIA PROXIMAL D'ACER</t>
  </si>
  <si>
    <t>Placa LCP per a tibia proximal, amb possibilitat d'angle variable, lateral, medial i posteromedial, d'acer. Per a cargols de diàmetre aprox 3,5mm. Diferents curvatures. Diferents llargàries. Estèril.</t>
  </si>
  <si>
    <t>Placa tibia proximal, d'acer. Per a cargols de diàmetre aprox 4,5/5,5mm, bloquejats i no bloquejats. Diferents llargàries. Estèril.</t>
  </si>
  <si>
    <t>Cargol de bloqueig, autorroscant, d'acer. Diàmetre aprox 3,5mm. Diferents llargàries. Estèril.</t>
  </si>
  <si>
    <t>Cargol de bloqueig d'angle variable, autorroscant, d'acer. Diàmetre aprox 3,5mm. Diferents llargàries. Estèril.</t>
  </si>
  <si>
    <t>Agulla de kirschner, d'acer. Diàmetre aprox 2,0mm. Llargària aprox 280mm. Estèril.</t>
  </si>
  <si>
    <t>LOT 9 - OSTEOSÍNTESI PETITS FRAGMENTS D'ACER</t>
  </si>
  <si>
    <t>Placa LCP de terç de tub, d'acer. Diferents llargàries. Estèril.</t>
  </si>
  <si>
    <t>Placa recta LCP al voltant de 3,5mm, d'acer. Diferents llargàries. Estèril.</t>
  </si>
  <si>
    <t>Cargol d'esponjosa d'espira completa o parcial, d'acer. Diàmetre aprox 4,0mm. Diferents llargàries. Estèril.</t>
  </si>
  <si>
    <t>Volandera, d'acer. Diferents diàmetres. Estèril.</t>
  </si>
  <si>
    <t>Agulla de kirschner amb punta trocar, d'acer. Diàmetre aprox 1,0mm. Llargària aprox 150mm. Format individual.</t>
  </si>
  <si>
    <t>Agulla de kirschner amb punta trocar, d'acer. Diàmetre aprox 1,25mm. Llargària aprox 150mm. Format individual.</t>
  </si>
  <si>
    <t>Agulla de kirschner amb punta trocar, d'acer. Diàmetre aprox 1,60mm. Llargària aprox 150mm. Format individual.</t>
  </si>
  <si>
    <t>Agulla de kirschner amb punta trocar, d'acer. Diàmetre aprox 2,0mm. Llargària aprox 150mm. Estèril.</t>
  </si>
  <si>
    <t>LOT 10 - OSTEOSÍNTESI GRANS FRAGMENTS D'ACER</t>
  </si>
  <si>
    <t>Placa estreta, d'acer. Per a cargols de diàmetre aprox entre 4,5mm i 5,0mm. Diferents llargàries. Estèril.</t>
  </si>
  <si>
    <t>Placa ampla, d'acer. Per a cargols de diàmetre aprox entre 4,5mm i 5,0mm. Diferents llargàries. Estèril.</t>
  </si>
  <si>
    <t>Cargol de bloqueig, autorroscant, d'acer. Diàmetre aprox 5,0mm. Diferents llargàries. Estèril.</t>
  </si>
  <si>
    <t>Cargol de esponjosa de rosca parcial o completa, d'acer. Diàmetre aprox 6,5mm. Diferents llargàries. Estèril.</t>
  </si>
  <si>
    <t>Cargol de cortical, autorroscant, d'acer. Diàmetre aprox 3,5mm. Diferents llargàries. Estèril.</t>
  </si>
  <si>
    <t>Cargol de cortical, autorroscant, d'acer. Diàmetre aprox 4,5mm. Diferents llargàries. Estèril.</t>
  </si>
  <si>
    <t>Agulla de kirschner amb punta trocar, d'acer. Diàmetre aprox 3,0mm. Llargària aprox 280mm. Format individual.</t>
  </si>
  <si>
    <t>Agulla de kirschner amb punta trocar, d'acer. Diàmetre aprox 2,5mm. Llargària aprox 280mm. Format individual.</t>
  </si>
  <si>
    <t>Agulla de kirschner amb punta trocar, d'acer. Diàmetre aprox 2,0mm. Llargària aprox 280mm. Format individual.</t>
  </si>
  <si>
    <t>Agulla de kirschner amb punta trocar, d'acer. Diàmetre aprox 1,80mm. Llargària aprox 280mm. Format individual.</t>
  </si>
  <si>
    <t>Agulla de kirschner amb punta trocar, d'acer. Diàmetre aprox 1,60mm. Llargària aprox 280mm. Format individual.</t>
  </si>
  <si>
    <t>Agulla de kirschner amb punta trocar, d'acer. Diàmetre aprox 1,20mm. Llargària aprox 280mm. Format individual.</t>
  </si>
  <si>
    <t>Agulla de kirschner amb punta trocar, d'acer. Diàmetre aprox 1,10mm. Llargària aprox 280mm. Format individual.</t>
  </si>
  <si>
    <t>LOT 11 - SISTEMA D'OSTEOSÍNTESIS MODULAR DE MÀ DE TITANI</t>
  </si>
  <si>
    <t>Placa per a fixació de falanges, bloquejada o no, de titani. Per a cargols de diàmetre aprox entre 1,2mm i 2,3mm. Diferents gruixos. Diferents llargàries.</t>
  </si>
  <si>
    <t>Placa per a fixació de metacarpians, bloquejada o no, de titani. Per a cargols de diàmetre aprox entre 2,0mm i 2,3mm. Diferents gruixos. Diferents llargàries.</t>
  </si>
  <si>
    <t>Cargol de cortical, autorroscant, de titani. Diàmetre aprox entre 1,2mm i 2,5mm. Diferents llargàries.</t>
  </si>
  <si>
    <t>Cargol de bloqueig d'angle variable, autorroscant, de titani. Diàmetre aprox entre 1,5mm i 2,0mm. Diferents llargàries.</t>
  </si>
  <si>
    <t>Volandera. Per a cargols aprox entre 2,0mm i 2,3mm.</t>
  </si>
  <si>
    <t>Volandera. Per a cargols aprox entre 1,2mm i 1,5mm.</t>
  </si>
  <si>
    <t>Agulla de kirschner amb punta trocar. Diàmetre aprox 0,8mm. Llargària aprox 100mm.</t>
  </si>
  <si>
    <t>LOT 12 - OSTEOSÍNTESI PLACA HÚMER PROXIMAL D'ACER / TITANI</t>
  </si>
  <si>
    <t>Placa d'húmer proximal anatòmica d'estabilitat angular, d'acer/titani. Per a cargols de diàmetre aprox 3,5mm. Diferents llargàries. Estèril.</t>
  </si>
  <si>
    <t>Agulla de kirschner amb punta trocar, d'acer. Diàmetre aprox 2,0mm. Llargària aprox 150mm. Format individual.</t>
  </si>
  <si>
    <t>Agulla de kirschner amb punta trocar, d'acer. Diàmetre aprox 1,60mm. Llargària aprox 150mm. Estèril.</t>
  </si>
  <si>
    <t>Agulla de kirschner amb punta trocar, d'acer. Diàmetre aprox 1,25mm. Llargària aprox 150mm. Estèril.</t>
  </si>
  <si>
    <t>LOT 13 - SISTEMA D'OSTEOSÍNTESI PER A LA FIXACIÓ DE FRACTURES EXTRAARTICULARS DE L'HÚMER DISTAL</t>
  </si>
  <si>
    <t>Placa anatòmica per a la fixació de fractures extraarticulars d'húmer distal, de titani. Per a cargols de diàmetre aprox 3,5mm. Diferents lateralitats. Diferents llargàries. Estèril.</t>
  </si>
  <si>
    <t>Cargol de bloqueig, autorroscant, de titani. Diàmetre aprox 3,5mm. Diferents llargàries. Estèril.</t>
  </si>
  <si>
    <t>Cargol de cortical, autorroscant, de titani. Diàmetre aprox 3,5mm. Diferents llargàries. Estèril.</t>
  </si>
  <si>
    <t>LOTE 14 - FRACTURES ARTICULARS HÚMER DISTAL I OLÈCRAN</t>
  </si>
  <si>
    <t>Placa anatòmica amb possibilitat de bloqueig d'angle variable per a fixació d'olècran, de titani. Per a cargols de diàmetre aprox entre 2,7mm i 3,5mm. Diferents lateralitats. Diferents llargàries. Estèril.</t>
  </si>
  <si>
    <t>Placa anatòmica amb possibilitat de bloqueig d'angle variable per a la porció distal de l'húmer, medial, lateral i posterolateral, amb o sense suport, de titani. Per a cargols de diàmetre aprox entre 2,7mm i 3,5mm. Diferents llargàries. Estèril.</t>
  </si>
  <si>
    <t>Cargol de bloqueig, autorroscant, amb possibilitat d'angle variable, de titani. Diàmetre aprox entre 2,7mm i 3,5mm. Diferents llargàries. Estèril.</t>
  </si>
  <si>
    <t>Agulla de kirschner amb punta trocar, de titani.  Diàmetre aprox 1,60mm. Llargària aprox 150mm. Estèril.</t>
  </si>
  <si>
    <t>LOT 15 - SISTEMA D'OSTEOSÍNTESI DE CLAVÍCULA DE TITANI</t>
  </si>
  <si>
    <t>Placa bloquejada de clavícula amb angle variable, de titani. Per a cargols de diàmetre aprox entre 2,7mm i 3,5mm. Diferents formes i lateralitats. Diferents llargàries. Estèril.</t>
  </si>
  <si>
    <t>Placa ganxo amb angle variable, de titani. Per a cargols de diàmetre aprox 2,7mm. Diferents profunditats de ganxo. Diferents llargàries. Estèril.</t>
  </si>
  <si>
    <t>Cargol de bloqueig, autorroscant, amb possibilitat d'angle variable, de titani. Diàmetre aprox 2,7mm. Diferents llargàries. Estèril.</t>
  </si>
  <si>
    <t>Cargol de bloqueig, autorroscant, amb possibilitat d'angle variable, de titani. Diàmetre aprox 3,5mm. Diferents llargàries. Estèril.</t>
  </si>
  <si>
    <t>Cargol de cortical, autorroscant, de titani. Diàmetre aprox 2,7mm. Diferents llargàries. Estèril.</t>
  </si>
  <si>
    <t>Cargol metafisari, de titani. Diàmetre aprox 2,7mm. Diferents llargàries. Estèril.</t>
  </si>
  <si>
    <t>LOT 16 - SISTEMA D'OSTEOSÍNTESI DE TIBIA PROXIMAL AMB CARGOLS POLIAXIALS D'ESTABILITAT ANGULAR</t>
  </si>
  <si>
    <t>Placa LCP lateral de tibia proximal, de titani. Per a cargols de diàmetre aprox 4,5mm/5,0mm. Diferents llargàries. Estèril.</t>
  </si>
  <si>
    <t>Cargol de cortical, autorroscant, de titani. Diàmetre aprox 4,5mm. Diferents llargàries. Estèril.</t>
  </si>
  <si>
    <t>Agulla de kirschner, punta roscada, d'acer. Diàmetre aprox 2,0mm. Diferents llargàries. Estèril.</t>
  </si>
  <si>
    <t>LOT 17 - SISTEMA D'ENCLAVAT ENDOMEDUL·LAR ENFORRELLAT ANTERÒGRAD DE FÈMUR DE TITANI</t>
  </si>
  <si>
    <t>Clau de fèmur anterògrad, de titani. Diferents angulacions. Diferents lateralitats. Diferents diàmetres. Diferents llargàries. Estèril.</t>
  </si>
  <si>
    <t>Cargol de tancament per a clau endomedul·lar de fèmur, amb possibilitat d'extensió, de titani. Estèril.</t>
  </si>
  <si>
    <t>Cargol de bloqueig, de titani. Diferents perfils. Diàmetre aprox 5,0mm. Diferents llargàries. Estèril.</t>
  </si>
  <si>
    <t>Cargol per a inserció proximal cap al cap femoral (Recon), de titani. Diàmetre aprox 6,5mm. Diferents llargàries. Estèril.</t>
  </si>
  <si>
    <t>Femella, per a inserció sobre cargols de bloqueig, de titani. Estèril.</t>
  </si>
  <si>
    <t>Volandera, per a inserció sobre cargols de bloqueig i/o femella, de titani. Estèril.</t>
  </si>
  <si>
    <t>Agulla guia amb punta de broca. Diàmetre aprox 3,2mm. Llargària aprox 400mm. Estèril.</t>
  </si>
  <si>
    <t>LOT 18 - SISTEMA D'ENCLAVAT ENDOMEDUL·LAR ENFORRELLAT RETRÒGRAD DE FÈMUR DE TITANI, AMB POSSIBILITAT D'ADDICIÓ DE PLACA DE BLOQUEIG SUPLEMENTÀRIA DISTAL</t>
  </si>
  <si>
    <t>Clau de fèmur retrògrad, de titani. Diferents angulacions. Diferents diàmetres. Diferents llargàries. Estèril.</t>
  </si>
  <si>
    <t>Placa de fixació de bloqueig per a cargols de bloqueig d'angle variable, d'acer. Per a cargols de diàmetre aprox 5,0mm per a interconnexió amb clau. Diferents angulacions. Diferents lateralitats. Estèril.</t>
  </si>
  <si>
    <t>Cargol de fixació d'angle variable, d'acer. Diàmetre aprox 5,0mm per a placa de fixació i interbloqueig amb clau. Diferents llargàries. Estèril.</t>
  </si>
  <si>
    <t>Cargol de bloqueig d'angle variable, per a placa de fixació, d'acer. Diàmetre aprox 3,5mm. Diferents llargàries. Estèril.</t>
  </si>
  <si>
    <t>LOT 19 - SISTEMA DE PLAQUES D'OSTEOSÍNTESI PER A PELVIS D'ACER</t>
  </si>
  <si>
    <t>Placa corba, d'acer. Diferents radis. Diferents llargàries.</t>
  </si>
  <si>
    <t>Placa recta, d'acer. Diferents llargàries.</t>
  </si>
  <si>
    <t>Placa flexible, d'acer. Diferents llargàries.</t>
  </si>
  <si>
    <t>Placa per a la símfisi púbica, d'acer. Diferents llargàries.</t>
  </si>
  <si>
    <t>Placa premotllada per a la reconstrucció de la superfície quadrilàtera: infrapectini i suprapectini, d'acer. Diferents lateralitats. Diferents mides. Estèril.</t>
  </si>
  <si>
    <t>Cargol de cortical, autorroscant, d'acer. Diàmetre aprox 4,5mm. Diferents llargàries.</t>
  </si>
  <si>
    <t>Cargol de cortical, autorroscant, d'acer. Diàmetre aprox 3,5mm. Diferents llargàries.</t>
  </si>
  <si>
    <t>Volandera, d'acer. Diferents diàmetres.</t>
  </si>
  <si>
    <t>Agulla guia. Diàmetre aprox 3,2mm. Llargària aprox 150mm. Estèril.</t>
  </si>
  <si>
    <t>LOT 20 - SISTEMA D'OSTEOSÍNTESI ANATÒMICA PER A RADI DISTAL DE TITANI</t>
  </si>
  <si>
    <t>Placa volar de radi distal, de titani. Diferents amplituds. Diferents llargàries incloses extrallargues.</t>
  </si>
  <si>
    <t>Placa dorsal de radi distal, de titani. Diferents lateralitats.</t>
  </si>
  <si>
    <t>Placa per a estiloides radial, de titani. Diferents lateralitats.</t>
  </si>
  <si>
    <t>Clavilla de suport distal. Diàmetre aprox entre 2,2mm i 2,5mm. Diferents llargàries.</t>
  </si>
  <si>
    <t>Clavilla de suport distal. Diàmetre aprox 2,0mm. Diferents llargàries.</t>
  </si>
  <si>
    <t>Cargol de cortical, autorroscant, de titani. Diàmetre aprox 3,5mm. Diferents llargàries.</t>
  </si>
  <si>
    <t>Cargol de bloqueig, de titani. Diàmetre aprox 2,7mm. Diferents llargàries.</t>
  </si>
  <si>
    <t>Cargol de cortical, autorroscant, de titani. Diàmetre aprox 2,7mm. Diferents llargàries.</t>
  </si>
  <si>
    <t>Cargol de bloqueig, multidireccional, de titani. Diàmetre aprox 2,7mm. Diferents llargàries.</t>
  </si>
  <si>
    <t>Agulla guia, d'acer. Diàmetre aprox 1,6mm.</t>
  </si>
  <si>
    <t>LOTE 21 - SISTEMA D'OSTEOSÍNTESI ANATÒMICA PER A CÚBIT I RADI DISTAL DE TITANI</t>
  </si>
  <si>
    <t>Placa per a radi distal anterior, de titani. Diferents lateralitats. Diferents amplituds. Diferents llargàries.</t>
  </si>
  <si>
    <t>Placa d'extensió per a placa volar de radi, de titani. Diferents lateralitats.</t>
  </si>
  <si>
    <t>Placa anterior per a cúbit distal, de titani. Diferents lateralitats. Diferents amplituds. Diferents llargàries.</t>
  </si>
  <si>
    <t>Placa volar d'escurçament cubital.</t>
  </si>
  <si>
    <t>Placa específica per a fragments de radi distal. Diferents lateralitats.</t>
  </si>
  <si>
    <t>Placa dorsal de radi distal, de titani. Diferents lateralitats. Diferents amplituds.</t>
  </si>
  <si>
    <t>Cargol de connexió per a fixació de la placa d'extensió, de titani.</t>
  </si>
  <si>
    <t>Cargol de cortical, de titani. Diàmetre aprox 2,3mm. Diferents llargàries.</t>
  </si>
  <si>
    <t>Cargol de cortical de bloqueig, de titani. Diàmetre aprox 2,3mm. Diferents llargàries.</t>
  </si>
  <si>
    <t>Cargol de bloqueig, d'angle variable, de titani. Diàmetre aprox 2,3mm. Diferents llargàries.</t>
  </si>
  <si>
    <t>Cargol de bloqueig, de titani. Diàmetre aprox 3,5mm. Diferents llargàries.</t>
  </si>
  <si>
    <t>Cargol de no bloqueig, de titani. Diàmetre aprox 3,5mm. Diferents llargàries.</t>
  </si>
  <si>
    <t>Cargol de cortical de bloqueig, de titani. Diàmetre aprox 3,5mm. Diferents llargàries.</t>
  </si>
  <si>
    <t>Cargol de cortical, de titani. Diàmetre aprox 3,5mm. Diferents llargàries.</t>
  </si>
  <si>
    <t>Cargol de compressió, de titani. Diferents llargàries.</t>
  </si>
  <si>
    <t>Passador de bloqueig cortical, de titani. Diàmetre aprox 2,3mm. Diferents llargàries.</t>
  </si>
  <si>
    <t>LOT 22 - SISTEMA D'OSTEOSÍNTESI ANATÒMICA D'ESTABILITAT ANGULAR PER A TIBIA I PERONÉ DISTAL D'ACER</t>
  </si>
  <si>
    <t>Placa anatòmica d'angle variable per a peroné distal lateral i posterolateral, d'acer. Per a cargols de diàmetre aprox 2,7mm i 3,5mm. Diferents lateralitats. Diferents llargàries. Estèril.</t>
  </si>
  <si>
    <t>Placa anatòmica d'angle variable de tibia distal, medial i anterolateral, d'acer. Per a cargols de diàmetre aprox entre 2,7mm i 3,5mm. Diferents lateralitats. Diferents llargàries. Estèril.</t>
  </si>
  <si>
    <t>Placa anatòmica d'angle variable per a la regió posterior de tibia distal, d'acer. Per a cargols de diàmetre aprox 2,7mm. Diferents lateralitats. Diferents configuracions. Diferents llargàries. Estèril.</t>
  </si>
  <si>
    <t>Cargol de cortical, autorroscant, d'acer. Diàmetre aprox entre 2,7mm i 3,5mm. Diferents perfils. Diferents llargàries. Estèril.</t>
  </si>
  <si>
    <t>Cargol de bloqueig, autorroscant, d'acer. Diàmetre aprox 2,7mm. Diferents llargàries. Estèril.</t>
  </si>
  <si>
    <t>Cargol de bloqueig d'angle variable, autorroscant, d'acer. Diàmetre aprox entre 2,7mm i 3,5mm. Diferents llargàries. Estèril.</t>
  </si>
  <si>
    <t>LOT 23 - SISTEMA D'ENCLAVAT ENDOMEDUL·LAR ENFORRELLAT FRESATS I NO FRESATS DE TIBIA DE TITANI AMB OPCIÓ D'INSTRUMENTACIÓ SUPRAPATEL·LAR</t>
  </si>
  <si>
    <t>Clau endomedul·lar de tibia, de titani. Diferents diàmetres. Diferents llargàries. Estèril.</t>
  </si>
  <si>
    <t>Cargol de bloqueig avançat per augmentar la interconnexió amb clau, de titani. Diàmetres aprox entre 4,0mm i 5,0mm. Diferents llargàries. Estèril.</t>
  </si>
  <si>
    <t>Tap de tancament, de titani. Diferents diàmetres. Diferents llargàries. Estèril.</t>
  </si>
  <si>
    <t>Beina elàstica per a la inserció de claus per tècnica suprapatel·lar. Diferents diàmetres. Estèril.</t>
  </si>
  <si>
    <t>Agulla de kirschner per a la fixació de la beina elàstica. Diàmetre aprox 3,0mm. Llargària aprox 285mm. Estèril.</t>
  </si>
  <si>
    <t>Agulla guia. Diàmetre aprox 3,0mm. Llargària aprox 285mm. Estèril.</t>
  </si>
  <si>
    <t>LOT 24 - SISTEMA DE FIXACIÓ PER A FRACTURES PERIPROTÈSIQUES DE FÈMUR D'ACER</t>
  </si>
  <si>
    <t>Placa per a fèmur proximal d'angle variable, d'acer. Diferents amplituds. Diferents lateralitats. Diferents llargàries. Estèril.</t>
  </si>
  <si>
    <t>Placa ganxo per a fèmur proximal amb possibilitat de bloqueig amb angle variable, d'acer. Diferents amplituds. Diferents lateralitats. Diferents llargàries. Estèril.</t>
  </si>
  <si>
    <t>Placa condilar d'angle variable, d'acer. Per a cargols de diàmetre aprox 4,0mm i 4,5mm. Diferents lateralitats. Diferents llargàries. Estèril.</t>
  </si>
  <si>
    <t>Placa de fixació d'angle variable, d'acer. Per a cargols de diàmetre aprox 3,5mm, per a fixació al voltant d'implants intramedul·lars. Estèril.</t>
  </si>
  <si>
    <t>Cargol de connexió per a placa de fixació de bloqueig, d'acer. Estèril.</t>
  </si>
  <si>
    <t>Cargol de bloqueig d'angle variable, d'acer. Diàmetre aprox 5,0mm. Diferents llargàries. Estèril.</t>
  </si>
  <si>
    <t>Cargol de bloqueig d'angle variable, periprotèsic, d'acer. Diàmetre aprox 5,0mm. Diferents llargàries. Estèril.</t>
  </si>
  <si>
    <t>Cargol de bloqueig d'angle variable, canulat, d'acer. Diàmetre aprox 5,0mm. Diferents llargàries. Estèril.</t>
  </si>
  <si>
    <t>Clavilla de posicionament amb rosca, d'acer. Diferents diàmetres. Estèril.</t>
  </si>
  <si>
    <t>Clavilla de posicionament, d'acer. Diferents diàmetres. Estèril.</t>
  </si>
  <si>
    <t>Cable de cerclatge trenat, d'acer. Diàmetre aprox 1,7mm. Estèril.</t>
  </si>
  <si>
    <t>Trau de cerclatge per a cargol, d'acer. Diferents diàmetres. Estèril.</t>
  </si>
  <si>
    <t>Passador de posicionament, cruciforme, d'acer. Diàmetre aprox 5,0mm. Estèril.</t>
  </si>
  <si>
    <t>LOT 25 - SISTEMA DE FIXACIÓ PER A FRACTURES PERIPROTÈSIQUES DE FÈMUR DE TITANI</t>
  </si>
  <si>
    <t>Placa corba per a diàfisi femoral, de titani. Diferents llargàries. Estèril.</t>
  </si>
  <si>
    <t>Placa periprotèsica proximal de fèmur, de titani. Diferents lateralitats. Diferents llargàries. Estèril.</t>
  </si>
  <si>
    <t>Placa periprotèsica trocantèrica, de titani. Diferents dimensions. Diferents lateralitats. Estèril.</t>
  </si>
  <si>
    <t>Placa periprotèsica de fèmur distal, de titani. Diferents lateralitats. Diferents llargàries. Estèril.</t>
  </si>
  <si>
    <t>Cargol de connexió per a placa periprotèsica trocànter, de titani. Estèril.</t>
  </si>
  <si>
    <t>Cargol d'esponjosa, de titani. Diàmetre aprox 5,0mm. Diferents llargàries. Estèril.</t>
  </si>
  <si>
    <t>Tap per a bloqueig de cargols, de titani.</t>
  </si>
  <si>
    <t>Tap cec, de titani.</t>
  </si>
  <si>
    <t>Cargol de cortical, de titani. Diàmetre aprox 4,0mm. Diferents llargàries.</t>
  </si>
  <si>
    <t>Cargol de cortical, de titani. Diàmetre aprox 5,0mm. Diferents llargàries.</t>
  </si>
  <si>
    <t>Cargol de unicortical, de titani. Diàmetre aprox 5,0mm. Diferents llargàries.</t>
  </si>
  <si>
    <t>Cable de cerclatge. Diàmetre aprox 1,8mm. Diferents llargàries. Estèril.</t>
  </si>
  <si>
    <t>Clavilla de posicionament per a cable, de titani. Estèril.</t>
  </si>
  <si>
    <t>Clavilla de posicionament amb rosca per a cable, de titani. Estèril.</t>
  </si>
  <si>
    <t>LOT 26 - SISTEMA DE FIXACIÓ DE FRACTURES DE CAP DE RADI I CORONOIDES, I ARTROPLASTIA DE CAP DE RADI</t>
  </si>
  <si>
    <t>Placa per a apòfisi coronides. Diferents lateralitats. Diferents tamanys.</t>
  </si>
  <si>
    <t>Cargol de bloqueig. Diàmetre aprox 2,7mm. Diferents llargàries.</t>
  </si>
  <si>
    <t>Cargol sense bloqueig. Diàmetre aprox 2,7mm. Diferents llargàries.</t>
  </si>
  <si>
    <t>Placa de bloqueig per a cap radial. Diferents curvatures. Diferents llargàries.</t>
  </si>
  <si>
    <t>Cargol de cortical de bloqueig. Diàmetre aprox 2,3mm. Diferents llargàries.</t>
  </si>
  <si>
    <t>Cargol sense bloqueig. Diàmetre aprox 2,3mm. Diferents llargàries.</t>
  </si>
  <si>
    <t>Cap. Diferents lateralitats. Diferents diàmetres.</t>
  </si>
  <si>
    <t>Tija. Diferents diàmetres. Diferents llargàries.</t>
  </si>
  <si>
    <t>LOT 27 - SISTEMA DE FIXACIÓ FRACTURES DE L'AVANTBRAÇ DE TITANI</t>
  </si>
  <si>
    <t>Placa per al terç mitjà diafisari del cúbit. Diferents llargàries.</t>
  </si>
  <si>
    <t>Placa per al terç mitjà diafisari volar del radi. Diferents llargàries.</t>
  </si>
  <si>
    <t>Placa dorsolateral per al terç mitjà diafisari del radi. Diferents llargàries.</t>
  </si>
  <si>
    <t>Cargol de cortical. Diàmetre aprox 3,5mm. Diferents llargàries.</t>
  </si>
  <si>
    <t>Cargol de no bloqueig. Diàmetre aprox entre 3,0mm i 3,5mm. Diferents llargàries.</t>
  </si>
  <si>
    <t>Cargol de bloqueig. Diàmetre aprox 3,5mm. Diferents llargàries.</t>
  </si>
  <si>
    <t>LOT 28 - SISTEMA DE FIXACIÓ EXTERNA PER A ESTABILITZACIÓ DE FRACTURES</t>
  </si>
  <si>
    <t>Pal angulat 30graus. Diàmetre 11mm.</t>
  </si>
  <si>
    <t>Pal recte. Diàmetre 11mm.</t>
  </si>
  <si>
    <t>Garra per a fixació de pins de 5 orificis.</t>
  </si>
  <si>
    <t>Barra de connexió de fibra de carboni. Diferents diàmetres. Diferents llargàries.</t>
  </si>
  <si>
    <t>Barra de connexió d'alumini. Diferents diàmetres. Diferents llargàries.</t>
  </si>
  <si>
    <t>Barra semicircular de fibra de carboni. Diàmetre 11mm.</t>
  </si>
  <si>
    <t>Barra semicircular de fibra de carboni. Diàmetre 8mm.</t>
  </si>
  <si>
    <t>Articulació barra-barra i pin-barra per a connexió de barres i pins. Diferents diàmetres.</t>
  </si>
  <si>
    <t>Articulació barra-barra i pin-barra per a connexió de barres i pins. Diferents diàmetres. Clamps amb múltiples orificis per a pins de diferents diàmetres.</t>
  </si>
  <si>
    <t>Articulació barra-tub.</t>
  </si>
  <si>
    <t>Pin autorroscant. Diferents diàmetres. Diferents llargàries.</t>
  </si>
  <si>
    <t>Pin transfixiant. Diferents diàmetres. Diferents llargàries.</t>
  </si>
  <si>
    <t>Tub de dinamització. Diàmetre 20mm.</t>
  </si>
  <si>
    <t>Tub de compressió/distracció. Diàmetre 15mm.</t>
  </si>
  <si>
    <t>Anell i perns adaptadors per a agulles.</t>
  </si>
  <si>
    <t>LOT 29 - SISTEMA DE FIXACIÓ SENSE NUSOS PER A SINDESMOSI.</t>
  </si>
  <si>
    <t>Sistema d'implant per a fixació de sindesmosi, d'acer, sense nusos.</t>
  </si>
  <si>
    <t>LOT 30 - SUBSTITUTS D'EMPELT OSSI INJECTABLES I EMMOTLLABLES, COMPOST DE SULFAT DE CALCI, HIDROXIAPATITA I SULFAT DE GENTAMICINA</t>
  </si>
  <si>
    <t>Substitut ossi injectable i emmotllable per a farcit de cavitats i defectes ossis. Compost de sulfat de calci, hidroxiapatita i gentamicina. Format 5ml. Estèril. Sense làtex. Un sol ús.</t>
  </si>
  <si>
    <t>Substitut ossi injectable i emmotllable per a farcit de cavitats i defectes ossis. Compost de sulfat de calci, hidroxiapatita i gentamicina. Format 10ml. Estèril. Sense làtex. Un sol ús.</t>
  </si>
  <si>
    <t>LOT 31 - SUBSTITUTS D'EMPELT OSSI INJECTABLES I EMMOTLLABLES, COMPOST DE SULFAT DE CALCI, HIDROXIAPATITA I VANCOMICINA</t>
  </si>
  <si>
    <t>Substitut ossi injectable i emmotllable per a farcit de cavitats i defectes òssis. Compost de sulfat de calci, hidroxiapatita i vancomicina. Format 10ml. Estèril. Sense làtex. Un sol ús.</t>
  </si>
  <si>
    <t>LOT 32 - PRODUCTES OSTEOESTIMULANTS AMB PROPIETATS BACTERIOSTÀTIQUES</t>
  </si>
  <si>
    <t>Biovidre masilla (putty), de 5cc. Substitutiu ossi per a farcit de cavitats òssies, sintètic, bioactiu, osteoconductor i osteoestimulant.</t>
  </si>
  <si>
    <t>Biovidre masilla (putty), de 10cc. Substitutiu ossi per a farcit de cavitats òssies, sintètic, bioactiu, osteoconductor i osteoestimulant.</t>
  </si>
  <si>
    <t>Biovidre grànul mitjà, de 5cc. Grànuls per al farcit de cavitats òssies amb capacitat d'inhibir el creixement bacterià i estimular l'osteogènesi.</t>
  </si>
  <si>
    <t>Biovidre grànul mitjà, de 10cc. Grànuls per al farcit de cavitats òssies amb capacitat d'inhibir el creixement bacterià i estimular l'osteogènesi.</t>
  </si>
  <si>
    <t>Biovidre grànul petit, de 5cc. Grànuls per al farcit de cavitats òssies amb capacitat d'inhibir el creixement bacterià i estimular l'osteogènesi.</t>
  </si>
  <si>
    <t>LOT 33 - GEL D'ÀCID HIALURÒNIC BARRERA MICROBIANA</t>
  </si>
  <si>
    <t>Gel protector d'àcid hialurònic i àcid polilàctic de 5ml, bioreabsorbible i biocompatible, per a la protecció i adhesió de pròtesi (barrera microbiana). Format: xeringa precarregada. Estèril. Un sol ús.</t>
  </si>
  <si>
    <t>LOT 34 - SUBSTITUTS OSSIS i ACCESSORIS</t>
  </si>
  <si>
    <t>Substitut ossi de PMMA-polmetilmetacrilat i β-TCP.</t>
  </si>
  <si>
    <t>Kit mesclador de resina i substitut ossi reforçat, compost per: tub amb tapa, embut d'ompliment i espàtula. Estèril.</t>
  </si>
  <si>
    <t>Dispositiu d'injecció de resina i substitut ossi reforçat per a vertebroplàstia, amb mànec ergonòmic i xeringa. Estèril.</t>
  </si>
  <si>
    <t>LOT 35 - CUNYES DE TITANI PORÓS</t>
  </si>
  <si>
    <t>LOT 1</t>
  </si>
  <si>
    <t>NOU</t>
  </si>
  <si>
    <t>LOT 12</t>
  </si>
  <si>
    <t>LOT 13</t>
  </si>
  <si>
    <t>LOT 14</t>
  </si>
  <si>
    <t>LOT 15</t>
  </si>
  <si>
    <t>LOT 16</t>
  </si>
  <si>
    <t>LOT 17</t>
  </si>
  <si>
    <t>LOT 18</t>
  </si>
  <si>
    <t>LOT 19</t>
  </si>
  <si>
    <t>LOT 20</t>
  </si>
  <si>
    <t>LOT 21</t>
  </si>
  <si>
    <t>LOT 22</t>
  </si>
  <si>
    <t>LOT 23</t>
  </si>
  <si>
    <t>LOT 24</t>
  </si>
  <si>
    <t>LOT 25</t>
  </si>
  <si>
    <t>LOT 26</t>
  </si>
  <si>
    <t>LOT 27</t>
  </si>
  <si>
    <t>LOT 28</t>
  </si>
  <si>
    <t>LOT 29</t>
  </si>
  <si>
    <t>LOT 30</t>
  </si>
  <si>
    <t>LOT 31</t>
  </si>
  <si>
    <t>LOT 32</t>
  </si>
  <si>
    <t>LOT 33</t>
  </si>
  <si>
    <t>LOT 34</t>
  </si>
  <si>
    <t>LOT 35</t>
  </si>
  <si>
    <t>21%</t>
  </si>
  <si>
    <t>KIT</t>
  </si>
  <si>
    <t>84,60</t>
  </si>
  <si>
    <t>290,00</t>
  </si>
  <si>
    <t>18,00</t>
  </si>
  <si>
    <t>530,00</t>
  </si>
  <si>
    <t>20,00</t>
  </si>
  <si>
    <t>406,60</t>
  </si>
  <si>
    <t>169,00</t>
  </si>
  <si>
    <t>189,00</t>
  </si>
  <si>
    <t>68,00</t>
  </si>
  <si>
    <t>625,00</t>
  </si>
  <si>
    <t>450,00</t>
  </si>
  <si>
    <t>40,00</t>
  </si>
  <si>
    <t>80,00</t>
  </si>
  <si>
    <t>200,00</t>
  </si>
  <si>
    <t>55,00</t>
  </si>
  <si>
    <t>289,00</t>
  </si>
  <si>
    <t>780,00</t>
  </si>
  <si>
    <t>555,00</t>
  </si>
  <si>
    <t>288,00</t>
  </si>
  <si>
    <t>120,00</t>
  </si>
  <si>
    <t>116,10</t>
  </si>
  <si>
    <t>22,80</t>
  </si>
  <si>
    <t>12,00</t>
  </si>
  <si>
    <t>790,00</t>
  </si>
  <si>
    <t>690,00</t>
  </si>
  <si>
    <t>95,00</t>
  </si>
  <si>
    <t>70,00</t>
  </si>
  <si>
    <t>42,00</t>
  </si>
  <si>
    <t>85,00</t>
  </si>
  <si>
    <t>15,00</t>
  </si>
  <si>
    <t>25,00</t>
  </si>
  <si>
    <t>720,00</t>
  </si>
  <si>
    <t>75,00</t>
  </si>
  <si>
    <t>45,00</t>
  </si>
  <si>
    <t>6,00</t>
  </si>
  <si>
    <t>150,00</t>
  </si>
  <si>
    <t>98,00</t>
  </si>
  <si>
    <t>13,15</t>
  </si>
  <si>
    <t>9,00</t>
  </si>
  <si>
    <t>6,26</t>
  </si>
  <si>
    <t>7,38</t>
  </si>
  <si>
    <t>7,00</t>
  </si>
  <si>
    <t>525,00</t>
  </si>
  <si>
    <t>60,00</t>
  </si>
  <si>
    <t>27,51</t>
  </si>
  <si>
    <t>27,50</t>
  </si>
  <si>
    <t>8,00</t>
  </si>
  <si>
    <t>35,00</t>
  </si>
  <si>
    <t>675,00</t>
  </si>
  <si>
    <t>130,00</t>
  </si>
  <si>
    <t>950,00</t>
  </si>
  <si>
    <t>149,00</t>
  </si>
  <si>
    <t>160,00</t>
  </si>
  <si>
    <t>90,00</t>
  </si>
  <si>
    <t>730,00</t>
  </si>
  <si>
    <t>79,00</t>
  </si>
  <si>
    <t>1300,00</t>
  </si>
  <si>
    <t>445,00</t>
  </si>
  <si>
    <t>37,60</t>
  </si>
  <si>
    <t>650,00</t>
  </si>
  <si>
    <t>480,00</t>
  </si>
  <si>
    <t>125,00</t>
  </si>
  <si>
    <t>50,00</t>
  </si>
  <si>
    <t>58,00</t>
  </si>
  <si>
    <t>400,00</t>
  </si>
  <si>
    <t>680,00</t>
  </si>
  <si>
    <t>1190,00</t>
  </si>
  <si>
    <t>441,00</t>
  </si>
  <si>
    <t>65,00</t>
  </si>
  <si>
    <t>240,00</t>
  </si>
  <si>
    <t>840,00</t>
  </si>
  <si>
    <t>57,75</t>
  </si>
  <si>
    <t>185,00</t>
  </si>
  <si>
    <t>72,00</t>
  </si>
  <si>
    <t>126,00</t>
  </si>
  <si>
    <t>850,00</t>
  </si>
  <si>
    <t>49,70</t>
  </si>
  <si>
    <t>1641,50</t>
  </si>
  <si>
    <t>595,00</t>
  </si>
  <si>
    <t>13,44</t>
  </si>
  <si>
    <t>745,00</t>
  </si>
  <si>
    <t>181,30</t>
  </si>
  <si>
    <t>222,67</t>
  </si>
  <si>
    <t>35,50</t>
  </si>
  <si>
    <t>1100,00</t>
  </si>
  <si>
    <t>835,00</t>
  </si>
  <si>
    <t>100,00</t>
  </si>
  <si>
    <t>1250,00</t>
  </si>
  <si>
    <t>1600,00</t>
  </si>
  <si>
    <t>269,90</t>
  </si>
  <si>
    <t>2026/54</t>
  </si>
  <si>
    <t>1212,00</t>
  </si>
  <si>
    <t>1753,00</t>
  </si>
  <si>
    <t>Cunya de titani porós per a allargament de la columna lateral tipus Evans elevada porositat interconectada (&gt;60%), amb kit d'implantació d'instruments quirúrgics.</t>
  </si>
  <si>
    <t>Cunya de titani porós per a osteotomia tipus Cotton d'elevada porositat interconectada (&gt;60%), amb kit d'implantació d'instruments quirúrgics.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</si>
</sst>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_-* #,##0.00\ _P_t_s_-;\-* #,##0.00\ _P_t_s_-;_-* &quot;-&quot;??\ _P_t_s_-;_-@_-"/>
    <numFmt numFmtId="166" formatCode="#,##0.0"/>
    <numFmt numFmtId="167" formatCode="_-* #,##0.00\ [$€]_-;\-* #,##0.00\ [$€]_-;_-* &quot;-&quot;??\ [$€]_-;_-@_-"/>
    <numFmt numFmtId="168" formatCode="_ [$€]\ * #,##0.00_ ;_ [$€]\ * \-#,##0.00_ ;_ [$€]\ * &quot;-&quot;??_ ;_ @_ "/>
    <numFmt numFmtId="169" formatCode="#,##0\ &quot;pta&quot;;\-#,##0\ &quot;pta&quot;"/>
    <numFmt numFmtId="170" formatCode="#,##0.00\ &quot;pta&quot;;\-#,##0.00\ &quot;pta&quot;"/>
    <numFmt numFmtId="171" formatCode="d\-mmmm\-yyyy"/>
    <numFmt numFmtId="172" formatCode="_ * #,##0.00_)[$€]_ ;_ * \(#,##0.00\)[$€]_ ;_ * &quot;-&quot;??_)[$€]_ ;_ @_ "/>
  </numFmts>
  <fonts count="63">
    <font>
      <sz val="10"/>
      <name val="Arial"/>
    </font>
    <font>
      <sz val="10"/>
      <name val="Arial"/>
      <family val="2"/>
    </font>
    <font>
      <b/>
      <sz val="14"/>
      <name val="Arial"/>
      <family val="2"/>
    </font>
    <font>
      <b/>
      <sz val="12"/>
      <name val="Arial"/>
      <family val="2"/>
    </font>
    <font>
      <b/>
      <sz val="16"/>
      <name val="Arial"/>
      <family val="2"/>
    </font>
    <font>
      <sz val="10"/>
      <name val="Arial"/>
      <family val="2"/>
    </font>
    <font>
      <sz val="11"/>
      <name val="Arial"/>
      <family val="2"/>
    </font>
    <font>
      <b/>
      <sz val="11"/>
      <name val="Arial"/>
      <family val="2"/>
    </font>
    <font>
      <b/>
      <sz val="20"/>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name val="Arial"/>
      <family val="2"/>
    </font>
    <font>
      <b/>
      <sz val="18"/>
      <name val="Arial"/>
      <family val="2"/>
    </font>
    <font>
      <sz val="10"/>
      <name val="Arial"/>
      <family val="2"/>
    </font>
    <font>
      <sz val="10"/>
      <name val="Courier"/>
      <family val="3"/>
    </font>
    <font>
      <sz val="11"/>
      <color indexed="8"/>
      <name val="Calibri"/>
      <family val="2"/>
    </font>
    <font>
      <sz val="11"/>
      <color indexed="8"/>
      <name val="RotisSansSerif"/>
      <family val="2"/>
    </font>
    <font>
      <b/>
      <sz val="11"/>
      <color indexed="10"/>
      <name val="Arial"/>
      <family val="2"/>
    </font>
    <font>
      <b/>
      <sz val="13"/>
      <name val="Arial"/>
      <family val="2"/>
    </font>
    <font>
      <sz val="13"/>
      <name val="Arial"/>
      <family val="2"/>
    </font>
    <font>
      <sz val="15"/>
      <name val="Arial"/>
      <family val="2"/>
    </font>
    <font>
      <sz val="10"/>
      <name val="Arial"/>
      <family val="2"/>
    </font>
    <font>
      <b/>
      <sz val="15"/>
      <color indexed="10"/>
      <name val="Arial"/>
      <family val="2"/>
    </font>
    <font>
      <i/>
      <sz val="14"/>
      <name val="Arial"/>
      <family val="2"/>
    </font>
    <font>
      <b/>
      <i/>
      <sz val="14"/>
      <name val="Arial"/>
      <family val="2"/>
    </font>
    <font>
      <b/>
      <sz val="15"/>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indexed="62"/>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sz val="11"/>
      <color theme="1"/>
      <name val="RotisSansSerif"/>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indexed="62"/>
      <name val="Cambria"/>
      <family val="2"/>
      <scheme val="major"/>
    </font>
    <font>
      <b/>
      <sz val="13"/>
      <color indexed="62"/>
      <name val="Calibri"/>
      <family val="2"/>
      <scheme val="minor"/>
    </font>
    <font>
      <b/>
      <sz val="11"/>
      <color theme="1"/>
      <name val="Calibri"/>
      <family val="2"/>
      <scheme val="minor"/>
    </font>
    <font>
      <sz val="11"/>
      <color rgb="FFFF0000"/>
      <name val="Arial"/>
      <family val="2"/>
    </font>
    <font>
      <sz val="15"/>
      <color rgb="FFFF0000"/>
      <name val="Arial"/>
      <family val="2"/>
    </font>
    <font>
      <sz val="11"/>
      <name val="Times New Roman"/>
      <family val="1"/>
    </font>
    <font>
      <sz val="11"/>
      <color theme="1"/>
      <name val="Times New Roman"/>
      <family val="1"/>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55"/>
      </patternFill>
    </fill>
    <fill>
      <patternFill patternType="solid">
        <fgColor indexed="54"/>
      </patternFill>
    </fill>
    <fill>
      <patternFill patternType="solid">
        <fgColor indexed="9"/>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7CE"/>
      </patternFill>
    </fill>
    <fill>
      <patternFill patternType="solid">
        <fgColor rgb="FFFFEB9C"/>
      </patternFill>
    </fill>
    <fill>
      <patternFill patternType="solid">
        <fgColor rgb="FFFFFFCC"/>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FFCC"/>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style="thin">
        <color indexed="64"/>
      </left>
      <right/>
      <top/>
      <bottom style="thin">
        <color indexed="64"/>
      </bottom>
      <diagonal/>
    </border>
  </borders>
  <cellStyleXfs count="1142">
    <xf numFmtId="0" fontId="0" fillId="0" borderId="0"/>
    <xf numFmtId="0" fontId="1"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42" fillId="7" borderId="0" applyNumberFormat="0" applyBorder="0" applyAlignment="0" applyProtection="0"/>
    <xf numFmtId="0" fontId="9" fillId="2" borderId="0" applyNumberFormat="0" applyBorder="0" applyAlignment="0" applyProtection="0"/>
    <xf numFmtId="0" fontId="42" fillId="8" borderId="0" applyNumberFormat="0" applyBorder="0" applyAlignment="0" applyProtection="0"/>
    <xf numFmtId="0" fontId="9" fillId="3" borderId="0" applyNumberFormat="0" applyBorder="0" applyAlignment="0" applyProtection="0"/>
    <xf numFmtId="0" fontId="42" fillId="9" borderId="0" applyNumberFormat="0" applyBorder="0" applyAlignment="0" applyProtection="0"/>
    <xf numFmtId="0" fontId="9" fillId="4" borderId="0" applyNumberFormat="0" applyBorder="0" applyAlignment="0" applyProtection="0"/>
    <xf numFmtId="0" fontId="42" fillId="7" borderId="0" applyNumberFormat="0" applyBorder="0" applyAlignment="0" applyProtection="0"/>
    <xf numFmtId="0" fontId="9" fillId="5" borderId="0" applyNumberFormat="0" applyBorder="0" applyAlignment="0" applyProtection="0"/>
    <xf numFmtId="0" fontId="42" fillId="27" borderId="0" applyNumberFormat="0" applyBorder="0" applyAlignment="0" applyProtection="0"/>
    <xf numFmtId="0" fontId="9" fillId="6" borderId="0" applyNumberFormat="0" applyBorder="0" applyAlignment="0" applyProtection="0"/>
    <xf numFmtId="0" fontId="42" fillId="9"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42" fillId="13" borderId="0" applyNumberFormat="0" applyBorder="0" applyAlignment="0" applyProtection="0"/>
    <xf numFmtId="0" fontId="9" fillId="10" borderId="0" applyNumberFormat="0" applyBorder="0" applyAlignment="0" applyProtection="0"/>
    <xf numFmtId="0" fontId="42" fillId="28" borderId="0" applyNumberFormat="0" applyBorder="0" applyAlignment="0" applyProtection="0"/>
    <xf numFmtId="0" fontId="9" fillId="8" borderId="0" applyNumberFormat="0" applyBorder="0" applyAlignment="0" applyProtection="0"/>
    <xf numFmtId="0" fontId="42" fillId="14" borderId="0" applyNumberFormat="0" applyBorder="0" applyAlignment="0" applyProtection="0"/>
    <xf numFmtId="0" fontId="9" fillId="11" borderId="0" applyNumberFormat="0" applyBorder="0" applyAlignment="0" applyProtection="0"/>
    <xf numFmtId="0" fontId="42" fillId="13" borderId="0" applyNumberFormat="0" applyBorder="0" applyAlignment="0" applyProtection="0"/>
    <xf numFmtId="0" fontId="9" fillId="5" borderId="0" applyNumberFormat="0" applyBorder="0" applyAlignment="0" applyProtection="0"/>
    <xf numFmtId="0" fontId="42" fillId="29" borderId="0" applyNumberFormat="0" applyBorder="0" applyAlignment="0" applyProtection="0"/>
    <xf numFmtId="0" fontId="9" fillId="10" borderId="0" applyNumberFormat="0" applyBorder="0" applyAlignment="0" applyProtection="0"/>
    <xf numFmtId="0" fontId="42" fillId="14" borderId="0" applyNumberFormat="0" applyBorder="0" applyAlignment="0" applyProtection="0"/>
    <xf numFmtId="0" fontId="9" fillId="12" borderId="0" applyNumberFormat="0" applyBorder="0" applyAlignment="0" applyProtection="0"/>
    <xf numFmtId="0" fontId="10" fillId="1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3" fillId="17" borderId="0" applyNumberFormat="0" applyBorder="0" applyAlignment="0" applyProtection="0"/>
    <xf numFmtId="0" fontId="10" fillId="15" borderId="0" applyNumberFormat="0" applyBorder="0" applyAlignment="0" applyProtection="0"/>
    <xf numFmtId="0" fontId="43" fillId="30" borderId="0" applyNumberFormat="0" applyBorder="0" applyAlignment="0" applyProtection="0"/>
    <xf numFmtId="0" fontId="10" fillId="8" borderId="0" applyNumberFormat="0" applyBorder="0" applyAlignment="0" applyProtection="0"/>
    <xf numFmtId="0" fontId="43" fillId="14" borderId="0" applyNumberFormat="0" applyBorder="0" applyAlignment="0" applyProtection="0"/>
    <xf numFmtId="0" fontId="10" fillId="11" borderId="0" applyNumberFormat="0" applyBorder="0" applyAlignment="0" applyProtection="0"/>
    <xf numFmtId="0" fontId="43" fillId="13" borderId="0" applyNumberFormat="0" applyBorder="0" applyAlignment="0" applyProtection="0"/>
    <xf numFmtId="0" fontId="10" fillId="16" borderId="0" applyNumberFormat="0" applyBorder="0" applyAlignment="0" applyProtection="0"/>
    <xf numFmtId="0" fontId="43" fillId="31" borderId="0" applyNumberFormat="0" applyBorder="0" applyAlignment="0" applyProtection="0"/>
    <xf numFmtId="0" fontId="10" fillId="17" borderId="0" applyNumberFormat="0" applyBorder="0" applyAlignment="0" applyProtection="0"/>
    <xf numFmtId="0" fontId="43" fillId="8" borderId="0" applyNumberFormat="0" applyBorder="0" applyAlignment="0" applyProtection="0"/>
    <xf numFmtId="0" fontId="10" fillId="18" borderId="0" applyNumberFormat="0" applyBorder="0" applyAlignment="0" applyProtection="0"/>
    <xf numFmtId="0" fontId="11" fillId="0" borderId="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2" fillId="3" borderId="0" applyNumberFormat="0" applyBorder="0" applyAlignment="0" applyProtection="0"/>
    <xf numFmtId="0" fontId="16" fillId="4"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3" fillId="13" borderId="1" applyNumberFormat="0" applyAlignment="0" applyProtection="0"/>
    <xf numFmtId="0" fontId="44" fillId="23" borderId="40" applyNumberFormat="0" applyAlignment="0" applyProtection="0"/>
    <xf numFmtId="0" fontId="13" fillId="13" borderId="1" applyNumberFormat="0" applyAlignment="0" applyProtection="0"/>
    <xf numFmtId="0" fontId="45" fillId="32" borderId="41" applyNumberFormat="0" applyAlignment="0" applyProtection="0"/>
    <xf numFmtId="0" fontId="14" fillId="24" borderId="2" applyNumberFormat="0" applyAlignment="0" applyProtection="0"/>
    <xf numFmtId="0" fontId="46" fillId="0" borderId="42" applyNumberFormat="0" applyFill="0" applyAlignment="0" applyProtection="0"/>
    <xf numFmtId="0" fontId="21" fillId="0" borderId="3" applyNumberFormat="0" applyFill="0" applyAlignment="0" applyProtection="0"/>
    <xf numFmtId="0" fontId="14" fillId="24" borderId="2" applyNumberFormat="0" applyAlignment="0" applyProtection="0"/>
    <xf numFmtId="0" fontId="47" fillId="0" borderId="0" applyNumberFormat="0" applyFill="0" applyBorder="0" applyAlignment="0" applyProtection="0"/>
    <xf numFmtId="0" fontId="19" fillId="0" borderId="0" applyNumberFormat="0" applyFill="0" applyBorder="0" applyAlignment="0" applyProtection="0"/>
    <xf numFmtId="0" fontId="43" fillId="17" borderId="0" applyNumberFormat="0" applyBorder="0" applyAlignment="0" applyProtection="0"/>
    <xf numFmtId="0" fontId="10" fillId="19" borderId="0" applyNumberFormat="0" applyBorder="0" applyAlignment="0" applyProtection="0"/>
    <xf numFmtId="0" fontId="43" fillId="33" borderId="0" applyNumberFormat="0" applyBorder="0" applyAlignment="0" applyProtection="0"/>
    <xf numFmtId="0" fontId="10" fillId="20" borderId="0" applyNumberFormat="0" applyBorder="0" applyAlignment="0" applyProtection="0"/>
    <xf numFmtId="0" fontId="43" fillId="34" borderId="0" applyNumberFormat="0" applyBorder="0" applyAlignment="0" applyProtection="0"/>
    <xf numFmtId="0" fontId="10" fillId="21" borderId="0" applyNumberFormat="0" applyBorder="0" applyAlignment="0" applyProtection="0"/>
    <xf numFmtId="0" fontId="43" fillId="25" borderId="0" applyNumberFormat="0" applyBorder="0" applyAlignment="0" applyProtection="0"/>
    <xf numFmtId="0" fontId="10" fillId="16" borderId="0" applyNumberFormat="0" applyBorder="0" applyAlignment="0" applyProtection="0"/>
    <xf numFmtId="0" fontId="43" fillId="35" borderId="0" applyNumberFormat="0" applyBorder="0" applyAlignment="0" applyProtection="0"/>
    <xf numFmtId="0" fontId="10" fillId="17" borderId="0" applyNumberFormat="0" applyBorder="0" applyAlignment="0" applyProtection="0"/>
    <xf numFmtId="0" fontId="43" fillId="36" borderId="0" applyNumberFormat="0" applyBorder="0" applyAlignment="0" applyProtection="0"/>
    <xf numFmtId="0" fontId="10" fillId="22" borderId="0" applyNumberFormat="0" applyBorder="0" applyAlignment="0" applyProtection="0"/>
    <xf numFmtId="0" fontId="48" fillId="14" borderId="40" applyNumberFormat="0" applyAlignment="0" applyProtection="0"/>
    <xf numFmtId="0" fontId="20" fillId="7" borderId="1"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2"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7"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5" fillId="0" borderId="0" applyNumberFormat="0" applyFill="0" applyBorder="0" applyAlignment="0" applyProtection="0"/>
    <xf numFmtId="171" fontId="5" fillId="0" borderId="0" applyFill="0" applyBorder="0" applyAlignment="0" applyProtection="0"/>
    <xf numFmtId="171"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0" fontId="16" fillId="4"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49" fillId="0" borderId="0" applyNumberFormat="0" applyFill="0" applyBorder="0" applyAlignment="0" applyProtection="0">
      <alignment vertical="top"/>
      <protection locked="0"/>
    </xf>
    <xf numFmtId="0" fontId="50" fillId="37" borderId="0" applyNumberFormat="0" applyBorder="0" applyAlignment="0" applyProtection="0"/>
    <xf numFmtId="0" fontId="12" fillId="3" borderId="0" applyNumberFormat="0" applyBorder="0" applyAlignment="0" applyProtection="0"/>
    <xf numFmtId="0" fontId="20" fillId="7" borderId="1" applyNumberFormat="0" applyAlignment="0" applyProtection="0"/>
    <xf numFmtId="0" fontId="21" fillId="0" borderId="3" applyNumberFormat="0" applyFill="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1" fillId="0" borderId="0" applyFont="0" applyFill="0" applyBorder="0" applyAlignment="0" applyProtection="0"/>
    <xf numFmtId="164" fontId="9" fillId="0" borderId="0" applyFont="0" applyFill="0" applyBorder="0" applyAlignment="0" applyProtection="0"/>
    <xf numFmtId="170" fontId="5" fillId="0" borderId="0" applyFill="0" applyBorder="0" applyAlignment="0" applyProtection="0"/>
    <xf numFmtId="170" fontId="5" fillId="0" borderId="0" applyFill="0" applyBorder="0" applyAlignment="0" applyProtection="0"/>
    <xf numFmtId="169" fontId="5" fillId="0" borderId="0" applyFill="0" applyBorder="0" applyAlignment="0" applyProtection="0"/>
    <xf numFmtId="169" fontId="5" fillId="0" borderId="0" applyFill="0" applyBorder="0" applyAlignment="0" applyProtection="0"/>
    <xf numFmtId="0" fontId="22" fillId="14"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1" fillId="38" borderId="0" applyNumberFormat="0" applyBorder="0" applyAlignment="0" applyProtection="0"/>
    <xf numFmtId="0" fontId="30"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9" fillId="0" borderId="0"/>
    <xf numFmtId="0" fontId="5"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42" fillId="0" borderId="0"/>
    <xf numFmtId="0" fontId="5" fillId="0" borderId="0"/>
    <xf numFmtId="0" fontId="5" fillId="0" borderId="0"/>
    <xf numFmtId="0" fontId="5"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5" fillId="9" borderId="7"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9" borderId="7" applyNumberFormat="0" applyFont="0" applyAlignment="0" applyProtection="0"/>
    <xf numFmtId="0" fontId="23" fillId="13" borderId="8" applyNumberFormat="0" applyAlignment="0" applyProtection="0"/>
    <xf numFmtId="10" fontId="5" fillId="0" borderId="0" applyFill="0" applyBorder="0" applyAlignment="0" applyProtection="0"/>
    <xf numFmtId="166" fontId="5" fillId="0" borderId="0" applyFill="0" applyBorder="0" applyAlignment="0" applyProtection="0"/>
    <xf numFmtId="166"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0" fontId="53" fillId="23" borderId="44" applyNumberFormat="0" applyAlignment="0" applyProtection="0"/>
    <xf numFmtId="0" fontId="23" fillId="13" borderId="8" applyNumberFormat="0" applyAlignment="0" applyProtection="0"/>
    <xf numFmtId="0" fontId="54" fillId="0" borderId="0" applyNumberFormat="0" applyFill="0" applyBorder="0" applyAlignment="0" applyProtection="0"/>
    <xf numFmtId="0" fontId="26" fillId="0" borderId="0" applyNumberFormat="0" applyFill="0" applyBorder="0" applyAlignment="0" applyProtection="0"/>
    <xf numFmtId="0" fontId="55" fillId="0" borderId="0" applyNumberFormat="0" applyFill="0" applyBorder="0" applyAlignment="0" applyProtection="0"/>
    <xf numFmtId="0" fontId="15" fillId="0" borderId="0" applyNumberFormat="0" applyFill="0" applyBorder="0" applyAlignment="0" applyProtection="0"/>
    <xf numFmtId="0" fontId="24" fillId="0" borderId="0" applyNumberFormat="0" applyFill="0" applyBorder="0" applyAlignment="0" applyProtection="0"/>
    <xf numFmtId="0" fontId="56" fillId="0" borderId="0" applyNumberFormat="0" applyFill="0" applyBorder="0" applyAlignment="0" applyProtection="0"/>
    <xf numFmtId="0" fontId="17" fillId="0" borderId="4" applyNumberFormat="0" applyFill="0" applyAlignment="0" applyProtection="0"/>
    <xf numFmtId="0" fontId="57" fillId="0" borderId="45" applyNumberFormat="0" applyFill="0" applyAlignment="0" applyProtection="0"/>
    <xf numFmtId="0" fontId="18" fillId="0" borderId="5" applyNumberFormat="0" applyFill="0" applyAlignment="0" applyProtection="0"/>
    <xf numFmtId="0" fontId="47" fillId="0" borderId="9" applyNumberFormat="0" applyFill="0" applyAlignment="0" applyProtection="0"/>
    <xf numFmtId="0" fontId="19" fillId="0" borderId="6" applyNumberFormat="0" applyFill="0" applyAlignment="0" applyProtection="0"/>
    <xf numFmtId="0" fontId="24" fillId="0" borderId="0" applyNumberFormat="0" applyFill="0" applyBorder="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26" fillId="0" borderId="0" applyNumberFormat="0" applyFill="0" applyBorder="0" applyAlignment="0" applyProtection="0"/>
  </cellStyleXfs>
  <cellXfs count="98">
    <xf numFmtId="0" fontId="0" fillId="0" borderId="0" xfId="0"/>
    <xf numFmtId="0" fontId="27" fillId="26" borderId="0" xfId="0" applyFont="1" applyFill="1" applyAlignment="1">
      <alignment horizontal="center" vertical="center" wrapText="1"/>
    </xf>
    <xf numFmtId="3" fontId="27" fillId="26" borderId="0" xfId="0" applyNumberFormat="1" applyFont="1" applyFill="1" applyAlignment="1">
      <alignment horizontal="center" vertical="center" wrapText="1"/>
    </xf>
    <xf numFmtId="4" fontId="2" fillId="26" borderId="0" xfId="0" applyNumberFormat="1" applyFont="1" applyFill="1" applyAlignment="1">
      <alignment horizontal="right" vertical="center" wrapText="1"/>
    </xf>
    <xf numFmtId="49" fontId="27" fillId="26" borderId="0" xfId="0" applyNumberFormat="1" applyFont="1" applyFill="1" applyAlignment="1">
      <alignment horizontal="center" vertical="center" wrapText="1"/>
    </xf>
    <xf numFmtId="49" fontId="2" fillId="26" borderId="0" xfId="0" applyNumberFormat="1" applyFont="1" applyFill="1" applyAlignment="1">
      <alignment horizontal="right" vertical="center" shrinkToFit="1"/>
    </xf>
    <xf numFmtId="9" fontId="27" fillId="26" borderId="0" xfId="0" applyNumberFormat="1" applyFont="1" applyFill="1" applyAlignment="1">
      <alignment horizontal="center" vertical="center" shrinkToFit="1"/>
    </xf>
    <xf numFmtId="0" fontId="6" fillId="0" borderId="0" xfId="0" applyFon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vertical="center" wrapText="1"/>
    </xf>
    <xf numFmtId="0" fontId="7" fillId="0" borderId="0" xfId="0" applyFont="1" applyAlignment="1">
      <alignment horizontal="center" vertical="center" wrapText="1"/>
    </xf>
    <xf numFmtId="1" fontId="6" fillId="0" borderId="0" xfId="0" applyNumberFormat="1" applyFont="1" applyAlignment="1">
      <alignment horizontal="center" vertical="center" wrapText="1"/>
    </xf>
    <xf numFmtId="0" fontId="7" fillId="26" borderId="13" xfId="0" applyFont="1" applyFill="1" applyBorder="1" applyAlignment="1">
      <alignment horizontal="center" vertical="center" wrapText="1"/>
    </xf>
    <xf numFmtId="0" fontId="7" fillId="40" borderId="13" xfId="0" applyFont="1" applyFill="1" applyBorder="1" applyAlignment="1">
      <alignment horizontal="center" vertical="center" wrapText="1"/>
    </xf>
    <xf numFmtId="0" fontId="7" fillId="40" borderId="14" xfId="0" applyFont="1" applyFill="1" applyBorder="1" applyAlignment="1">
      <alignment horizontal="center" vertical="center" wrapText="1"/>
    </xf>
    <xf numFmtId="0" fontId="7" fillId="40" borderId="13" xfId="0" applyFont="1" applyFill="1" applyBorder="1" applyAlignment="1">
      <alignment horizontal="center" vertical="center" textRotation="90" wrapText="1"/>
    </xf>
    <xf numFmtId="3" fontId="7" fillId="26" borderId="13" xfId="0" applyNumberFormat="1" applyFont="1" applyFill="1" applyBorder="1" applyAlignment="1">
      <alignment horizontal="center" vertical="center" wrapText="1"/>
    </xf>
    <xf numFmtId="3" fontId="7" fillId="26" borderId="13" xfId="0" applyNumberFormat="1" applyFont="1" applyFill="1" applyBorder="1" applyAlignment="1">
      <alignment horizontal="center" vertical="center" textRotation="90" wrapText="1"/>
    </xf>
    <xf numFmtId="49" fontId="6" fillId="26" borderId="15" xfId="0" applyNumberFormat="1" applyFont="1" applyFill="1" applyBorder="1" applyAlignment="1">
      <alignment horizontal="center" vertical="center" shrinkToFit="1"/>
    </xf>
    <xf numFmtId="49" fontId="6" fillId="26" borderId="15" xfId="0" applyNumberFormat="1" applyFont="1" applyFill="1" applyBorder="1" applyAlignment="1">
      <alignment horizontal="center" vertical="center" wrapText="1"/>
    </xf>
    <xf numFmtId="9" fontId="6" fillId="26" borderId="15" xfId="0" applyNumberFormat="1" applyFont="1" applyFill="1" applyBorder="1" applyAlignment="1">
      <alignment horizontal="right" vertical="center" wrapText="1"/>
    </xf>
    <xf numFmtId="9" fontId="6" fillId="26" borderId="15" xfId="0" applyNumberFormat="1" applyFont="1" applyFill="1" applyBorder="1" applyAlignment="1">
      <alignment horizontal="center" vertical="center" wrapText="1"/>
    </xf>
    <xf numFmtId="4" fontId="34" fillId="26" borderId="15" xfId="0" applyNumberFormat="1" applyFont="1" applyFill="1" applyBorder="1" applyAlignment="1">
      <alignment horizontal="right" vertical="center" wrapText="1"/>
    </xf>
    <xf numFmtId="4" fontId="2" fillId="26" borderId="16" xfId="0" applyNumberFormat="1" applyFont="1" applyFill="1" applyBorder="1" applyAlignment="1">
      <alignment horizontal="right" vertical="center" wrapText="1"/>
    </xf>
    <xf numFmtId="4" fontId="35" fillId="26" borderId="15" xfId="0" applyNumberFormat="1" applyFont="1" applyFill="1" applyBorder="1" applyAlignment="1">
      <alignment horizontal="right" vertical="center" wrapText="1"/>
    </xf>
    <xf numFmtId="0" fontId="6" fillId="26" borderId="14" xfId="0" applyFont="1" applyFill="1" applyBorder="1" applyAlignment="1">
      <alignment horizontal="center" vertical="center" wrapText="1"/>
    </xf>
    <xf numFmtId="3" fontId="7" fillId="41" borderId="13" xfId="0" applyNumberFormat="1" applyFont="1" applyFill="1" applyBorder="1" applyAlignment="1">
      <alignment horizontal="center" vertical="center" wrapText="1"/>
    </xf>
    <xf numFmtId="0" fontId="35" fillId="26" borderId="15" xfId="0" applyFont="1" applyFill="1" applyBorder="1" applyAlignment="1">
      <alignment horizontal="center" vertical="center" wrapText="1"/>
    </xf>
    <xf numFmtId="2" fontId="34" fillId="26" borderId="15" xfId="0" applyNumberFormat="1" applyFont="1" applyFill="1" applyBorder="1" applyAlignment="1">
      <alignment horizontal="right" vertical="center" shrinkToFit="1"/>
    </xf>
    <xf numFmtId="0" fontId="6" fillId="0" borderId="0" xfId="0" applyFont="1" applyAlignment="1">
      <alignment horizontal="center" vertical="center" wrapText="1"/>
    </xf>
    <xf numFmtId="0" fontId="7" fillId="0" borderId="0" xfId="0" applyFont="1" applyAlignment="1">
      <alignment wrapText="1"/>
    </xf>
    <xf numFmtId="0" fontId="27" fillId="0" borderId="0" xfId="0" applyFont="1" applyAlignment="1">
      <alignment horizontal="center" vertical="center" wrapText="1"/>
    </xf>
    <xf numFmtId="0" fontId="6" fillId="26" borderId="0" xfId="0" applyFont="1" applyFill="1" applyAlignment="1">
      <alignment horizontal="center" vertical="center" wrapText="1"/>
    </xf>
    <xf numFmtId="3" fontId="7" fillId="26" borderId="0" xfId="0" applyNumberFormat="1" applyFont="1" applyFill="1" applyAlignment="1">
      <alignment horizontal="center" vertical="center" wrapText="1"/>
    </xf>
    <xf numFmtId="0" fontId="7" fillId="26" borderId="0" xfId="0" applyFont="1" applyFill="1" applyAlignment="1">
      <alignment horizontal="center" vertical="center" wrapText="1"/>
    </xf>
    <xf numFmtId="3" fontId="7" fillId="26" borderId="0" xfId="233" applyNumberFormat="1" applyFont="1" applyFill="1" applyBorder="1" applyAlignment="1">
      <alignment horizontal="center" vertical="center" wrapText="1"/>
    </xf>
    <xf numFmtId="3" fontId="7" fillId="0" borderId="0" xfId="0" applyNumberFormat="1" applyFont="1" applyAlignment="1">
      <alignment horizontal="center" vertical="center" wrapText="1"/>
    </xf>
    <xf numFmtId="0" fontId="8" fillId="0" borderId="0" xfId="0" applyFont="1" applyAlignment="1">
      <alignment vertical="center" wrapText="1"/>
    </xf>
    <xf numFmtId="0" fontId="39" fillId="0" borderId="0" xfId="0" applyFont="1" applyAlignment="1">
      <alignment vertical="center" wrapText="1"/>
    </xf>
    <xf numFmtId="49" fontId="34" fillId="26" borderId="15" xfId="0" applyNumberFormat="1" applyFont="1" applyFill="1" applyBorder="1" applyAlignment="1">
      <alignment horizontal="right" vertical="center" wrapText="1"/>
    </xf>
    <xf numFmtId="49" fontId="6" fillId="0" borderId="15" xfId="0" applyNumberFormat="1" applyFont="1" applyBorder="1" applyAlignment="1">
      <alignment horizontal="center" vertical="center" wrapText="1"/>
    </xf>
    <xf numFmtId="49" fontId="6" fillId="0" borderId="15" xfId="0" applyNumberFormat="1" applyFont="1" applyBorder="1" applyAlignment="1">
      <alignment horizontal="center" vertical="center" wrapText="1" shrinkToFit="1"/>
    </xf>
    <xf numFmtId="0" fontId="6" fillId="0" borderId="0" xfId="0" applyFont="1" applyAlignment="1">
      <alignment vertical="center"/>
    </xf>
    <xf numFmtId="0" fontId="7" fillId="0" borderId="17" xfId="0" applyFont="1" applyBorder="1" applyAlignment="1">
      <alignment horizontal="center" vertical="center" wrapText="1"/>
    </xf>
    <xf numFmtId="14" fontId="6" fillId="0" borderId="17" xfId="0" applyNumberFormat="1" applyFont="1" applyBorder="1" applyAlignment="1">
      <alignment vertical="center" wrapText="1"/>
    </xf>
    <xf numFmtId="0" fontId="7" fillId="0" borderId="18" xfId="0" applyFont="1" applyBorder="1" applyAlignment="1">
      <alignment horizontal="center" vertical="center" wrapText="1"/>
    </xf>
    <xf numFmtId="0" fontId="6" fillId="0" borderId="13" xfId="0" applyFont="1" applyBorder="1" applyAlignment="1">
      <alignment horizontal="center" vertical="center" wrapText="1"/>
    </xf>
    <xf numFmtId="49" fontId="61" fillId="0" borderId="15" xfId="0" applyNumberFormat="1" applyFont="1" applyBorder="1" applyAlignment="1">
      <alignment horizontal="center" vertical="center" wrapText="1"/>
    </xf>
    <xf numFmtId="4" fontId="34" fillId="0" borderId="15" xfId="0" applyNumberFormat="1" applyFont="1" applyBorder="1" applyAlignment="1">
      <alignment horizontal="right" vertical="center" wrapText="1"/>
    </xf>
    <xf numFmtId="0" fontId="62" fillId="0" borderId="15"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14"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22" xfId="0" applyFont="1" applyBorder="1" applyAlignment="1">
      <alignment horizontal="center" vertical="center" wrapText="1"/>
    </xf>
    <xf numFmtId="0" fontId="41" fillId="0" borderId="23" xfId="0" applyFont="1" applyBorder="1" applyAlignment="1">
      <alignment horizontal="center" vertical="center" wrapText="1"/>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36" fillId="0" borderId="21"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49" fontId="2" fillId="26" borderId="26" xfId="0" applyNumberFormat="1" applyFont="1" applyFill="1" applyBorder="1" applyAlignment="1">
      <alignment horizontal="center" vertical="center" wrapText="1"/>
    </xf>
    <xf numFmtId="49" fontId="2" fillId="26" borderId="27" xfId="0" applyNumberFormat="1" applyFont="1" applyFill="1" applyBorder="1" applyAlignment="1">
      <alignment horizontal="center" vertical="center" wrapText="1"/>
    </xf>
    <xf numFmtId="49" fontId="2" fillId="26" borderId="28" xfId="0" applyNumberFormat="1" applyFont="1" applyFill="1" applyBorder="1" applyAlignment="1">
      <alignment horizontal="center" vertical="center" wrapText="1"/>
    </xf>
    <xf numFmtId="0" fontId="7" fillId="0" borderId="0" xfId="0" applyFont="1" applyAlignment="1">
      <alignment horizontal="center" vertical="center" wrapText="1"/>
    </xf>
    <xf numFmtId="0" fontId="60" fillId="0" borderId="21" xfId="0" applyFont="1" applyBorder="1" applyAlignment="1">
      <alignment horizontal="center" vertical="center" wrapText="1"/>
    </xf>
    <xf numFmtId="0" fontId="60" fillId="0" borderId="22" xfId="0" applyFont="1" applyBorder="1" applyAlignment="1">
      <alignment horizontal="center" vertical="center" wrapText="1"/>
    </xf>
    <xf numFmtId="0" fontId="60" fillId="0" borderId="23" xfId="0" applyFont="1" applyBorder="1" applyAlignment="1">
      <alignment horizontal="center" vertical="center" wrapText="1"/>
    </xf>
    <xf numFmtId="0" fontId="7" fillId="0" borderId="21" xfId="0" applyFont="1" applyBorder="1" applyAlignment="1">
      <alignment horizontal="center" wrapText="1"/>
    </xf>
    <xf numFmtId="0" fontId="7" fillId="0" borderId="22" xfId="0" applyFont="1" applyBorder="1" applyAlignment="1">
      <alignment horizontal="center" wrapText="1"/>
    </xf>
    <xf numFmtId="0" fontId="7" fillId="0" borderId="23" xfId="0" applyFont="1" applyBorder="1" applyAlignment="1">
      <alignment horizont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39" fillId="42" borderId="0" xfId="0" applyFont="1" applyFill="1" applyAlignment="1">
      <alignment horizontal="center" vertical="center" wrapText="1"/>
    </xf>
    <xf numFmtId="0" fontId="8" fillId="0" borderId="0" xfId="0" applyFont="1" applyAlignment="1">
      <alignment horizontal="center" vertical="center" wrapText="1"/>
    </xf>
    <xf numFmtId="0" fontId="59" fillId="0" borderId="0" xfId="0" applyFont="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3" xfId="0" applyFont="1" applyBorder="1" applyAlignment="1">
      <alignment horizontal="center" vertical="center" wrapText="1"/>
    </xf>
    <xf numFmtId="49" fontId="4" fillId="0" borderId="32" xfId="0" applyNumberFormat="1" applyFont="1" applyBorder="1" applyAlignment="1">
      <alignment horizontal="center" vertical="center" shrinkToFit="1"/>
    </xf>
    <xf numFmtId="49" fontId="4" fillId="0" borderId="33" xfId="0" applyNumberFormat="1" applyFont="1" applyBorder="1" applyAlignment="1">
      <alignment horizontal="center" vertical="center" shrinkToFit="1"/>
    </xf>
    <xf numFmtId="49" fontId="4" fillId="0" borderId="34" xfId="0" applyNumberFormat="1" applyFont="1" applyBorder="1" applyAlignment="1">
      <alignment horizontal="center" vertical="center" shrinkToFit="1"/>
    </xf>
    <xf numFmtId="0" fontId="34" fillId="0" borderId="14"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36" xfId="0" applyFont="1" applyBorder="1" applyAlignment="1">
      <alignment horizontal="center" vertical="center" wrapText="1"/>
    </xf>
    <xf numFmtId="1" fontId="35" fillId="0" borderId="37" xfId="0" applyNumberFormat="1" applyFont="1" applyBorder="1" applyAlignment="1">
      <alignment horizontal="center" vertical="center" wrapText="1"/>
    </xf>
    <xf numFmtId="1" fontId="35" fillId="0" borderId="38" xfId="0" applyNumberFormat="1" applyFont="1" applyBorder="1" applyAlignment="1">
      <alignment horizontal="center" vertical="center" wrapText="1"/>
    </xf>
    <xf numFmtId="1" fontId="35" fillId="0" borderId="39"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cellXfs>
  <cellStyles count="1142">
    <cellStyle name="=C:\WINDOWS\SYSTEM32\COMMAND.COM" xfId="1" xr:uid="{A0EACD9B-C2EB-4FAD-9A6D-68E72A4B7E9F}"/>
    <cellStyle name="=C:\WINDOWS\SYSTEM32\COMMAND.COM 2" xfId="2" xr:uid="{EAA2B114-D568-480D-AFFC-2DB5F2BCAFFB}"/>
    <cellStyle name="=C:\WINDOWS\SYSTEM32\COMMAND.COM 2 2" xfId="3" xr:uid="{FEB8DA24-0D05-4884-97F1-978BA78341E1}"/>
    <cellStyle name="=C:\WINDOWS\SYSTEM32\COMMAND.COM 2 3" xfId="4" xr:uid="{9FAD2C2E-C5B0-4C2E-AF96-5E9116D0BC6A}"/>
    <cellStyle name="=C:\WINDOWS\SYSTEM32\COMMAND.COM 2 4" xfId="5" xr:uid="{03AC82DD-3390-459A-8E33-2929CCA34B7E}"/>
    <cellStyle name="=C:\WINDOWS\SYSTEM32\COMMAND.COM 2 5" xfId="6" xr:uid="{C2D4B9FF-B6CA-40B5-AE75-7F5C4212CCD8}"/>
    <cellStyle name="=C:\WINDOWS\SYSTEM32\COMMAND.COM 3" xfId="7" xr:uid="{07CB0F11-DB0A-44BB-BF77-B0CA67B97EEE}"/>
    <cellStyle name="=C:\WINDOWS\SYSTEM32\COMMAND.COM 3 2" xfId="8" xr:uid="{46F6FF6C-9186-40B9-8855-3D1C73074CFA}"/>
    <cellStyle name="=C:\WINDOWS\SYSTEM32\COMMAND.COM 3 3" xfId="9" xr:uid="{6B82BEE5-F829-422B-8FC6-895FCA786C56}"/>
    <cellStyle name="=C:\WINDOWS\SYSTEM32\COMMAND.COM 4" xfId="10" xr:uid="{F7D764C3-71F3-4C3D-8150-96629BA5BF91}"/>
    <cellStyle name="=C:\WINDOWS\SYSTEM32\COMMAND.COM 5" xfId="11" xr:uid="{50F8C790-D6AA-480F-9335-284A837BF9BF}"/>
    <cellStyle name="=C:\WINDOWS\SYSTEM32\COMMAND.COM 6" xfId="12" xr:uid="{237EE95B-58FE-4F67-A5BC-11CE002917B5}"/>
    <cellStyle name="=C:\WINDOWS\SYSTEM32\COMMAND.COM 6 2" xfId="13" xr:uid="{A25B8C47-183B-491A-BB6C-1B0F0910313F}"/>
    <cellStyle name="=C:\WINDOWS\SYSTEM32\COMMAND.COM 7" xfId="14" xr:uid="{3D063E08-A446-40D7-91BF-ED1EB9367106}"/>
    <cellStyle name="=C:\WINDOWS\SYSTEM32\COMMAND.COM 8" xfId="15" xr:uid="{F10E8642-C6E9-4593-8EBF-6E3B6A1B3268}"/>
    <cellStyle name="20% - Accent1" xfId="16" xr:uid="{20A0095A-EC60-443E-84DA-EB068BCF56B6}"/>
    <cellStyle name="20% - Accent2" xfId="17" xr:uid="{B0D479A2-5ED8-42A8-B381-BB605FA3DC79}"/>
    <cellStyle name="20% - Accent3" xfId="18" xr:uid="{DC33066D-1096-45BA-B09B-F9D68542AC95}"/>
    <cellStyle name="20% - Accent4" xfId="19" xr:uid="{F724B960-5CA7-44AC-B108-86FBCDACB779}"/>
    <cellStyle name="20% - Accent5" xfId="20" xr:uid="{DDA4B1DE-C067-49F7-832A-56106954A099}"/>
    <cellStyle name="20% - Accent6" xfId="21" xr:uid="{0A933E22-C917-4F5C-B5EE-A350660BF11E}"/>
    <cellStyle name="20% - Énfasis1" xfId="22" builtinId="30" customBuiltin="1"/>
    <cellStyle name="20% - Énfasis1 2" xfId="23" xr:uid="{CCC6C348-7D14-43C8-8714-5837D0CEB011}"/>
    <cellStyle name="20% - Énfasis2" xfId="24" builtinId="34" customBuiltin="1"/>
    <cellStyle name="20% - Énfasis2 2" xfId="25" xr:uid="{D1AA83EB-0072-4CA4-B99E-B22710B56D27}"/>
    <cellStyle name="20% - Énfasis3" xfId="26" builtinId="38" customBuiltin="1"/>
    <cellStyle name="20% - Énfasis3 2" xfId="27" xr:uid="{B03F3F48-F2E0-43F2-853B-C7C48C02816E}"/>
    <cellStyle name="20% - Énfasis4" xfId="28" builtinId="42" customBuiltin="1"/>
    <cellStyle name="20% - Énfasis4 2" xfId="29" xr:uid="{0CAA14A7-68F6-46CF-A666-BA7802C642DF}"/>
    <cellStyle name="20% - Énfasis5" xfId="30" builtinId="46" customBuiltin="1"/>
    <cellStyle name="20% - Énfasis5 2" xfId="31" xr:uid="{B8CF3EEF-2B7C-4E9C-BC6A-022DF15DFAD8}"/>
    <cellStyle name="20% - Énfasis6" xfId="32" builtinId="50" customBuiltin="1"/>
    <cellStyle name="20% - Énfasis6 2" xfId="33" xr:uid="{38197F6E-5C68-4CD1-8128-D9393B02DEC3}"/>
    <cellStyle name="40% - Accent1" xfId="34" xr:uid="{5494644A-835A-414C-BB1A-FC6E4F4D49D8}"/>
    <cellStyle name="40% - Accent2" xfId="35" xr:uid="{7B3E8BED-3732-40AC-B832-9941EA0C2252}"/>
    <cellStyle name="40% - Accent3" xfId="36" xr:uid="{D743FD71-AC55-47B5-9045-D4D61731CD33}"/>
    <cellStyle name="40% - Accent4" xfId="37" xr:uid="{C56DF2F9-C257-42FB-954C-89B44BC44BDE}"/>
    <cellStyle name="40% - Accent5" xfId="38" xr:uid="{8DFC43D2-1882-47B3-A17B-B9C973659A01}"/>
    <cellStyle name="40% - Accent6" xfId="39" xr:uid="{7BD7A7B2-D133-4FDB-9010-C4A3BB718089}"/>
    <cellStyle name="40% - Énfasis1" xfId="40" builtinId="31" customBuiltin="1"/>
    <cellStyle name="40% - Énfasis1 2" xfId="41" xr:uid="{CE39451F-6805-4535-9560-90C241795BE7}"/>
    <cellStyle name="40% - Énfasis2" xfId="42" builtinId="35" customBuiltin="1"/>
    <cellStyle name="40% - Énfasis2 2" xfId="43" xr:uid="{2B7CB1FF-3B58-48C8-9686-44595097FE4C}"/>
    <cellStyle name="40% - Énfasis3" xfId="44" builtinId="39" customBuiltin="1"/>
    <cellStyle name="40% - Énfasis3 2" xfId="45" xr:uid="{C8802E96-2F04-46A6-9C64-1A5253304CE8}"/>
    <cellStyle name="40% - Énfasis4" xfId="46" builtinId="43" customBuiltin="1"/>
    <cellStyle name="40% - Énfasis4 2" xfId="47" xr:uid="{7EECE865-769B-4609-AF3D-9034176CB68E}"/>
    <cellStyle name="40% - Énfasis5" xfId="48" builtinId="47" customBuiltin="1"/>
    <cellStyle name="40% - Énfasis5 2" xfId="49" xr:uid="{D1E492C9-EBA3-493F-9C90-116915FF184B}"/>
    <cellStyle name="40% - Énfasis6" xfId="50" builtinId="51" customBuiltin="1"/>
    <cellStyle name="40% - Énfasis6 2" xfId="51" xr:uid="{70A95FC4-C40F-4979-BA04-AE3D1E4FB1AB}"/>
    <cellStyle name="60% - Accent1" xfId="52" xr:uid="{3A64AE82-C664-4777-9F87-A8EFBC319FF4}"/>
    <cellStyle name="60% - Accent2" xfId="53" xr:uid="{B6C47930-00D5-4889-8AFB-A341B1567F40}"/>
    <cellStyle name="60% - Accent3" xfId="54" xr:uid="{7889EE8A-A31A-4F6E-9E04-5EADFDFC5A1C}"/>
    <cellStyle name="60% - Accent4" xfId="55" xr:uid="{9DAEBA97-EAA0-4EBC-81B9-DA8329C82726}"/>
    <cellStyle name="60% - Accent5" xfId="56" xr:uid="{0B42DBD7-80B2-43DA-936C-AD1A9494B115}"/>
    <cellStyle name="60% - Accent6" xfId="57" xr:uid="{118ED4FB-3026-4DF1-8809-8CD4D776F861}"/>
    <cellStyle name="60% - Énfasis1" xfId="58" builtinId="32" customBuiltin="1"/>
    <cellStyle name="60% - Énfasis1 2" xfId="59" xr:uid="{769655A1-650D-4549-B2D1-A7A74F60253D}"/>
    <cellStyle name="60% - Énfasis2" xfId="60" builtinId="36" customBuiltin="1"/>
    <cellStyle name="60% - Énfasis2 2" xfId="61" xr:uid="{9BBA2FD6-2AB9-4D34-A436-9BD1B833FDB2}"/>
    <cellStyle name="60% - Énfasis3" xfId="62" builtinId="40" customBuiltin="1"/>
    <cellStyle name="60% - Énfasis3 2" xfId="63" xr:uid="{C2D7436C-2E73-48A4-9D7D-DFB8464DB4BA}"/>
    <cellStyle name="60% - Énfasis4" xfId="64" builtinId="44" customBuiltin="1"/>
    <cellStyle name="60% - Énfasis4 2" xfId="65" xr:uid="{3A4644CA-BA03-4819-8030-B04BD5487831}"/>
    <cellStyle name="60% - Énfasis5" xfId="66" builtinId="48" customBuiltin="1"/>
    <cellStyle name="60% - Énfasis5 2" xfId="67" xr:uid="{7249CD14-9E18-4D92-8F19-649C8A23806F}"/>
    <cellStyle name="60% - Énfasis6" xfId="68" builtinId="52" customBuiltin="1"/>
    <cellStyle name="60% - Énfasis6 2" xfId="69" xr:uid="{E1C8AFA0-529D-4737-8FC0-BBE9ECE613EA}"/>
    <cellStyle name="7" xfId="70" xr:uid="{240E778C-49D4-4AC9-ACDE-90653C0ABD21}"/>
    <cellStyle name="Accent1" xfId="71" xr:uid="{6F856D20-45A0-43BD-BC82-13A27123E99F}"/>
    <cellStyle name="Accent2" xfId="72" xr:uid="{5B215993-B65B-4E06-AB37-652392BA206E}"/>
    <cellStyle name="Accent3" xfId="73" xr:uid="{B49DEF5B-C214-40DE-8240-651FC55C6151}"/>
    <cellStyle name="Accent4" xfId="74" xr:uid="{3A6E06AA-66EA-4C0D-94FF-1E2A2884BC04}"/>
    <cellStyle name="Accent5" xfId="75" xr:uid="{2427A464-ED73-499A-A9EC-26A3CAE5404F}"/>
    <cellStyle name="Accent6" xfId="76" xr:uid="{E92AA0D4-0CE7-442C-B4E6-655F33AE9A3B}"/>
    <cellStyle name="Bad" xfId="77" xr:uid="{BDC9D9E3-3996-4095-BCBA-34C0E3BF505E}"/>
    <cellStyle name="Buena 2" xfId="78" xr:uid="{0C2D1D46-DC68-45A2-B6A1-1782D825CE85}"/>
    <cellStyle name="Cabecera 1" xfId="79" xr:uid="{37E33897-B5D5-4DA4-A32D-88A940DA823D}"/>
    <cellStyle name="Cabecera 1 2" xfId="80" xr:uid="{60B935CB-7FD5-486B-ADA3-B200D41F9642}"/>
    <cellStyle name="Cabecera 2" xfId="81" xr:uid="{73FA05E1-D849-45C5-B52C-D870F7C92E2B}"/>
    <cellStyle name="Cabecera 2 2" xfId="82" xr:uid="{E977971E-9D60-4DCC-9FBD-357B4BA09EC1}"/>
    <cellStyle name="Calculation" xfId="83" xr:uid="{9B5E3429-5212-44E9-9B5A-B426D32F4757}"/>
    <cellStyle name="Cálculo" xfId="84" builtinId="22" customBuiltin="1"/>
    <cellStyle name="Cálculo 2" xfId="85" xr:uid="{3996EC19-E39E-4EA8-AA8F-8128DD074E24}"/>
    <cellStyle name="Celda de comprobación" xfId="86" builtinId="23" customBuiltin="1"/>
    <cellStyle name="Celda de comprobación 2" xfId="87" xr:uid="{69EBFA90-B332-4A38-B0BF-6C8800BC2935}"/>
    <cellStyle name="Celda vinculada" xfId="88" builtinId="24" customBuiltin="1"/>
    <cellStyle name="Celda vinculada 2" xfId="89" xr:uid="{E2F3C059-67FA-448F-97AF-B00D791F6768}"/>
    <cellStyle name="Check Cell" xfId="90" xr:uid="{64B2B3D1-2880-4A1D-89F3-BE73B0B006A1}"/>
    <cellStyle name="Encabezado 4" xfId="91" builtinId="19" customBuiltin="1"/>
    <cellStyle name="Encabezado 4 2" xfId="92" xr:uid="{673E0596-8496-4981-9E50-2D92CF2BE2ED}"/>
    <cellStyle name="Énfasis1" xfId="93" builtinId="29" customBuiltin="1"/>
    <cellStyle name="Énfasis1 2" xfId="94" xr:uid="{9F4F8CA0-26F4-4772-B664-2CFB7577D2AE}"/>
    <cellStyle name="Énfasis2" xfId="95" builtinId="33" customBuiltin="1"/>
    <cellStyle name="Énfasis2 2" xfId="96" xr:uid="{D18410DF-6BF4-4400-B8C6-3AD86676A95F}"/>
    <cellStyle name="Énfasis3" xfId="97" builtinId="37" customBuiltin="1"/>
    <cellStyle name="Énfasis3 2" xfId="98" xr:uid="{0977FE77-6474-4A29-99E5-2616D9754F22}"/>
    <cellStyle name="Énfasis4" xfId="99" builtinId="41" customBuiltin="1"/>
    <cellStyle name="Énfasis4 2" xfId="100" xr:uid="{8CB3F220-A969-43D3-B431-BEE5FB9C0C78}"/>
    <cellStyle name="Énfasis5" xfId="101" builtinId="45" customBuiltin="1"/>
    <cellStyle name="Énfasis5 2" xfId="102" xr:uid="{889F9564-82C9-4AC0-8A38-4E002BC364E7}"/>
    <cellStyle name="Énfasis6" xfId="103" builtinId="49" customBuiltin="1"/>
    <cellStyle name="Énfasis6 2" xfId="104" xr:uid="{B5CD817F-27DB-4FBE-AE6B-A30CE300B618}"/>
    <cellStyle name="Entrada" xfId="105" builtinId="20" customBuiltin="1"/>
    <cellStyle name="Entrada 2" xfId="106" xr:uid="{EBC818FB-9AB1-4371-9D76-D5B55C5C9E45}"/>
    <cellStyle name="Euro" xfId="107" xr:uid="{EB6F8881-929D-4619-B3F2-CF4B00B22E4A}"/>
    <cellStyle name="Euro 10" xfId="108" xr:uid="{AE703340-5F9E-4FFA-A9C0-854C7BACBB8C}"/>
    <cellStyle name="Euro 11" xfId="109" xr:uid="{E8AD404B-37D2-44D7-9F50-4DFF3362F547}"/>
    <cellStyle name="Euro 12" xfId="110" xr:uid="{D542553F-FB7A-414F-9DD7-47D3E2E24A3E}"/>
    <cellStyle name="Euro 13" xfId="111" xr:uid="{F0DA0887-822A-43A8-9B00-1DA13E5EABE1}"/>
    <cellStyle name="Euro 14" xfId="112" xr:uid="{2CF50789-8524-42B2-B3DB-218872B48F81}"/>
    <cellStyle name="Euro 15" xfId="113" xr:uid="{57A4DD02-6F54-495E-8BB8-F9D290A8D791}"/>
    <cellStyle name="Euro 16" xfId="114" xr:uid="{579CBD49-5692-4CB1-99D2-3EE04EE80D75}"/>
    <cellStyle name="Euro 17" xfId="115" xr:uid="{8BB5EB0A-262B-416C-8017-46ED38CCD17C}"/>
    <cellStyle name="Euro 18" xfId="116" xr:uid="{E82E14E3-6C8C-4CA8-B087-C73BC22DB2E5}"/>
    <cellStyle name="Euro 19" xfId="117" xr:uid="{EBFCF65E-CECF-481A-A0A0-A879474DC26C}"/>
    <cellStyle name="Euro 2" xfId="118" xr:uid="{39BA910C-B9AA-47A1-8B5D-3B76F2B334F8}"/>
    <cellStyle name="Euro 2 10" xfId="119" xr:uid="{EA01CE80-A759-4631-A552-FB6D9F2D34A9}"/>
    <cellStyle name="Euro 2 10 2" xfId="120" xr:uid="{EB1B84DB-2EE0-45DE-B5EA-D93CC6474721}"/>
    <cellStyle name="Euro 2 10 2 2" xfId="121" xr:uid="{B793A4BA-9278-409C-AAD0-CF0E564F3146}"/>
    <cellStyle name="Euro 2 11" xfId="122" xr:uid="{BB5FEF4A-0F43-458B-A9C0-F9451A7A0490}"/>
    <cellStyle name="Euro 2 12" xfId="123" xr:uid="{81DC886B-01A3-4F13-AC16-F00C9E9A49DC}"/>
    <cellStyle name="Euro 2 2" xfId="124" xr:uid="{18E44F0A-1A2F-4BB0-9C88-F471E7A693BB}"/>
    <cellStyle name="Euro 2 2 2" xfId="125" xr:uid="{46F3A18A-00C1-4344-BF99-FBDDA11F565E}"/>
    <cellStyle name="Euro 2 2 2 2" xfId="126" xr:uid="{8E450FD8-EFCF-4E8F-A508-33285EBBBE0A}"/>
    <cellStyle name="Euro 2 2 2 2 2" xfId="127" xr:uid="{38E26B8D-C83A-42A2-A22C-606E3EA0A8B0}"/>
    <cellStyle name="Euro 2 2 2 2 3" xfId="128" xr:uid="{B5DF4DC5-A472-4311-B017-96843C02A645}"/>
    <cellStyle name="Euro 2 2 2 3" xfId="129" xr:uid="{ABC71C21-470D-469C-AE00-83BE320E5887}"/>
    <cellStyle name="Euro 2 2 2 4" xfId="130" xr:uid="{7B0C53F4-7AD8-41EE-9C79-B5E3BB23755F}"/>
    <cellStyle name="Euro 2 2 3" xfId="131" xr:uid="{418B17C3-3C05-4A17-91FA-2CD330A0E741}"/>
    <cellStyle name="Euro 2 2 4" xfId="132" xr:uid="{A7670526-6FD8-45FB-94A6-540A82BA422D}"/>
    <cellStyle name="Euro 2 2 4 2" xfId="133" xr:uid="{A2A0FABC-2DB8-4785-916D-D98331CBAE21}"/>
    <cellStyle name="Euro 2 2 4 3" xfId="134" xr:uid="{73796EEF-682A-4AC6-9E26-B6554B237066}"/>
    <cellStyle name="Euro 2 2 4 4" xfId="135" xr:uid="{BBD2D19D-C5CA-4E91-B517-AFBAA7107D3A}"/>
    <cellStyle name="Euro 2 2 5" xfId="136" xr:uid="{A36080AD-5D7F-4ACE-A136-95F6B8D790C2}"/>
    <cellStyle name="Euro 2 3" xfId="137" xr:uid="{C8C59AB7-B242-4D8E-8DB6-B9A94F063B2B}"/>
    <cellStyle name="Euro 2 4" xfId="138" xr:uid="{1B7224C2-9878-49F3-86B7-CB85263AEA5A}"/>
    <cellStyle name="Euro 2 5" xfId="139" xr:uid="{C4A90DB7-58D6-4056-AEFD-FAFCE0D2F3ED}"/>
    <cellStyle name="Euro 2 6" xfId="140" xr:uid="{6EB48ED4-3A4C-4F1C-B444-B3A8D0C6E7CF}"/>
    <cellStyle name="Euro 2 7" xfId="141" xr:uid="{E8FF1612-C9D8-4CC9-8EAE-D7D393D29C26}"/>
    <cellStyle name="Euro 2 8" xfId="142" xr:uid="{8A6B7497-A120-4824-9CB4-AF5B5EC9FB6D}"/>
    <cellStyle name="Euro 2 9" xfId="143" xr:uid="{C9479C63-1F94-4DA3-8B88-32D86E23C02C}"/>
    <cellStyle name="Euro 20" xfId="144" xr:uid="{F206E679-0FF7-4924-9CA0-D61E31A8FA66}"/>
    <cellStyle name="Euro 21" xfId="145" xr:uid="{2C577A83-29BB-4365-A45D-3600FA61F0A5}"/>
    <cellStyle name="Euro 22" xfId="146" xr:uid="{2FC7796F-51F3-4ED8-8974-89C268B4E90D}"/>
    <cellStyle name="Euro 23" xfId="147" xr:uid="{467D8429-1EAD-49FA-9078-919AC5E50490}"/>
    <cellStyle name="Euro 24" xfId="148" xr:uid="{3AD6744C-D96A-4E21-908E-8B8A42EA9B75}"/>
    <cellStyle name="Euro 25" xfId="149" xr:uid="{55B3A74A-776B-43BC-B161-CC589B88B615}"/>
    <cellStyle name="Euro 26" xfId="150" xr:uid="{4B9D9F1C-0A64-4FD7-9E8F-72F443142B1A}"/>
    <cellStyle name="Euro 27" xfId="151" xr:uid="{BC0B0454-6206-47DF-B713-E4DA261FF3FD}"/>
    <cellStyle name="Euro 28" xfId="152" xr:uid="{141AF090-2F38-4FA9-8C58-8CDA2870982F}"/>
    <cellStyle name="Euro 29" xfId="153" xr:uid="{C769BE84-F2BD-44CB-A54A-42A91A4DB68B}"/>
    <cellStyle name="Euro 3" xfId="154" xr:uid="{1C3FDDBF-6CA6-426E-9882-FCE7F11A0B9B}"/>
    <cellStyle name="Euro 3 2" xfId="155" xr:uid="{EE79B968-4A0C-4B4B-B951-585DF99959BB}"/>
    <cellStyle name="Euro 3 2 2" xfId="156" xr:uid="{B5701FAC-ED5C-4240-BAC9-C96534C88C7A}"/>
    <cellStyle name="Euro 3 2 3" xfId="157" xr:uid="{9D06FB32-F81D-48BC-8A5F-731EB034E61A}"/>
    <cellStyle name="Euro 3 2 4" xfId="158" xr:uid="{3841592B-77A6-4B72-AD2E-559A616F102D}"/>
    <cellStyle name="Euro 3 3" xfId="159" xr:uid="{DF2C8E5B-2114-4F3B-B177-AF9DD24E84AF}"/>
    <cellStyle name="Euro 30" xfId="160" xr:uid="{A1DB9E90-8A5A-479B-BA6A-A5C5DB8D8C60}"/>
    <cellStyle name="Euro 31" xfId="161" xr:uid="{1FC2DEBD-8F9B-490C-BB49-AE08A4D13E64}"/>
    <cellStyle name="Euro 32" xfId="162" xr:uid="{5520A0EF-B546-4515-A179-22B64DF8CE84}"/>
    <cellStyle name="Euro 33" xfId="163" xr:uid="{EB22E8AD-3837-4221-94C1-BFDA7D0D6231}"/>
    <cellStyle name="Euro 34" xfId="164" xr:uid="{FFFD3C1E-2DEA-4363-836D-D9A635081DF6}"/>
    <cellStyle name="Euro 35" xfId="165" xr:uid="{4C9BBA3B-F0E2-4E8A-B6A9-C6C44EBD2665}"/>
    <cellStyle name="Euro 36" xfId="166" xr:uid="{42C3B9EF-D7BE-4618-B83A-59175AE0F867}"/>
    <cellStyle name="Euro 37" xfId="167" xr:uid="{F8CC0930-A501-41D2-B9ED-4110D9AFF23C}"/>
    <cellStyle name="Euro 38" xfId="168" xr:uid="{D7B014D2-455F-4062-80AC-705D1336F104}"/>
    <cellStyle name="Euro 39" xfId="169" xr:uid="{78FFF756-B8EA-4097-9CDD-F6FCE4173BA6}"/>
    <cellStyle name="Euro 4" xfId="170" xr:uid="{10209C61-DBD0-4362-A42B-66FFBC115838}"/>
    <cellStyle name="Euro 4 2" xfId="171" xr:uid="{9FF35B2D-9F4A-4C83-AEB3-E1D4D1A67CA7}"/>
    <cellStyle name="Euro 4 3" xfId="172" xr:uid="{9AB66DEA-43B7-4D27-9159-37A40D117B81}"/>
    <cellStyle name="Euro 4 4" xfId="173" xr:uid="{F4107BBC-95C1-4B83-8B37-DF461A5F55A7}"/>
    <cellStyle name="Euro 4 5" xfId="174" xr:uid="{9BBD214C-25F6-4ADB-BB77-3B8EEE1F3115}"/>
    <cellStyle name="Euro 40" xfId="175" xr:uid="{2897FF92-8653-486E-AA44-44C650F045D8}"/>
    <cellStyle name="Euro 41" xfId="176" xr:uid="{B3FD056E-7AC0-4552-9866-6F1ABB2429FC}"/>
    <cellStyle name="Euro 42" xfId="177" xr:uid="{2AC159E9-AD82-42E4-8C80-2C8F49716906}"/>
    <cellStyle name="Euro 42 2" xfId="178" xr:uid="{383BA166-F675-4798-A230-525F15C06F6A}"/>
    <cellStyle name="Euro 42 3" xfId="179" xr:uid="{A6954F22-ACB5-4324-A7E2-03A1A365C29D}"/>
    <cellStyle name="Euro 43" xfId="180" xr:uid="{D109378B-A0F6-43B3-AF87-87D9EC6007EC}"/>
    <cellStyle name="Euro 44" xfId="181" xr:uid="{6BE61EC9-CF0F-4172-90E4-DFE016B1C675}"/>
    <cellStyle name="Euro 45" xfId="182" xr:uid="{719B4D9F-C7B6-4950-95BE-6D563174BFFC}"/>
    <cellStyle name="Euro 45 2" xfId="183" xr:uid="{9A8BA527-B794-42FC-80DB-725AEDCC34D3}"/>
    <cellStyle name="Euro 45 3" xfId="184" xr:uid="{FEFD5C6D-62E3-4BED-9836-CBFF252A56F2}"/>
    <cellStyle name="Euro 46" xfId="185" xr:uid="{55121B5E-EE0E-4679-BCAF-7923688D6E67}"/>
    <cellStyle name="Euro 46 2" xfId="186" xr:uid="{0AE31E85-17EF-4967-8EBA-1384C042D099}"/>
    <cellStyle name="Euro 46 3" xfId="187" xr:uid="{293C6EEA-F82E-4A98-BBB5-33B783A52E3A}"/>
    <cellStyle name="Euro 47" xfId="188" xr:uid="{15C5ED79-895D-4A54-934A-6EF34D7B7193}"/>
    <cellStyle name="Euro 47 2" xfId="189" xr:uid="{0CFA48C4-1506-48DF-844B-576E34578DC9}"/>
    <cellStyle name="Euro 47 3" xfId="190" xr:uid="{3DC329C0-EC7B-4B2B-AA79-B1E48CEE5F36}"/>
    <cellStyle name="Euro 48" xfId="191" xr:uid="{20223400-5A81-4275-BBBE-14AD04426BEB}"/>
    <cellStyle name="Euro 48 2" xfId="192" xr:uid="{74A45AD9-724E-46C7-B549-052D4D5F9B7C}"/>
    <cellStyle name="Euro 48 3" xfId="193" xr:uid="{90B0F2BB-8496-4DC1-ABA5-A00253EA83D9}"/>
    <cellStyle name="Euro 49" xfId="194" xr:uid="{87D90F25-9F7F-4D29-BCBF-82FB2FE3D3B1}"/>
    <cellStyle name="Euro 49 2" xfId="195" xr:uid="{B13DD624-E09B-48D9-B8AA-6CD7C386EB34}"/>
    <cellStyle name="Euro 49 3" xfId="196" xr:uid="{3076700A-C7C3-4942-AF1A-F9EFCA218443}"/>
    <cellStyle name="Euro 5" xfId="197" xr:uid="{F3754213-6573-45AA-A292-987BBC020787}"/>
    <cellStyle name="Euro 5 2" xfId="198" xr:uid="{20A6F9A1-0F46-4EE1-87C0-44FC6CA8A8F0}"/>
    <cellStyle name="Euro 5 3" xfId="199" xr:uid="{95AE80B6-A2A5-4481-A239-43312AA53821}"/>
    <cellStyle name="Euro 5 4" xfId="200" xr:uid="{8AAB00B0-4EE5-438D-BF3C-443202901A20}"/>
    <cellStyle name="Euro 5 5" xfId="201" xr:uid="{42E36856-042E-4D81-AA49-4DB23F817684}"/>
    <cellStyle name="Euro 50" xfId="202" xr:uid="{BE53C698-AAC6-453F-9B09-95D42647EFD2}"/>
    <cellStyle name="Euro 50 2" xfId="203" xr:uid="{82DB8B6E-129C-46B2-A301-EA441CE729F1}"/>
    <cellStyle name="Euro 50 3" xfId="204" xr:uid="{3C7AF701-8FB0-477F-A98C-F17FFE4EFDC4}"/>
    <cellStyle name="Euro 51" xfId="205" xr:uid="{4FC1283B-0FEC-4135-B705-17508C52717A}"/>
    <cellStyle name="Euro 51 2" xfId="206" xr:uid="{2CCF6AC3-F52B-4067-A878-34C312869554}"/>
    <cellStyle name="Euro 51 3" xfId="207" xr:uid="{4AB5B690-C14F-45BE-B8B3-88E87D0599DD}"/>
    <cellStyle name="Euro 52" xfId="208" xr:uid="{2051B8B3-1AC5-4C60-95F4-BD5AC0B3421E}"/>
    <cellStyle name="Euro 53" xfId="209" xr:uid="{D171BB5E-F555-42C8-95FC-3F1E8A935075}"/>
    <cellStyle name="Euro 6" xfId="210" xr:uid="{647F4716-06B2-482E-85A4-6C7E2EE6197D}"/>
    <cellStyle name="Euro 6 2" xfId="211" xr:uid="{3DD9BDDA-3464-4B00-AF64-8FB7F870F103}"/>
    <cellStyle name="Euro 6 3" xfId="212" xr:uid="{C185254C-65A6-46EF-8483-703AD6B44325}"/>
    <cellStyle name="Euro 6 4" xfId="213" xr:uid="{17167466-4B95-4BA2-8D09-ACBA98A40A80}"/>
    <cellStyle name="Euro 6 5" xfId="214" xr:uid="{44036557-E981-4544-8B88-6381A38C4CCE}"/>
    <cellStyle name="Euro 7" xfId="215" xr:uid="{50B43D48-96DA-4255-9B8D-DAA3DC5251B8}"/>
    <cellStyle name="Euro 8" xfId="216" xr:uid="{F86E76CB-A1A3-44D4-A2A5-77D4C2051DBC}"/>
    <cellStyle name="Euro 9" xfId="217" xr:uid="{B9A2A5EE-F8D0-4C3E-83C3-AA06D5ED7253}"/>
    <cellStyle name="Explanatory Text" xfId="218" xr:uid="{676732D4-9261-4CE5-B6CD-D2E44503CC63}"/>
    <cellStyle name="Fecha" xfId="219" xr:uid="{010A2FB1-305A-47B6-93F2-E2E1662C1F52}"/>
    <cellStyle name="Fecha 2" xfId="220" xr:uid="{B7C800BA-08F6-45DD-9FA1-BCD7A4D590D9}"/>
    <cellStyle name="Fijo" xfId="221" xr:uid="{F867EA9D-9CDE-47BA-A53D-54ADB77319DD}"/>
    <cellStyle name="Fijo 2" xfId="222" xr:uid="{A823A7E1-A091-4C93-9339-602F39A0D7A1}"/>
    <cellStyle name="Good" xfId="223" xr:uid="{04BCE599-E570-41BE-914C-44BCDA559A61}"/>
    <cellStyle name="Heading 1" xfId="224" xr:uid="{C462E81E-C18E-4650-8853-5443D1C8B9BE}"/>
    <cellStyle name="Heading 2" xfId="225" xr:uid="{F18F9A0E-1C17-4547-8D2E-E4243B17DCB6}"/>
    <cellStyle name="Heading 3" xfId="226" xr:uid="{3B3B6F85-4699-4146-A5F1-ABFFB8CA2EE4}"/>
    <cellStyle name="Heading 4" xfId="227" xr:uid="{AC612AD8-E99B-42E9-B7EF-3C31AF30118D}"/>
    <cellStyle name="Hipervínculo 16" xfId="228" xr:uid="{D2F4DFFC-D9EA-4709-AAB4-DE5C4DA39ABD}"/>
    <cellStyle name="Incorrecto" xfId="229" builtinId="27" customBuiltin="1"/>
    <cellStyle name="Incorrecto 2" xfId="230" xr:uid="{45642B72-B061-4ABE-BD46-D89F4396AADC}"/>
    <cellStyle name="Input" xfId="231" xr:uid="{CA3D4C96-CF39-4944-8C95-4101C8365AE0}"/>
    <cellStyle name="Linked Cell" xfId="232" xr:uid="{22D54259-9D9C-423F-B934-D015C303A626}"/>
    <cellStyle name="Millares" xfId="233" builtinId="3"/>
    <cellStyle name="Millares 2 2" xfId="234" xr:uid="{7B91859D-D52E-4A98-B24E-EAA1B379A791}"/>
    <cellStyle name="Millares 2 3" xfId="235" xr:uid="{96BFC1C7-BC61-43C7-8A95-3EE38019ADA1}"/>
    <cellStyle name="Millares 91" xfId="236" xr:uid="{2D3E80A8-0C62-47E9-9D13-5F0D5A53DB8C}"/>
    <cellStyle name="Millares 92" xfId="237" xr:uid="{EA818489-64AF-499A-81A3-B3D0193E1F3B}"/>
    <cellStyle name="Millares 93" xfId="238" xr:uid="{999CAE96-7CC1-40AD-A9D5-42BFF4C6D060}"/>
    <cellStyle name="Millares 93 2" xfId="239" xr:uid="{BCEAF81A-A6B1-4E19-8765-F54F6D939A05}"/>
    <cellStyle name="Millares 93 3" xfId="240" xr:uid="{5ED3734C-A3D9-490E-A72B-DF85899D8016}"/>
    <cellStyle name="Millares 94" xfId="241" xr:uid="{D751DC5A-6250-412B-8E5C-12FEE273663F}"/>
    <cellStyle name="Millares 94 2" xfId="242" xr:uid="{86C6D74C-7885-4C99-8786-0D291EB0BBD8}"/>
    <cellStyle name="Monetario" xfId="243" xr:uid="{1641C655-C2A1-4C91-A7FE-F6F843410D90}"/>
    <cellStyle name="Monetario 2" xfId="244" xr:uid="{12F5D5F9-01D0-41A2-B23B-9C550846FB2E}"/>
    <cellStyle name="Monetario0" xfId="245" xr:uid="{5CA89B02-BDFA-4A16-A53C-2A31E509DA8A}"/>
    <cellStyle name="Monetario0 2" xfId="246" xr:uid="{36FBA6D3-5F25-4F0F-AF80-066B0AFFB06F}"/>
    <cellStyle name="Neutral" xfId="247" builtinId="28" customBuiltin="1"/>
    <cellStyle name="Neutral 10" xfId="248" xr:uid="{C607A9CE-FC22-40DF-A586-21DA19573400}"/>
    <cellStyle name="Neutral 10 2" xfId="249" xr:uid="{EA7A71F0-668F-462E-A421-6CFE98D65765}"/>
    <cellStyle name="Neutral 2" xfId="250" xr:uid="{67B7408F-27A8-421F-9759-0677FADDF360}"/>
    <cellStyle name="Neutral 2 2" xfId="251" xr:uid="{23DECD01-9964-4688-805C-7CEAC2C70934}"/>
    <cellStyle name="Neutral 2 3" xfId="252" xr:uid="{0E798F8C-0582-44CD-B07F-C7B522F958D1}"/>
    <cellStyle name="Neutral 3" xfId="253" xr:uid="{3E77F219-93AB-4E31-BAAF-DD8D27C19021}"/>
    <cellStyle name="Neutral 3 2" xfId="254" xr:uid="{AD33A57D-4E9B-4672-8B35-7029EF175227}"/>
    <cellStyle name="Neutral 3 3" xfId="255" xr:uid="{7C06FF0F-09D7-40B2-A4CB-E83F9ED6D155}"/>
    <cellStyle name="Neutral 3 4" xfId="256" xr:uid="{B2AA9C34-0C59-4A16-B2E5-1AA327D4F427}"/>
    <cellStyle name="Neutral 4" xfId="257" xr:uid="{94DD54E5-E684-48C6-948A-69237CC7A07B}"/>
    <cellStyle name="Neutral 4 2" xfId="258" xr:uid="{3D85F6E4-EF08-4A26-B977-33D5210AA697}"/>
    <cellStyle name="Neutral 4 3" xfId="259" xr:uid="{937E6E59-6831-4FE4-88D9-C787226E72A7}"/>
    <cellStyle name="Neutral 4 4" xfId="260" xr:uid="{DFC30909-6E3E-41C4-80C6-630658C5230A}"/>
    <cellStyle name="Neutral 5" xfId="261" xr:uid="{C7668E71-B9E8-4032-9E1B-2A305AC43E98}"/>
    <cellStyle name="Neutral 5 2" xfId="262" xr:uid="{699DECCA-26A3-4DEB-8D67-7BB1D14DBF2D}"/>
    <cellStyle name="Neutral 5 3" xfId="263" xr:uid="{1EDCBC6E-776A-42C6-B859-2581EB70FFEC}"/>
    <cellStyle name="Neutral 5 4" xfId="264" xr:uid="{1E8CA80F-B184-41BF-B540-E0C92E6B139B}"/>
    <cellStyle name="Neutral 6" xfId="265" xr:uid="{399934B1-0B3E-45D8-A864-968DDAA5606E}"/>
    <cellStyle name="Neutral 6 2" xfId="266" xr:uid="{F5C82743-FDFB-4E54-890A-11FDCE607595}"/>
    <cellStyle name="Neutral 6 3" xfId="267" xr:uid="{F61F2E17-4D97-4364-ABE6-0294D1189CAC}"/>
    <cellStyle name="Neutral 6 4" xfId="268" xr:uid="{30106DD0-A2DE-43C1-9CCA-7F7788A67C94}"/>
    <cellStyle name="Neutral 7" xfId="269" xr:uid="{1B67B1F0-A3BF-42CE-A794-629E6FA2DED2}"/>
    <cellStyle name="Neutral 7 2" xfId="270" xr:uid="{525769CD-601F-4CAD-B3E3-D138DF5DD062}"/>
    <cellStyle name="Neutral 7 3" xfId="271" xr:uid="{1893FCFC-A2F1-4E12-8FEA-4F1F9668AA73}"/>
    <cellStyle name="Neutral 7 4" xfId="272" xr:uid="{0DED8178-6C7B-47CF-BDDC-C9DFB14682BE}"/>
    <cellStyle name="Neutral 8" xfId="273" xr:uid="{EF50A62C-583D-46C6-8042-CC00B73167D3}"/>
    <cellStyle name="Neutral 8 2" xfId="274" xr:uid="{D3A7DF10-7607-451B-A6B6-F41AD69B76D4}"/>
    <cellStyle name="Neutral 8 3" xfId="275" xr:uid="{063BE39A-77D5-4427-962A-9BE2179E3281}"/>
    <cellStyle name="Neutral 8 4" xfId="276" xr:uid="{3BF454AE-7A25-46B7-A138-B5B7063FBD43}"/>
    <cellStyle name="Neutral 9" xfId="277" xr:uid="{28F293D5-4014-4223-B346-C7E446715D47}"/>
    <cellStyle name="Neutral 9 2" xfId="278" xr:uid="{07BCF869-F7BB-437F-8CE2-9E54F0176198}"/>
    <cellStyle name="Neutral 9 3" xfId="279" xr:uid="{8D30EA0C-9526-4E25-AC33-B5CE67EC5FD8}"/>
    <cellStyle name="Neutral 9 4" xfId="280" xr:uid="{A0E32A25-A17F-4F9A-A276-050A4484D8C9}"/>
    <cellStyle name="No-definido" xfId="281" xr:uid="{21941AF5-B01C-4FBB-A5CD-38BC7316E1C8}"/>
    <cellStyle name="Normal" xfId="0" builtinId="0"/>
    <cellStyle name="Normal 100" xfId="282" xr:uid="{0824F92C-A3C2-48E6-AEEE-A481500EF847}"/>
    <cellStyle name="Normal 100 2" xfId="283" xr:uid="{F4114A05-F7CD-4977-8CC2-5FBB9294FBAB}"/>
    <cellStyle name="Normal 100 3" xfId="284" xr:uid="{CC9CF592-6D04-4C45-9756-60E5C43C0F85}"/>
    <cellStyle name="Normal 12 10" xfId="285" xr:uid="{02B9C387-E426-4D6F-934A-A64FFBE98408}"/>
    <cellStyle name="Normal 12 11" xfId="286" xr:uid="{E541C802-AF54-43C0-B795-25288AF5D1FA}"/>
    <cellStyle name="Normal 12 12" xfId="287" xr:uid="{951F4BA2-AD01-4EE5-B97E-1AE0EBE9F16E}"/>
    <cellStyle name="Normal 12 13" xfId="288" xr:uid="{D0878935-C5A1-4EB6-9A7F-7DC3BEAD88C8}"/>
    <cellStyle name="Normal 12 14" xfId="289" xr:uid="{BF5056FD-1592-4333-85B6-C0F96BEEA439}"/>
    <cellStyle name="Normal 12 15" xfId="290" xr:uid="{3594EC14-8D5D-4AEA-98DA-17FA35AA03D3}"/>
    <cellStyle name="Normal 12 16" xfId="291" xr:uid="{CF468DB3-9E9F-4EB0-85CC-DF65C924AD01}"/>
    <cellStyle name="Normal 12 17" xfId="292" xr:uid="{6F166B0A-E6D0-4D72-91B1-2505EA164D1E}"/>
    <cellStyle name="Normal 12 18" xfId="293" xr:uid="{F17D429D-A0CA-44C3-A375-713E3DB5054C}"/>
    <cellStyle name="Normal 12 19" xfId="294" xr:uid="{337C7732-C76B-435B-B6C5-8CD7233ABE58}"/>
    <cellStyle name="Normal 12 2" xfId="295" xr:uid="{2104B3A6-BA40-436F-9359-28AF9FC3152B}"/>
    <cellStyle name="Normal 12 20" xfId="296" xr:uid="{7A5045C9-8895-4E82-8413-36BE7651CADE}"/>
    <cellStyle name="Normal 12 21" xfId="297" xr:uid="{5689D934-8EA0-40D2-9038-BF0B2F368961}"/>
    <cellStyle name="Normal 12 22" xfId="298" xr:uid="{743A2B37-7A17-46A3-9034-CEAE1533C886}"/>
    <cellStyle name="Normal 12 23" xfId="299" xr:uid="{D813E45B-6D73-43EB-AA13-8F2E287AE5EA}"/>
    <cellStyle name="Normal 12 24" xfId="300" xr:uid="{792A0568-4870-45C5-8D3F-4F07C4816479}"/>
    <cellStyle name="Normal 12 25" xfId="301" xr:uid="{5F52A7EB-D976-4641-B848-4F63D7832AAA}"/>
    <cellStyle name="Normal 12 26" xfId="302" xr:uid="{0CD02242-9DC4-4EF0-B657-E11CE024C749}"/>
    <cellStyle name="Normal 12 27" xfId="303" xr:uid="{050F1DE5-9F4F-45CC-99C7-146D99B217B2}"/>
    <cellStyle name="Normal 12 28" xfId="304" xr:uid="{69CB11C3-1C29-4A83-9C91-AAA445A0B6F8}"/>
    <cellStyle name="Normal 12 29" xfId="305" xr:uid="{9D5DD8CC-041C-47E3-AC9B-789942CBE33E}"/>
    <cellStyle name="Normal 12 3" xfId="306" xr:uid="{7693ED5D-F9E6-4069-AA59-7BC7304212F0}"/>
    <cellStyle name="Normal 12 30" xfId="307" xr:uid="{5DF57CB4-270A-41CD-809F-4D01FD10F251}"/>
    <cellStyle name="Normal 12 31" xfId="308" xr:uid="{264B4C73-1477-458E-BC8C-338244ABDEF1}"/>
    <cellStyle name="Normal 12 32" xfId="309" xr:uid="{35FB958F-BE24-4284-B301-FC28732CF7F6}"/>
    <cellStyle name="Normal 12 33" xfId="310" xr:uid="{1E4D2580-5B5D-4BE8-9BF6-5B2DB0923E61}"/>
    <cellStyle name="Normal 12 34" xfId="311" xr:uid="{CF20E785-4FE2-4FCD-8AF0-41C01D9E1B8A}"/>
    <cellStyle name="Normal 12 35" xfId="312" xr:uid="{AD392330-288B-4CB3-B339-C6F1032156B7}"/>
    <cellStyle name="Normal 12 36" xfId="313" xr:uid="{7E48565F-B8A2-41C0-B685-DB0CA47A555C}"/>
    <cellStyle name="Normal 12 37" xfId="314" xr:uid="{F483048D-5CB8-4FDE-9D1E-72A520C63C8F}"/>
    <cellStyle name="Normal 12 38" xfId="315" xr:uid="{87B7DB63-FCC0-4AB2-946A-443F947E8232}"/>
    <cellStyle name="Normal 12 39" xfId="316" xr:uid="{2C904FF7-713E-4452-B06D-C628FD709877}"/>
    <cellStyle name="Normal 12 4" xfId="317" xr:uid="{C60B1A9A-02AF-4F79-A1F7-8AAA08F60FB5}"/>
    <cellStyle name="Normal 12 40" xfId="318" xr:uid="{FBC739A8-9EBA-4E65-9FFB-A6056046E94F}"/>
    <cellStyle name="Normal 12 5" xfId="319" xr:uid="{97E14AB7-38C9-4CD0-A777-FFA869C7913B}"/>
    <cellStyle name="Normal 12 6" xfId="320" xr:uid="{CB437CC3-1744-4ED9-9930-880703251D8D}"/>
    <cellStyle name="Normal 12 7" xfId="321" xr:uid="{8264B2C2-FA35-48DD-BB50-88C4706E8CCC}"/>
    <cellStyle name="Normal 12 8" xfId="322" xr:uid="{B7A81AD7-C2AE-4D1E-8D25-747D4C98B1BB}"/>
    <cellStyle name="Normal 12 9" xfId="323" xr:uid="{A31735EC-4EF6-4CD3-B7E9-0D7378EDC1D7}"/>
    <cellStyle name="Normal 13" xfId="324" xr:uid="{EF320BA6-CC38-4C6B-A13A-73097A8C6817}"/>
    <cellStyle name="Normal 13 10" xfId="325" xr:uid="{4B8A979A-0C55-4758-B927-7B93EDE64CDF}"/>
    <cellStyle name="Normal 13 11" xfId="326" xr:uid="{485FA9F1-B2C1-4819-90BC-3D72BBFE767C}"/>
    <cellStyle name="Normal 13 12" xfId="327" xr:uid="{60F88E11-2BC2-4942-B190-BB85D7ADE6B2}"/>
    <cellStyle name="Normal 13 13" xfId="328" xr:uid="{3BE37892-4F95-413A-9732-02459C648EC6}"/>
    <cellStyle name="Normal 13 14" xfId="329" xr:uid="{F1CC19D6-C7FD-4509-9ADB-503C012DBC74}"/>
    <cellStyle name="Normal 13 15" xfId="330" xr:uid="{EEFEF239-7A06-4A32-A68F-84532CF57159}"/>
    <cellStyle name="Normal 13 16" xfId="331" xr:uid="{56F7C31E-A2DC-4860-AA4C-6728C2208E7B}"/>
    <cellStyle name="Normal 13 17" xfId="332" xr:uid="{7F9BD53F-6684-4F9E-9CCB-272728B255B7}"/>
    <cellStyle name="Normal 13 18" xfId="333" xr:uid="{6F03A214-119B-4BFA-BE54-DB6E383AAF3F}"/>
    <cellStyle name="Normal 13 19" xfId="334" xr:uid="{EACC1185-C8F3-4A3E-A3D1-9AB903C25989}"/>
    <cellStyle name="Normal 13 2" xfId="335" xr:uid="{21D06FAC-93C8-4399-A095-E973B103F1A4}"/>
    <cellStyle name="Normal 13 20" xfId="336" xr:uid="{DD63BF05-A673-43C3-A64E-757C3C4AC45B}"/>
    <cellStyle name="Normal 13 21" xfId="337" xr:uid="{BF91954C-D24F-4CB5-86E6-AE3630BAC8F6}"/>
    <cellStyle name="Normal 13 22" xfId="338" xr:uid="{EC7E503C-8476-4E42-8BD3-3CDCABD53D95}"/>
    <cellStyle name="Normal 13 23" xfId="339" xr:uid="{2C956475-F333-4B40-97C1-DF6BEF8E42AA}"/>
    <cellStyle name="Normal 13 24" xfId="340" xr:uid="{91980C4D-1FCC-4926-82F3-19181AE709C6}"/>
    <cellStyle name="Normal 13 25" xfId="341" xr:uid="{B5E51E7F-7B11-4CE7-B4A5-EF288EFC18C6}"/>
    <cellStyle name="Normal 13 26" xfId="342" xr:uid="{872A09C7-3D92-48DA-9A62-D40C6E3AB282}"/>
    <cellStyle name="Normal 13 27" xfId="343" xr:uid="{AAA0F9EB-73E8-416E-899A-46D8DB23FAAA}"/>
    <cellStyle name="Normal 13 28" xfId="344" xr:uid="{92EAE56C-C9C1-43B9-9F78-EA424F8C080C}"/>
    <cellStyle name="Normal 13 29" xfId="345" xr:uid="{47587D5D-008C-4C1E-B9DB-8B562421462F}"/>
    <cellStyle name="Normal 13 3" xfId="346" xr:uid="{CD93B0AE-55D3-4D27-B1F4-0AE90257ED7C}"/>
    <cellStyle name="Normal 13 30" xfId="347" xr:uid="{FD72F992-71B2-4F78-823B-9FAAC1C346A2}"/>
    <cellStyle name="Normal 13 31" xfId="348" xr:uid="{7B8B5A16-ED15-46E8-921E-A06D04CADEB9}"/>
    <cellStyle name="Normal 13 32" xfId="349" xr:uid="{A7A60B86-A551-4912-8880-1B6521B5FDCF}"/>
    <cellStyle name="Normal 13 33" xfId="350" xr:uid="{8729B495-49AD-4B21-A72D-5459650BEC67}"/>
    <cellStyle name="Normal 13 34" xfId="351" xr:uid="{579A8DDF-0FE3-4656-B765-103F15238056}"/>
    <cellStyle name="Normal 13 35" xfId="352" xr:uid="{0854A4A8-701C-4344-A289-47907A83875B}"/>
    <cellStyle name="Normal 13 36" xfId="353" xr:uid="{7A65AF81-D8AE-4A99-9ED8-87CFF1DCEDDB}"/>
    <cellStyle name="Normal 13 37" xfId="354" xr:uid="{57A53D6F-AEA2-4ACB-B3F5-456456FFA9E6}"/>
    <cellStyle name="Normal 13 38" xfId="355" xr:uid="{5F61B2B3-F700-4CDF-9DAE-362BB68E3578}"/>
    <cellStyle name="Normal 13 39" xfId="356" xr:uid="{AC9A373E-B127-44AD-B02A-5A74E4370FA8}"/>
    <cellStyle name="Normal 13 4" xfId="357" xr:uid="{62EC49E0-0E0D-4284-8945-4B9ED5A25571}"/>
    <cellStyle name="Normal 13 40" xfId="358" xr:uid="{0D1FF5FF-7D06-4E1C-9ED8-05F6F4063B14}"/>
    <cellStyle name="Normal 13 5" xfId="359" xr:uid="{B64D6536-1A33-443A-A708-D9E2C8D2FB5B}"/>
    <cellStyle name="Normal 13 6" xfId="360" xr:uid="{8FBBC85C-5D54-4C76-8C21-5FD770095434}"/>
    <cellStyle name="Normal 13 7" xfId="361" xr:uid="{618DB064-CAD9-44DF-BB4D-EE4D5A8838B7}"/>
    <cellStyle name="Normal 13 8" xfId="362" xr:uid="{8A7B4D93-480D-402B-83F5-C4A2DA3E6885}"/>
    <cellStyle name="Normal 13 9" xfId="363" xr:uid="{466549C9-BBBD-40B6-8B1B-09F96D6C7EAA}"/>
    <cellStyle name="Normal 14 10" xfId="364" xr:uid="{12FBD9A6-EA68-4C73-BAC0-929B67496DB0}"/>
    <cellStyle name="Normal 14 11" xfId="365" xr:uid="{500681E8-F8D0-47D6-B39F-68FF4C39065C}"/>
    <cellStyle name="Normal 14 12" xfId="366" xr:uid="{E69D2A7A-38C2-4D9E-B4CF-09BD25587AC3}"/>
    <cellStyle name="Normal 14 13" xfId="367" xr:uid="{B3094CF0-1FFA-4DA6-9FA6-856FF348BA13}"/>
    <cellStyle name="Normal 14 14" xfId="368" xr:uid="{FF6A60C7-8733-4F67-B62D-3EA6ECF82FB7}"/>
    <cellStyle name="Normal 14 15" xfId="369" xr:uid="{CC1916A7-5CA9-4545-A3F8-6503EE53B89C}"/>
    <cellStyle name="Normal 14 16" xfId="370" xr:uid="{CE91FFC9-AB6D-4D00-A6C1-31FFFC8D7FF6}"/>
    <cellStyle name="Normal 14 17" xfId="371" xr:uid="{13F9CFC1-7C5A-42A4-81DB-0D11FB452EA2}"/>
    <cellStyle name="Normal 14 18" xfId="372" xr:uid="{A8069F2B-7A84-461F-A59D-08900C58DB92}"/>
    <cellStyle name="Normal 14 19" xfId="373" xr:uid="{52DF3DFD-E530-4AAD-A5CF-FAD12EAB0AA5}"/>
    <cellStyle name="Normal 14 2" xfId="374" xr:uid="{4A13FF5C-917B-4E85-BFE5-B6C119E56E46}"/>
    <cellStyle name="Normal 14 20" xfId="375" xr:uid="{84201145-89B0-49F3-BEC5-6E4C7A8EB2F4}"/>
    <cellStyle name="Normal 14 21" xfId="376" xr:uid="{C07C9652-7B43-4942-A28D-DECA86A67B80}"/>
    <cellStyle name="Normal 14 22" xfId="377" xr:uid="{09854C7F-95C5-4324-883C-D4974A934903}"/>
    <cellStyle name="Normal 14 23" xfId="378" xr:uid="{7B10199C-E9CF-47EC-B29C-E169ADAAE8E4}"/>
    <cellStyle name="Normal 14 24" xfId="379" xr:uid="{F81FA2BE-DC7A-4EC0-BC74-99C9354D2EE4}"/>
    <cellStyle name="Normal 14 25" xfId="380" xr:uid="{51E85F65-C1B4-4E8A-B64C-01810A183B0F}"/>
    <cellStyle name="Normal 14 26" xfId="381" xr:uid="{11838DA2-08FB-4B82-92AF-62E349A271C6}"/>
    <cellStyle name="Normal 14 27" xfId="382" xr:uid="{DD2A0FA9-1447-4785-8E29-FFCE18C51838}"/>
    <cellStyle name="Normal 14 28" xfId="383" xr:uid="{AF3AFBD9-DB9A-43B1-A140-C011B3318FA1}"/>
    <cellStyle name="Normal 14 29" xfId="384" xr:uid="{F9D012AE-B53E-4889-83C3-B3BBF4908CA3}"/>
    <cellStyle name="Normal 14 3" xfId="385" xr:uid="{A0D6AB1E-2D59-40D4-A6A4-89C2AB391C4C}"/>
    <cellStyle name="Normal 14 30" xfId="386" xr:uid="{C19A5F4F-10F7-4EE4-8D53-25F4A38A3408}"/>
    <cellStyle name="Normal 14 31" xfId="387" xr:uid="{A9BF0785-B4A6-419A-9339-307608DAA1C6}"/>
    <cellStyle name="Normal 14 32" xfId="388" xr:uid="{446ED8DE-52F9-4ABB-B942-F25AFFA9586C}"/>
    <cellStyle name="Normal 14 33" xfId="389" xr:uid="{1C30470D-E1CC-47FF-9E04-4D0F3E359DD8}"/>
    <cellStyle name="Normal 14 34" xfId="390" xr:uid="{EC050742-FA14-45E2-B01E-692D89BE7B68}"/>
    <cellStyle name="Normal 14 35" xfId="391" xr:uid="{EE3DF23B-D981-47F6-92FD-1EDB6008EFD5}"/>
    <cellStyle name="Normal 14 36" xfId="392" xr:uid="{D28D1892-DAFB-489B-B077-1CAB55C83471}"/>
    <cellStyle name="Normal 14 37" xfId="393" xr:uid="{1E5C93F3-EAE1-471A-9622-59E6433AD363}"/>
    <cellStyle name="Normal 14 38" xfId="394" xr:uid="{8E701805-413A-4B32-BF7B-9CB631089C01}"/>
    <cellStyle name="Normal 14 39" xfId="395" xr:uid="{D04B7705-9C24-47BB-A8BD-A9CA5677A962}"/>
    <cellStyle name="Normal 14 4" xfId="396" xr:uid="{E8A9A185-53EE-49C8-B4AF-ED39B9D1D117}"/>
    <cellStyle name="Normal 14 40" xfId="397" xr:uid="{4885FAD9-ED2D-4318-99E9-5E77E07B838F}"/>
    <cellStyle name="Normal 14 5" xfId="398" xr:uid="{7CCF31D6-1C6B-4A1F-93F9-9BE49F5F20E7}"/>
    <cellStyle name="Normal 14 6" xfId="399" xr:uid="{F1C4F56F-21F7-43B6-8E82-77F3FE0911D1}"/>
    <cellStyle name="Normal 14 7" xfId="400" xr:uid="{872D0E36-61A2-423D-9681-9B866188B270}"/>
    <cellStyle name="Normal 14 8" xfId="401" xr:uid="{09F16237-4C4B-4C44-88C5-D50A000333FF}"/>
    <cellStyle name="Normal 14 9" xfId="402" xr:uid="{50075879-4781-459B-B45A-D1537C12E057}"/>
    <cellStyle name="Normal 16" xfId="403" xr:uid="{F52E8672-D062-4320-9868-1B01BBB582B3}"/>
    <cellStyle name="Normal 16 10" xfId="404" xr:uid="{CA12312C-8157-4D2C-85ED-6D4F80B26C7A}"/>
    <cellStyle name="Normal 16 11" xfId="405" xr:uid="{7E074450-3A48-4534-A87E-8A09F4A868F7}"/>
    <cellStyle name="Normal 16 12" xfId="406" xr:uid="{6528090D-63B2-40BF-9088-79155360B7B9}"/>
    <cellStyle name="Normal 16 13" xfId="407" xr:uid="{DE2C1BB9-1837-4ADC-9DFB-E361CD2B2F8F}"/>
    <cellStyle name="Normal 16 14" xfId="408" xr:uid="{37F2974A-2742-4557-8782-82653E918EE5}"/>
    <cellStyle name="Normal 16 15" xfId="409" xr:uid="{C13DF693-7E00-4F93-8AD0-89E45780B329}"/>
    <cellStyle name="Normal 16 16" xfId="410" xr:uid="{688E9350-986D-4D3B-90EC-D4946D189E71}"/>
    <cellStyle name="Normal 16 17" xfId="411" xr:uid="{0FDA44EB-1BD9-45DF-89B3-B7E36BDB0642}"/>
    <cellStyle name="Normal 16 18" xfId="412" xr:uid="{3352758E-A884-4D11-854B-FBB79C4A635A}"/>
    <cellStyle name="Normal 16 19" xfId="413" xr:uid="{5C0D5125-14FB-4AA3-B359-AE8D63DCB4F2}"/>
    <cellStyle name="Normal 16 2" xfId="414" xr:uid="{CADA2B82-D8AD-47DB-B0A6-2334C02D262C}"/>
    <cellStyle name="Normal 16 20" xfId="415" xr:uid="{BBFC7C81-16B5-474B-9B87-F614D0592381}"/>
    <cellStyle name="Normal 16 21" xfId="416" xr:uid="{572439B4-A438-499E-A0E1-CB77CFEFB741}"/>
    <cellStyle name="Normal 16 22" xfId="417" xr:uid="{B4889BF1-BD09-46B7-A078-2F8790F9A17B}"/>
    <cellStyle name="Normal 16 23" xfId="418" xr:uid="{E3D22458-F0E5-4B31-927D-8F2C1C84BD13}"/>
    <cellStyle name="Normal 16 24" xfId="419" xr:uid="{60EA49E9-8E5A-4078-85B2-CB57C49EDF14}"/>
    <cellStyle name="Normal 16 25" xfId="420" xr:uid="{A6435588-01BF-445B-8124-D05A6B450601}"/>
    <cellStyle name="Normal 16 26" xfId="421" xr:uid="{D4F6DA54-0349-4BF3-B462-198CFEEA25F0}"/>
    <cellStyle name="Normal 16 27" xfId="422" xr:uid="{A0DCDAB9-F35A-4718-89A2-A660A436309E}"/>
    <cellStyle name="Normal 16 28" xfId="423" xr:uid="{D3431889-5341-4964-BD72-B04EEE79DAAF}"/>
    <cellStyle name="Normal 16 29" xfId="424" xr:uid="{B06A0E5D-63E9-47EF-ACDE-EA29191AEDF8}"/>
    <cellStyle name="Normal 16 3" xfId="425" xr:uid="{76466C15-A840-46C5-9970-D4E0C7687760}"/>
    <cellStyle name="Normal 16 30" xfId="426" xr:uid="{C491170C-7051-4C99-9F4C-FA3029BD3554}"/>
    <cellStyle name="Normal 16 31" xfId="427" xr:uid="{2B16AD41-FF88-4E63-9290-6B76270A7774}"/>
    <cellStyle name="Normal 16 32" xfId="428" xr:uid="{CEF8FF7D-3271-4F72-90AC-EE137F251543}"/>
    <cellStyle name="Normal 16 33" xfId="429" xr:uid="{67BE649B-5E06-4DDC-B45B-343D0F2B400E}"/>
    <cellStyle name="Normal 16 34" xfId="430" xr:uid="{E1F856F0-C2E0-4B96-BA2F-2B4DB71DD4DE}"/>
    <cellStyle name="Normal 16 35" xfId="431" xr:uid="{1E19F364-3E37-41DB-9D51-820B2DD4137F}"/>
    <cellStyle name="Normal 16 36" xfId="432" xr:uid="{9DD794DF-5B52-45D0-8892-9FAA9EC36D23}"/>
    <cellStyle name="Normal 16 37" xfId="433" xr:uid="{10F2DF33-F1DA-4BE2-A491-FAB7398EC6AC}"/>
    <cellStyle name="Normal 16 38" xfId="434" xr:uid="{1325EC9A-E5EA-4BBB-98FB-1BA3E756A229}"/>
    <cellStyle name="Normal 16 39" xfId="435" xr:uid="{D25449A3-A81B-4BD7-9B1B-18C803CECA0B}"/>
    <cellStyle name="Normal 16 4" xfId="436" xr:uid="{E91C9F90-98A1-4D1F-94A9-F1E6FA32862F}"/>
    <cellStyle name="Normal 16 40" xfId="437" xr:uid="{81F96D36-69FF-46A4-AC91-071D2F026C61}"/>
    <cellStyle name="Normal 16 5" xfId="438" xr:uid="{9994086F-2572-4E16-862B-88C8B748053C}"/>
    <cellStyle name="Normal 16 6" xfId="439" xr:uid="{2EBE40E7-77BA-4084-8970-206B99C54028}"/>
    <cellStyle name="Normal 16 7" xfId="440" xr:uid="{5A7CBCD3-E0B6-459D-9688-787B15DA382E}"/>
    <cellStyle name="Normal 16 8" xfId="441" xr:uid="{487DBF2A-DA6E-4EAE-85D1-5277943CEB13}"/>
    <cellStyle name="Normal 16 9" xfId="442" xr:uid="{2132597F-90BB-4EAE-83B5-2376A72A6C61}"/>
    <cellStyle name="Normal 17 10" xfId="443" xr:uid="{10544399-498B-44E8-803C-871AE5FF9180}"/>
    <cellStyle name="Normal 17 11" xfId="444" xr:uid="{94A8DD01-988F-4C14-8B44-29FDA9051A61}"/>
    <cellStyle name="Normal 17 12" xfId="445" xr:uid="{0CB07E72-9A03-4AFC-88CE-412C4FDBBFCD}"/>
    <cellStyle name="Normal 17 13" xfId="446" xr:uid="{8DA40945-BCF7-4B42-BCEA-ABA7E6DDC1E0}"/>
    <cellStyle name="Normal 17 14" xfId="447" xr:uid="{F7D294F0-FBB5-4DAD-97F0-06AAE5E99A59}"/>
    <cellStyle name="Normal 17 15" xfId="448" xr:uid="{89ED61AB-DED9-4FD6-BC6A-B5CBAF8C2825}"/>
    <cellStyle name="Normal 17 16" xfId="449" xr:uid="{14140996-AB5F-452C-9719-0D023FDBE7BF}"/>
    <cellStyle name="Normal 17 17" xfId="450" xr:uid="{1DF1013E-BC05-45B7-A78B-E3FBE1E58237}"/>
    <cellStyle name="Normal 17 18" xfId="451" xr:uid="{F4D19E78-FBA3-4BBA-86C7-1CF93848ACA2}"/>
    <cellStyle name="Normal 17 19" xfId="452" xr:uid="{91343C4B-EFD1-48BF-A55C-81C847A22D2E}"/>
    <cellStyle name="Normal 17 2" xfId="453" xr:uid="{F58797B0-0383-4313-81C0-46B9E2A5E5F9}"/>
    <cellStyle name="Normal 17 20" xfId="454" xr:uid="{7EF640D9-1678-4B36-8433-9765E53DFD5E}"/>
    <cellStyle name="Normal 17 21" xfId="455" xr:uid="{07C4AB9B-704B-4CC1-9164-E7B167B772C8}"/>
    <cellStyle name="Normal 17 22" xfId="456" xr:uid="{5913EBB5-096B-4350-876C-2CDDCC0277A4}"/>
    <cellStyle name="Normal 17 23" xfId="457" xr:uid="{90B7B3DF-167D-484B-8A71-C811E5F6F3BA}"/>
    <cellStyle name="Normal 17 24" xfId="458" xr:uid="{6EEE44F9-56F2-46C5-8BC1-1470B823FDF4}"/>
    <cellStyle name="Normal 17 25" xfId="459" xr:uid="{B725466D-8003-4DCD-AD9F-CCBDA150D56A}"/>
    <cellStyle name="Normal 17 26" xfId="460" xr:uid="{026C601F-270D-4E76-A582-8ACEC4E6A4E2}"/>
    <cellStyle name="Normal 17 27" xfId="461" xr:uid="{BC9DF0FA-259F-4534-95F6-EC254D663BBA}"/>
    <cellStyle name="Normal 17 28" xfId="462" xr:uid="{0AA6C330-6366-46D2-B009-69F5B869EDEE}"/>
    <cellStyle name="Normal 17 29" xfId="463" xr:uid="{9F498765-3538-4419-955C-79CE880B5FDE}"/>
    <cellStyle name="Normal 17 3" xfId="464" xr:uid="{AA336392-DA23-4C71-A19B-A0FB74902F61}"/>
    <cellStyle name="Normal 17 30" xfId="465" xr:uid="{7885BC56-808B-4428-87AF-0DD159348BB1}"/>
    <cellStyle name="Normal 17 31" xfId="466" xr:uid="{790117CE-C52D-4AAD-B6E2-18C23D110058}"/>
    <cellStyle name="Normal 17 32" xfId="467" xr:uid="{93E734F2-0D99-4740-B51E-D4843F9F3E05}"/>
    <cellStyle name="Normal 17 33" xfId="468" xr:uid="{0184E980-4818-439E-B6BB-9416BAEC8D33}"/>
    <cellStyle name="Normal 17 34" xfId="469" xr:uid="{4725DAC5-BC94-47BB-8F93-ECD57BFDFB2A}"/>
    <cellStyle name="Normal 17 35" xfId="470" xr:uid="{048774A9-32DF-42CA-BA06-3DC4D2341DF3}"/>
    <cellStyle name="Normal 17 36" xfId="471" xr:uid="{AC8CF683-BA58-4C4B-9951-2110D2B71AA5}"/>
    <cellStyle name="Normal 17 37" xfId="472" xr:uid="{2B4824E6-861C-4FE9-A2D9-6DD57E558FA0}"/>
    <cellStyle name="Normal 17 38" xfId="473" xr:uid="{6EA5CC43-79A0-4622-B052-C99555288C6E}"/>
    <cellStyle name="Normal 17 39" xfId="474" xr:uid="{04ED548A-DE61-43C8-A889-8630C0D6064F}"/>
    <cellStyle name="Normal 17 4" xfId="475" xr:uid="{A6E40714-BB6D-4BCD-AC61-3247594CDDC3}"/>
    <cellStyle name="Normal 17 40" xfId="476" xr:uid="{FD4E191C-6568-49AD-9E8C-BDA236DDF91A}"/>
    <cellStyle name="Normal 17 5" xfId="477" xr:uid="{D55CEBB1-43E0-46D8-81B2-64090A35570A}"/>
    <cellStyle name="Normal 17 6" xfId="478" xr:uid="{2A5598AB-BA2D-461D-B9FC-F629515796B4}"/>
    <cellStyle name="Normal 17 7" xfId="479" xr:uid="{2A90E6E8-93B0-4273-85F7-AB4CF9AB9A51}"/>
    <cellStyle name="Normal 17 8" xfId="480" xr:uid="{9A0519A3-A999-40E3-A7F1-1837A6E4E5E5}"/>
    <cellStyle name="Normal 17 9" xfId="481" xr:uid="{CE80F6F5-3E25-4E14-A039-D8FB3CDAE4EE}"/>
    <cellStyle name="Normal 18 10" xfId="482" xr:uid="{564FBFEE-EEB4-4F25-9AF7-63275722B657}"/>
    <cellStyle name="Normal 18 11" xfId="483" xr:uid="{4E485126-FC26-42BB-80A5-FC630B847255}"/>
    <cellStyle name="Normal 18 12" xfId="484" xr:uid="{66657DC2-C8E7-4702-8027-A1F9E7AE3B48}"/>
    <cellStyle name="Normal 18 13" xfId="485" xr:uid="{DF42D51D-52F1-4804-BC24-64A3F6CD00CF}"/>
    <cellStyle name="Normal 18 14" xfId="486" xr:uid="{5A6CB6D6-4EAD-46D7-BD4D-C7E97399257C}"/>
    <cellStyle name="Normal 18 15" xfId="487" xr:uid="{871D3323-381F-415D-83A4-8E194523276A}"/>
    <cellStyle name="Normal 18 16" xfId="488" xr:uid="{36D635FE-F3BC-4F0F-A4B0-F445EBDBB822}"/>
    <cellStyle name="Normal 18 17" xfId="489" xr:uid="{4508FE5D-0642-48C0-9C93-A950930F9977}"/>
    <cellStyle name="Normal 18 18" xfId="490" xr:uid="{57EDAE22-FF91-499C-9CA2-3DB3C65F6A67}"/>
    <cellStyle name="Normal 18 19" xfId="491" xr:uid="{760D1CC2-B31A-42CE-BD78-78D4D4C901C9}"/>
    <cellStyle name="Normal 18 2" xfId="492" xr:uid="{D403118A-A09A-4163-B975-7C2A2B74F884}"/>
    <cellStyle name="Normal 18 20" xfId="493" xr:uid="{439E0E62-D2E4-4215-A792-CB745A1813A0}"/>
    <cellStyle name="Normal 18 21" xfId="494" xr:uid="{EA0E0521-2E13-4CA7-8D4F-02F322F65866}"/>
    <cellStyle name="Normal 18 22" xfId="495" xr:uid="{2C973E86-17B7-4147-A2DA-CB0A0022E22A}"/>
    <cellStyle name="Normal 18 23" xfId="496" xr:uid="{FF54E5EB-189A-4DED-B469-6BDB23F8CDCC}"/>
    <cellStyle name="Normal 18 24" xfId="497" xr:uid="{515B563D-0D1F-4BCC-9F2B-015F169DD297}"/>
    <cellStyle name="Normal 18 25" xfId="498" xr:uid="{0A9A6567-87BA-4836-B961-87E4394C1C2B}"/>
    <cellStyle name="Normal 18 26" xfId="499" xr:uid="{C8373030-5D75-44AC-855E-B4969DB0876C}"/>
    <cellStyle name="Normal 18 27" xfId="500" xr:uid="{259718E2-FFD9-403A-8525-517242420032}"/>
    <cellStyle name="Normal 18 28" xfId="501" xr:uid="{7D90E823-7664-4ED7-AA77-224EF334E247}"/>
    <cellStyle name="Normal 18 29" xfId="502" xr:uid="{8E4C0FF3-5361-416B-A1AA-36B8529CE300}"/>
    <cellStyle name="Normal 18 3" xfId="503" xr:uid="{77EB2BF4-BD76-4382-AA92-3F8A47E1A35F}"/>
    <cellStyle name="Normal 18 30" xfId="504" xr:uid="{B2F54A44-0F70-4919-9D96-8F2B9F68A0CE}"/>
    <cellStyle name="Normal 18 31" xfId="505" xr:uid="{5E4DCEB5-99FE-456A-ADC7-E00BB2AC7336}"/>
    <cellStyle name="Normal 18 32" xfId="506" xr:uid="{CA2BACA4-6B6B-4506-A045-7013533D2109}"/>
    <cellStyle name="Normal 18 33" xfId="507" xr:uid="{108865A3-07BB-49E3-9FDB-7AC0061CDA62}"/>
    <cellStyle name="Normal 18 34" xfId="508" xr:uid="{80BD5CA1-1898-4D7F-911F-657CB2F07D71}"/>
    <cellStyle name="Normal 18 35" xfId="509" xr:uid="{A10C74D9-482A-455E-874E-7858DFD03117}"/>
    <cellStyle name="Normal 18 36" xfId="510" xr:uid="{8EFF0FF4-3E09-4D96-A30A-9A55653B2A35}"/>
    <cellStyle name="Normal 18 37" xfId="511" xr:uid="{3AB562E2-E2DD-41F9-BC8D-E8A852A01433}"/>
    <cellStyle name="Normal 18 38" xfId="512" xr:uid="{8F10666A-9646-4EC3-B4A2-1B2A3D6A6F93}"/>
    <cellStyle name="Normal 18 39" xfId="513" xr:uid="{34B98ADF-EF23-4240-85AC-6F9B53647AA0}"/>
    <cellStyle name="Normal 18 4" xfId="514" xr:uid="{BA8FF83D-F488-44BC-9C58-70B96E2871FC}"/>
    <cellStyle name="Normal 18 40" xfId="515" xr:uid="{A855D6A4-3A8A-43D2-8AD3-0CE32FA9E10E}"/>
    <cellStyle name="Normal 18 5" xfId="516" xr:uid="{592C7DA4-D434-46CF-8B88-085706FC59BC}"/>
    <cellStyle name="Normal 18 6" xfId="517" xr:uid="{3E404848-2C35-4F0D-BDE4-3DF50C4BC034}"/>
    <cellStyle name="Normal 18 7" xfId="518" xr:uid="{72F3E0B5-304F-4E7F-81E8-5467B52EF466}"/>
    <cellStyle name="Normal 18 8" xfId="519" xr:uid="{8821A0F8-A0CD-426A-9403-15E359008F08}"/>
    <cellStyle name="Normal 18 9" xfId="520" xr:uid="{B8DA9D8A-8AFE-42C1-B167-D50C729364A1}"/>
    <cellStyle name="Normal 19 10" xfId="521" xr:uid="{46698FA8-0AA3-43C9-BF9C-B0DD7C2C1394}"/>
    <cellStyle name="Normal 19 11" xfId="522" xr:uid="{B0471DCE-E883-427F-9F68-BB18E418DFC6}"/>
    <cellStyle name="Normal 19 12" xfId="523" xr:uid="{CBA54CC0-747F-45AF-9B94-B5BCAE493B0A}"/>
    <cellStyle name="Normal 19 13" xfId="524" xr:uid="{05CCFECE-962A-4262-B87F-F80C561488FC}"/>
    <cellStyle name="Normal 19 14" xfId="525" xr:uid="{59AF9BF0-F9CE-459D-BCC3-257182536676}"/>
    <cellStyle name="Normal 19 15" xfId="526" xr:uid="{1D6B8AC2-C419-4EA5-9331-D1A65A9A8CA1}"/>
    <cellStyle name="Normal 19 16" xfId="527" xr:uid="{7617CEE9-CECF-409A-BFAF-76189F6C1B42}"/>
    <cellStyle name="Normal 19 17" xfId="528" xr:uid="{A4C7D87C-ABCD-4DAA-8C2D-7255935E8D6A}"/>
    <cellStyle name="Normal 19 18" xfId="529" xr:uid="{866C0CB1-6728-4965-9324-6FFE601F1217}"/>
    <cellStyle name="Normal 19 19" xfId="530" xr:uid="{1F7C6BBE-AB98-4B5F-919A-BB7E87716FEA}"/>
    <cellStyle name="Normal 19 2" xfId="531" xr:uid="{3675C5CE-363E-43B0-B385-AE58CD19C688}"/>
    <cellStyle name="Normal 19 20" xfId="532" xr:uid="{48C5CB04-E727-48A8-B2B2-3BC6CB99835C}"/>
    <cellStyle name="Normal 19 21" xfId="533" xr:uid="{83CDEEF7-4AD3-4EFB-B4B7-7B0364AE04DE}"/>
    <cellStyle name="Normal 19 22" xfId="534" xr:uid="{F255C96B-1DFA-4391-802D-594E9FB8880D}"/>
    <cellStyle name="Normal 19 23" xfId="535" xr:uid="{151EC893-F242-4973-8081-B799EE533CCA}"/>
    <cellStyle name="Normal 19 24" xfId="536" xr:uid="{A7B7C294-3C00-43AF-A3A1-D5992C74E226}"/>
    <cellStyle name="Normal 19 25" xfId="537" xr:uid="{FEE0F4AE-758F-49E1-B228-EB1024517006}"/>
    <cellStyle name="Normal 19 26" xfId="538" xr:uid="{502C8FD0-E290-483D-90FC-E44E7708BAC1}"/>
    <cellStyle name="Normal 19 27" xfId="539" xr:uid="{8523ADF4-E7C4-4282-A6A2-8D043554502F}"/>
    <cellStyle name="Normal 19 28" xfId="540" xr:uid="{4DF7E3F7-4518-4ACD-8DA9-886F2503746D}"/>
    <cellStyle name="Normal 19 29" xfId="541" xr:uid="{F62B0866-FEDC-4902-B329-8A3BCB21F354}"/>
    <cellStyle name="Normal 19 3" xfId="542" xr:uid="{3EB82B94-203F-47BF-9E57-27EB333EEFD1}"/>
    <cellStyle name="Normal 19 30" xfId="543" xr:uid="{581D8F26-D593-4C15-8625-3FE33BE9CE45}"/>
    <cellStyle name="Normal 19 31" xfId="544" xr:uid="{D0ED153E-70BB-4958-94F5-497E3683E602}"/>
    <cellStyle name="Normal 19 32" xfId="545" xr:uid="{B7936450-5504-4BB5-81ED-8E628CA9B229}"/>
    <cellStyle name="Normal 19 33" xfId="546" xr:uid="{CC5626E5-6A2A-4A1C-8F5A-2A47AD3D5BA0}"/>
    <cellStyle name="Normal 19 34" xfId="547" xr:uid="{7E0DA8C4-8591-41A7-8948-26C3D12B5551}"/>
    <cellStyle name="Normal 19 35" xfId="548" xr:uid="{1037CFCF-9D28-4DB2-BECB-BB7AE15BBBF6}"/>
    <cellStyle name="Normal 19 36" xfId="549" xr:uid="{94D65BEE-0461-4499-98FD-E8894EC1243F}"/>
    <cellStyle name="Normal 19 37" xfId="550" xr:uid="{A533CB62-7585-4299-96F6-F641435847FA}"/>
    <cellStyle name="Normal 19 38" xfId="551" xr:uid="{D8F08713-EA66-4BF9-86F6-78C56E47DF16}"/>
    <cellStyle name="Normal 19 39" xfId="552" xr:uid="{6A075AC9-EE4B-45C9-89DB-20C43094A0AF}"/>
    <cellStyle name="Normal 19 4" xfId="553" xr:uid="{88830ECF-DFB8-4C69-ADA9-DB2576B37570}"/>
    <cellStyle name="Normal 19 40" xfId="554" xr:uid="{D05BDB6C-CCFF-4E36-B729-D4A317E375F5}"/>
    <cellStyle name="Normal 19 5" xfId="555" xr:uid="{DFAD6209-CFFB-4140-B8EB-0468BAC534BF}"/>
    <cellStyle name="Normal 19 6" xfId="556" xr:uid="{D4A37033-8F92-4966-9DF5-5C6A5EF4103C}"/>
    <cellStyle name="Normal 19 7" xfId="557" xr:uid="{D6705EC5-ED81-4652-AFDC-BD7BB925CBF6}"/>
    <cellStyle name="Normal 19 8" xfId="558" xr:uid="{59F5B514-D91D-4C87-AEEC-55527BF4BF63}"/>
    <cellStyle name="Normal 19 9" xfId="559" xr:uid="{5CC810ED-F5D7-4BF5-AB19-04141219FC6F}"/>
    <cellStyle name="Normal 2 10" xfId="560" xr:uid="{D750B7DA-F54A-4B3F-B983-AD16503194EA}"/>
    <cellStyle name="Normal 2 11" xfId="561" xr:uid="{6154566F-D2B1-4EC2-8D12-0F1F5C7269D5}"/>
    <cellStyle name="Normal 2 12" xfId="562" xr:uid="{8EFEDB4B-FEC1-48AE-8768-630C7B4E5F0A}"/>
    <cellStyle name="Normal 2 13" xfId="563" xr:uid="{06F1637A-0C7A-4EB5-9147-E0B1CAF3549B}"/>
    <cellStyle name="Normal 2 14" xfId="564" xr:uid="{0B776DF3-E795-4332-8B07-61152116741A}"/>
    <cellStyle name="Normal 2 15" xfId="565" xr:uid="{9D599B35-6978-4382-8B1E-5F3A9026EB06}"/>
    <cellStyle name="Normal 2 16" xfId="566" xr:uid="{EC2BA45D-A1FA-4926-905F-DFF40F571084}"/>
    <cellStyle name="Normal 2 17" xfId="567" xr:uid="{E5768E1E-5355-4996-8D2A-38484B894CD0}"/>
    <cellStyle name="Normal 2 18" xfId="568" xr:uid="{5AEB5B9F-8215-41E0-A518-028FDF2F9C9A}"/>
    <cellStyle name="Normal 2 19" xfId="569" xr:uid="{24F02F72-1B61-4746-A3ED-483769CA3D9E}"/>
    <cellStyle name="Normal 2 2" xfId="570" xr:uid="{7FED34C3-B7A7-403D-8527-6199C93A2C76}"/>
    <cellStyle name="Normal 2 2 10" xfId="571" xr:uid="{C76C43DA-16E7-414F-B3F2-BA35900C3FFD}"/>
    <cellStyle name="Normal 2 2 11" xfId="572" xr:uid="{09A96C34-4028-466E-828C-D2E8E3F603A5}"/>
    <cellStyle name="Normal 2 2 12" xfId="573" xr:uid="{BB6CEB3B-F570-404C-A61F-C1F0E0FEFBB3}"/>
    <cellStyle name="Normal 2 2 13" xfId="574" xr:uid="{1D059AE6-60C8-45A1-86D5-59055AF07F27}"/>
    <cellStyle name="Normal 2 2 14" xfId="575" xr:uid="{D45F0B40-84A8-490F-9688-8033FE12876E}"/>
    <cellStyle name="Normal 2 2 15" xfId="576" xr:uid="{1C61351B-ABE4-49CA-A623-09B7EABB3712}"/>
    <cellStyle name="Normal 2 2 16" xfId="577" xr:uid="{2FC173B3-952C-48B0-86E6-610517A74E4A}"/>
    <cellStyle name="Normal 2 2 17" xfId="578" xr:uid="{9D3FE0ED-5566-4AEE-8C6F-ABF7A2675037}"/>
    <cellStyle name="Normal 2 2 18" xfId="579" xr:uid="{5D8D73C4-3BA5-47A4-B54C-913A8E3FA61F}"/>
    <cellStyle name="Normal 2 2 19" xfId="580" xr:uid="{5E261C79-2168-4EBF-A2B8-AF72FB53CC83}"/>
    <cellStyle name="Normal 2 2 2" xfId="581" xr:uid="{3B4CA19A-CE46-4863-ADA1-C0D8765324C4}"/>
    <cellStyle name="Normal 2 2 2 2" xfId="582" xr:uid="{F8EF58B3-1D2D-4F35-BED3-3CCC073F68AF}"/>
    <cellStyle name="Normal 2 2 2 2 2" xfId="583" xr:uid="{34833225-7EE8-40F4-8977-AEF2A441171D}"/>
    <cellStyle name="Normal 2 2 2 2 2 2" xfId="584" xr:uid="{918BA48B-548A-4F05-8BC8-A3E894BB138B}"/>
    <cellStyle name="Normal 2 2 2 2 2 2 2" xfId="585" xr:uid="{5BC3F2FF-82B4-4353-B2B9-B7CD8DBCDB94}"/>
    <cellStyle name="Normal 2 2 2 2 2 2 3" xfId="586" xr:uid="{FE5AAB68-B891-4C35-A3EC-588741D0293C}"/>
    <cellStyle name="Normal 2 2 2 2 2 3" xfId="587" xr:uid="{B44CF42F-DC89-4CC3-B953-8EDEA5B8DC06}"/>
    <cellStyle name="Normal 2 2 2 2 2 4" xfId="588" xr:uid="{71390027-9D73-4527-A7DF-6F675086F9D0}"/>
    <cellStyle name="Normal 2 2 2 2 3" xfId="589" xr:uid="{01B25CAE-A098-472B-BA48-B877E79467A6}"/>
    <cellStyle name="Normal 2 2 2 2 4" xfId="590" xr:uid="{58FFEAD4-B665-4888-9351-F4F332E2DA85}"/>
    <cellStyle name="Normal 2 2 2 2 4 2" xfId="591" xr:uid="{F620D497-9968-4DD9-9133-4B2A220BA666}"/>
    <cellStyle name="Normal 2 2 2 2 4 3" xfId="592" xr:uid="{B2F8B045-6196-4D09-BA5F-08BF114C598D}"/>
    <cellStyle name="Normal 2 2 2 2 5" xfId="593" xr:uid="{CF069547-C540-45B5-8754-FC86DB1285EF}"/>
    <cellStyle name="Normal 2 2 2 3" xfId="594" xr:uid="{25CCF95C-9A53-4D02-9E58-0B8C21E23986}"/>
    <cellStyle name="Normal 2 2 2 4" xfId="595" xr:uid="{F3ED9570-1B4A-40EC-ACE7-5F7BA3DE7266}"/>
    <cellStyle name="Normal 2 2 2 4 2" xfId="596" xr:uid="{15AA3783-4549-4B84-BF91-735786C8F4F9}"/>
    <cellStyle name="Normal 2 2 2 4 3" xfId="597" xr:uid="{3E205491-8B04-471A-AE89-DF95E56E939F}"/>
    <cellStyle name="Normal 2 2 2 5" xfId="598" xr:uid="{7312CFF0-1B8F-4E7B-8915-3F37BC5E0C8A}"/>
    <cellStyle name="Normal 2 2 20" xfId="599" xr:uid="{5E7CD67A-B9F4-4B0A-9385-5BC5807A23EE}"/>
    <cellStyle name="Normal 2 2 21" xfId="600" xr:uid="{F649AC86-2FFB-4760-BF53-7B188B8E5FB1}"/>
    <cellStyle name="Normal 2 2 22" xfId="601" xr:uid="{82E808C7-53D2-4F95-A718-F414203FC311}"/>
    <cellStyle name="Normal 2 2 23" xfId="602" xr:uid="{2AC66DAD-9E00-42E8-8E90-EEC7A733F558}"/>
    <cellStyle name="Normal 2 2 24" xfId="603" xr:uid="{6F285C94-C69A-417E-8C01-7E1B5466D094}"/>
    <cellStyle name="Normal 2 2 25" xfId="604" xr:uid="{697DA6C7-2B1A-4E08-B9D5-05145B08A1E7}"/>
    <cellStyle name="Normal 2 2 26" xfId="605" xr:uid="{55A827EE-1305-45AB-966A-6E66C4D8FBFB}"/>
    <cellStyle name="Normal 2 2 27" xfId="606" xr:uid="{BC2FA0A9-368D-4C46-80D1-FC1198E5DBF3}"/>
    <cellStyle name="Normal 2 2 28" xfId="607" xr:uid="{6BFFBA09-7696-492D-BF65-3DBE4A2F1F08}"/>
    <cellStyle name="Normal 2 2 29" xfId="608" xr:uid="{CA9325D1-D2B8-4D6A-AEC6-72EA299D3D81}"/>
    <cellStyle name="Normal 2 2 3" xfId="609" xr:uid="{BD1D3C56-699B-4A12-B5BE-DA6EFE1B13B7}"/>
    <cellStyle name="Normal 2 2 30" xfId="610" xr:uid="{AC806575-C43E-4ED2-9537-8DD8EF09D83E}"/>
    <cellStyle name="Normal 2 2 31" xfId="611" xr:uid="{6CC4B0B4-DAE6-448A-97F7-12649489B2D0}"/>
    <cellStyle name="Normal 2 2 32" xfId="612" xr:uid="{8C0077AF-A743-46A6-B3D1-FBDBFC768536}"/>
    <cellStyle name="Normal 2 2 33" xfId="613" xr:uid="{A9A6CA4E-1ABF-4FDB-AF10-7C1313739F9A}"/>
    <cellStyle name="Normal 2 2 34" xfId="614" xr:uid="{C45FF85C-2BCD-44D5-9651-F039C920E9A9}"/>
    <cellStyle name="Normal 2 2 35" xfId="615" xr:uid="{6BCE2885-EEC5-4F38-B9BB-240877AA0E34}"/>
    <cellStyle name="Normal 2 2 36" xfId="616" xr:uid="{CB9763CB-42D5-4F72-8652-7AFA63E26D35}"/>
    <cellStyle name="Normal 2 2 37" xfId="617" xr:uid="{F14C355D-9F99-4464-A8CB-FEA99C1BC04E}"/>
    <cellStyle name="Normal 2 2 38" xfId="618" xr:uid="{A6B1AE07-2971-4169-8D52-6247F92E3BC3}"/>
    <cellStyle name="Normal 2 2 39" xfId="619" xr:uid="{C8DA0F74-5572-428D-89A9-F667260BB36F}"/>
    <cellStyle name="Normal 2 2 4" xfId="620" xr:uid="{EC3A7576-DFFC-453F-8991-4D8A4B146413}"/>
    <cellStyle name="Normal 2 2 40" xfId="621" xr:uid="{89A63AC0-DA36-4B3B-A407-FBEC34B7D748}"/>
    <cellStyle name="Normal 2 2 41" xfId="622" xr:uid="{037EE099-7EBC-47FD-B15D-8F359F8CAC71}"/>
    <cellStyle name="Normal 2 2 42" xfId="623" xr:uid="{82E61C16-5ECF-4B44-BB39-86CB6D5B7F39}"/>
    <cellStyle name="Normal 2 2 43" xfId="624" xr:uid="{DABA73C0-18F2-4088-A188-0C25572AA43D}"/>
    <cellStyle name="Normal 2 2 44" xfId="625" xr:uid="{084DBD3D-BBEB-4D7A-82F5-A59E6E792A01}"/>
    <cellStyle name="Normal 2 2 45" xfId="626" xr:uid="{93CA1015-9790-4371-B35B-F63E0B318133}"/>
    <cellStyle name="Normal 2 2 46" xfId="627" xr:uid="{21E28905-C7C9-4835-AC3A-AD67A0D79E33}"/>
    <cellStyle name="Normal 2 2 47" xfId="628" xr:uid="{68C49EDC-7DBC-47EB-91AF-DA642F17AD75}"/>
    <cellStyle name="Normal 2 2 48" xfId="629" xr:uid="{FDF23B09-30DA-45B8-8DCA-1E2ECA3ADF5F}"/>
    <cellStyle name="Normal 2 2 48 2" xfId="630" xr:uid="{6A7ECD8F-545E-48B2-B178-89550179EADD}"/>
    <cellStyle name="Normal 2 2 48 3" xfId="631" xr:uid="{06AD61D7-B6AD-4A2E-AA38-2D30771852A4}"/>
    <cellStyle name="Normal 2 2 49" xfId="632" xr:uid="{F829454B-960A-4A60-9399-80DDC9420AEA}"/>
    <cellStyle name="Normal 2 2 5" xfId="633" xr:uid="{1A17B036-E70F-47EA-94E6-323127763E11}"/>
    <cellStyle name="Normal 2 2 6" xfId="634" xr:uid="{7DFA2051-851A-4F32-996F-52B4A7ABD3A1}"/>
    <cellStyle name="Normal 2 2 7" xfId="635" xr:uid="{1D53DA4F-C7C3-49CA-8575-BBEFD71C7DA2}"/>
    <cellStyle name="Normal 2 2 8" xfId="636" xr:uid="{E2AEBCDE-AC3A-4535-A9FC-27A3C91DBE60}"/>
    <cellStyle name="Normal 2 2 9" xfId="637" xr:uid="{89187613-EB93-42E2-ACF5-C0D8F248B6FF}"/>
    <cellStyle name="Normal 2 20" xfId="638" xr:uid="{2FD49297-86E0-4A36-9301-C51FC3F2EBD6}"/>
    <cellStyle name="Normal 2 21" xfId="639" xr:uid="{1EA80A82-702F-4382-A0E6-6DCCFCEFE6F7}"/>
    <cellStyle name="Normal 2 22" xfId="640" xr:uid="{5F02F9EB-66D6-4496-92FE-419BD3F18E04}"/>
    <cellStyle name="Normal 2 23" xfId="641" xr:uid="{EBD8A740-5EA5-47C3-A496-0A060C3A3DE9}"/>
    <cellStyle name="Normal 2 24" xfId="642" xr:uid="{4530DC87-2437-42B8-A838-D39B5AC8B526}"/>
    <cellStyle name="Normal 2 25" xfId="643" xr:uid="{F7432D37-BD25-4C76-B819-5EC9AE41F877}"/>
    <cellStyle name="Normal 2 26" xfId="644" xr:uid="{9B95490F-B60D-4CAE-B3B9-94EED89BE7C9}"/>
    <cellStyle name="Normal 2 27" xfId="645" xr:uid="{F4C16CDF-B483-42D0-9D58-92F1D29CC08C}"/>
    <cellStyle name="Normal 2 28" xfId="646" xr:uid="{2025EC82-68CF-4EA4-9E2A-735D6582210B}"/>
    <cellStyle name="Normal 2 29" xfId="647" xr:uid="{39CB1985-D9FA-4810-9BC4-5C1C8D8701E4}"/>
    <cellStyle name="Normal 2 3" xfId="648" xr:uid="{2D06757E-50E2-4885-9EAD-5AFBCFB7AEBD}"/>
    <cellStyle name="Normal 2 3 2" xfId="649" xr:uid="{6F699BAA-EA70-49D3-9507-91DC8CD30879}"/>
    <cellStyle name="Normal 2 3 2 2" xfId="650" xr:uid="{4FC69C43-154D-42E6-9B1D-410792A15FBD}"/>
    <cellStyle name="Normal 2 3 2 3" xfId="651" xr:uid="{3A470827-5A8C-41EF-90C8-5B707BA0D289}"/>
    <cellStyle name="Normal 2 3 3" xfId="652" xr:uid="{B19468F7-B9D1-4987-A94F-3AAD134FD7C2}"/>
    <cellStyle name="Normal 2 3 4" xfId="653" xr:uid="{F3EA26B2-E40E-4FDF-8BCB-C70122597BDA}"/>
    <cellStyle name="Normal 2 30" xfId="654" xr:uid="{CC7E7EC0-25FA-4BB8-977D-5AC342449BE5}"/>
    <cellStyle name="Normal 2 31" xfId="655" xr:uid="{95DB2252-5C10-4B2A-BD38-C87FEB6485D9}"/>
    <cellStyle name="Normal 2 32" xfId="656" xr:uid="{FCC3DB78-02D8-414F-A100-8378A2F1990B}"/>
    <cellStyle name="Normal 2 33" xfId="657" xr:uid="{25EF471B-0F6E-4EE6-8EFE-8C3CC25EB4D6}"/>
    <cellStyle name="Normal 2 34" xfId="658" xr:uid="{EA12463B-F532-42CD-A2E5-922321EF6089}"/>
    <cellStyle name="Normal 2 35" xfId="659" xr:uid="{D57B4FDC-559B-4D79-B4F6-1B0D82F825BB}"/>
    <cellStyle name="Normal 2 36" xfId="660" xr:uid="{ACC13FC2-D4CA-4103-A11F-A2E4F3317ADA}"/>
    <cellStyle name="Normal 2 37" xfId="661" xr:uid="{916F9BC1-CE0F-4CAF-B506-6C45F3E5FF4F}"/>
    <cellStyle name="Normal 2 38" xfId="662" xr:uid="{F9CD6B56-8C9A-4B20-84E6-4DBB8C5765C4}"/>
    <cellStyle name="Normal 2 39" xfId="663" xr:uid="{F9510936-AB59-43E5-B651-46E2B275C038}"/>
    <cellStyle name="normal 2 4" xfId="664" xr:uid="{D336C4C2-5EB3-4A7A-A624-D55E3433100C}"/>
    <cellStyle name="normal 2 4 2" xfId="665" xr:uid="{30EE77F9-25D1-4354-BAAC-E16424E1CB52}"/>
    <cellStyle name="Normal 2 40" xfId="666" xr:uid="{00B20F97-0CAD-4184-B723-DE4EE59C6D77}"/>
    <cellStyle name="Normal 2 41" xfId="667" xr:uid="{1EB8D9BB-C756-40CA-8502-BA3BF052D3F6}"/>
    <cellStyle name="Normal 2 42" xfId="668" xr:uid="{A893CB61-6EB7-4169-AA66-2B83CBD4CEB7}"/>
    <cellStyle name="Normal 2 43" xfId="669" xr:uid="{7FF19EC2-67B0-4839-8D3D-FA18BB995255}"/>
    <cellStyle name="Normal 2 44" xfId="670" xr:uid="{EC8398F1-1AE7-4098-9D81-DC679A16D644}"/>
    <cellStyle name="Normal 2 45" xfId="671" xr:uid="{B975716E-813B-42AB-961A-B8FCC5A09A6A}"/>
    <cellStyle name="Normal 2 46" xfId="672" xr:uid="{3565360A-81D2-4E4C-9E8B-FF68D99DE012}"/>
    <cellStyle name="Normal 2 47" xfId="673" xr:uid="{144CDBDA-F95C-431D-B9DA-4A629A131E68}"/>
    <cellStyle name="Normal 2 48" xfId="674" xr:uid="{A3CC1B4F-A5C0-4AD2-9E02-A72C2A0990B8}"/>
    <cellStyle name="normal 2 5" xfId="675" xr:uid="{5E557B41-DDD6-4DF3-91A8-608F16ED192F}"/>
    <cellStyle name="normal 2 5 2" xfId="676" xr:uid="{1667AC0F-FC19-4911-B487-D62ECBE4469B}"/>
    <cellStyle name="normal 2 6" xfId="677" xr:uid="{DE033B70-3EC7-434B-A87F-31F36A16C656}"/>
    <cellStyle name="normal 2 6 2" xfId="678" xr:uid="{4401A8D4-C2D2-45A4-97AA-58987AD23BB0}"/>
    <cellStyle name="normal 2 7" xfId="679" xr:uid="{B45C8379-5018-4521-99F8-C54EB86A8A26}"/>
    <cellStyle name="normal 2 7 2" xfId="680" xr:uid="{D3FFC417-3167-49ED-A286-56C6B35BB153}"/>
    <cellStyle name="normal 2 8" xfId="681" xr:uid="{504677F7-B069-42E6-B5C2-BA83B1E93BB8}"/>
    <cellStyle name="normal 2 8 2" xfId="682" xr:uid="{982B8E58-17B9-48A2-8818-70C5B9E5C196}"/>
    <cellStyle name="Normal 2 9" xfId="683" xr:uid="{57CC40C8-317D-4D14-BA03-5FDE5A4763FA}"/>
    <cellStyle name="Normal 2 9 2" xfId="684" xr:uid="{C5B9B52B-A5FE-46A3-81CC-E36EED91EFDA}"/>
    <cellStyle name="Normal 21 10" xfId="685" xr:uid="{4F540B5D-D373-412B-BFF2-CE237A9F166C}"/>
    <cellStyle name="Normal 21 11" xfId="686" xr:uid="{D5F1DCF1-8F78-4924-B70C-5EE1D56BB889}"/>
    <cellStyle name="Normal 21 12" xfId="687" xr:uid="{36F595C2-18B0-438C-9938-7E9F9B00E739}"/>
    <cellStyle name="Normal 21 13" xfId="688" xr:uid="{8ED62021-C1CE-4720-AE67-ED3030FE7443}"/>
    <cellStyle name="Normal 21 14" xfId="689" xr:uid="{12B50825-96BE-4956-A5F9-C97BF41B8F32}"/>
    <cellStyle name="Normal 21 15" xfId="690" xr:uid="{EA8F7A8E-BDE9-4EC9-8F69-060A4EC353EE}"/>
    <cellStyle name="Normal 21 16" xfId="691" xr:uid="{62E4B602-24D8-43B4-94A8-390FA37446B4}"/>
    <cellStyle name="Normal 21 17" xfId="692" xr:uid="{19899F19-351A-4FAD-BAF8-39B364AC9828}"/>
    <cellStyle name="Normal 21 18" xfId="693" xr:uid="{84B35F22-F551-4E47-9CDC-F85BC974E9D1}"/>
    <cellStyle name="Normal 21 19" xfId="694" xr:uid="{A4FACF6E-575E-4748-8995-FD4AAE62478F}"/>
    <cellStyle name="Normal 21 2" xfId="695" xr:uid="{33016DA9-B664-4690-9704-339C11FB1A13}"/>
    <cellStyle name="Normal 21 20" xfId="696" xr:uid="{964EDC00-6C5D-4959-96A2-252F5B9D1527}"/>
    <cellStyle name="Normal 21 21" xfId="697" xr:uid="{0B2FD2F0-8E8B-4221-84F3-E89B83BA4FB2}"/>
    <cellStyle name="Normal 21 22" xfId="698" xr:uid="{23C4A8F5-4565-482F-8A12-28B7924FC787}"/>
    <cellStyle name="Normal 21 23" xfId="699" xr:uid="{1A5BBEB0-FE37-4778-93E6-BBC0D4D32436}"/>
    <cellStyle name="Normal 21 24" xfId="700" xr:uid="{8F439578-C819-403F-AA1A-16565992E9D5}"/>
    <cellStyle name="Normal 21 25" xfId="701" xr:uid="{85C80D0E-7D14-4FDD-B525-1191D832BE00}"/>
    <cellStyle name="Normal 21 26" xfId="702" xr:uid="{B789E99C-373D-4DD0-B53E-D017A3489C1D}"/>
    <cellStyle name="Normal 21 27" xfId="703" xr:uid="{4AD25715-D526-42B0-BC4D-1DC22C8C43DB}"/>
    <cellStyle name="Normal 21 28" xfId="704" xr:uid="{E0D61FCD-EFF1-4025-ACE0-1DAD161843DD}"/>
    <cellStyle name="Normal 21 29" xfId="705" xr:uid="{7EF0B72A-1468-431C-9907-BADCD55E21D4}"/>
    <cellStyle name="Normal 21 3" xfId="706" xr:uid="{E9D04A2D-987C-40CB-AFAC-D28CD36E30BC}"/>
    <cellStyle name="Normal 21 30" xfId="707" xr:uid="{C641858E-D8BD-483A-A809-6023FE8F2D71}"/>
    <cellStyle name="Normal 21 31" xfId="708" xr:uid="{6F19F9BC-6634-4B1C-B36B-8E5F6271D079}"/>
    <cellStyle name="Normal 21 32" xfId="709" xr:uid="{BFA4CB51-15BB-48C4-9024-153217680293}"/>
    <cellStyle name="Normal 21 33" xfId="710" xr:uid="{145F799B-39F1-4370-832F-52578D1C107C}"/>
    <cellStyle name="Normal 21 34" xfId="711" xr:uid="{C00310B4-834A-46BE-AA4C-56A8F9D3E367}"/>
    <cellStyle name="Normal 21 35" xfId="712" xr:uid="{0A08E50B-4A59-48CB-B53A-4758009320E8}"/>
    <cellStyle name="Normal 21 36" xfId="713" xr:uid="{640045AB-33C5-4707-9CCD-4B9D22B48BF3}"/>
    <cellStyle name="Normal 21 37" xfId="714" xr:uid="{A7DB0020-70A6-4DC1-93A5-CCD060E41352}"/>
    <cellStyle name="Normal 21 38" xfId="715" xr:uid="{41615A67-8628-4061-85D5-B0D01C408828}"/>
    <cellStyle name="Normal 21 39" xfId="716" xr:uid="{AC4A20BF-802E-4110-9C4C-30B3572F36C0}"/>
    <cellStyle name="Normal 21 4" xfId="717" xr:uid="{15062AD4-57E3-487E-853A-AC358311A250}"/>
    <cellStyle name="Normal 21 40" xfId="718" xr:uid="{EEE72374-B4C8-4062-8EF2-434825BB500E}"/>
    <cellStyle name="Normal 21 5" xfId="719" xr:uid="{46448EA1-6E46-4F2A-ABE0-7AB667382D34}"/>
    <cellStyle name="Normal 21 6" xfId="720" xr:uid="{3EA195B7-ABCD-4672-B691-D41D62FB4E86}"/>
    <cellStyle name="Normal 21 7" xfId="721" xr:uid="{0B98FD51-018A-47E0-81C5-0AFD192F9CCA}"/>
    <cellStyle name="Normal 21 8" xfId="722" xr:uid="{F7657F19-2A37-4BDF-B0F1-4E166C715EDD}"/>
    <cellStyle name="Normal 21 9" xfId="723" xr:uid="{E5548C40-E360-42DB-A280-D9D1C0E932DC}"/>
    <cellStyle name="Normal 22 10" xfId="724" xr:uid="{D4BC0288-3677-4D0A-8C3E-A7590993B7F7}"/>
    <cellStyle name="Normal 22 11" xfId="725" xr:uid="{A9E4589E-49A8-422C-A6F9-531001215D71}"/>
    <cellStyle name="Normal 22 12" xfId="726" xr:uid="{B265CDEF-FA81-4C95-BFD1-A311B520207A}"/>
    <cellStyle name="Normal 22 13" xfId="727" xr:uid="{67F0D051-C0B9-46CC-BB38-CDB5B4640553}"/>
    <cellStyle name="Normal 22 14" xfId="728" xr:uid="{675DE4C9-5DB0-4008-B2B1-AD2056D2444B}"/>
    <cellStyle name="Normal 22 15" xfId="729" xr:uid="{8C713675-6CE8-48D7-BB94-8EEA2511F647}"/>
    <cellStyle name="Normal 22 16" xfId="730" xr:uid="{1205F6EA-629B-46B3-9F2C-05C91A959669}"/>
    <cellStyle name="Normal 22 17" xfId="731" xr:uid="{8AA51085-DF9A-4EEE-8C67-FB1E2DA26D47}"/>
    <cellStyle name="Normal 22 18" xfId="732" xr:uid="{924C6F5A-5CAF-4572-9A74-F180ADF397AB}"/>
    <cellStyle name="Normal 22 19" xfId="733" xr:uid="{22220C2A-DF2F-4370-B0C2-99D8BB0688E9}"/>
    <cellStyle name="Normal 22 2" xfId="734" xr:uid="{48FAA3EF-9DDD-49EE-9AD3-C716BC35F4AE}"/>
    <cellStyle name="Normal 22 20" xfId="735" xr:uid="{BAFBC1C8-235D-4F35-A832-E00060AE6D01}"/>
    <cellStyle name="Normal 22 21" xfId="736" xr:uid="{B2382AF5-47BC-4B12-BD3E-609225DAEB0F}"/>
    <cellStyle name="Normal 22 22" xfId="737" xr:uid="{63152B08-9C44-4900-928C-EFD530BFC3B8}"/>
    <cellStyle name="Normal 22 23" xfId="738" xr:uid="{DF99D7D7-1A53-43FA-8946-80A7210ABA73}"/>
    <cellStyle name="Normal 22 24" xfId="739" xr:uid="{F6DE10DC-3ABB-4C6B-A538-11CF766B1119}"/>
    <cellStyle name="Normal 22 25" xfId="740" xr:uid="{6446697A-60E5-44D8-8F7D-3E95FD846073}"/>
    <cellStyle name="Normal 22 26" xfId="741" xr:uid="{EBD72799-A60A-404F-B323-1738E65FD88A}"/>
    <cellStyle name="Normal 22 27" xfId="742" xr:uid="{D1F67E29-00A3-487B-83C8-4BF6BD3081C2}"/>
    <cellStyle name="Normal 22 28" xfId="743" xr:uid="{3E8892C3-3F63-4E05-9B3E-A5593B8EEA64}"/>
    <cellStyle name="Normal 22 29" xfId="744" xr:uid="{8C64DED5-BCFE-4F45-9C5D-D3282363FA57}"/>
    <cellStyle name="Normal 22 3" xfId="745" xr:uid="{A9C654CB-597B-4156-827F-F75708FDCA84}"/>
    <cellStyle name="Normal 22 30" xfId="746" xr:uid="{C5B9E41F-578B-4C3A-8096-8DA0806BF07C}"/>
    <cellStyle name="Normal 22 31" xfId="747" xr:uid="{1CBE9524-0923-406B-B5BF-F158DA041A6B}"/>
    <cellStyle name="Normal 22 32" xfId="748" xr:uid="{CFD80709-121E-45E1-A06E-E86ECD037855}"/>
    <cellStyle name="Normal 22 33" xfId="749" xr:uid="{A22355CE-53BE-439C-AD95-B72DD5F4C821}"/>
    <cellStyle name="Normal 22 34" xfId="750" xr:uid="{BFE27671-E81F-4E27-A50A-C24E2A208BA7}"/>
    <cellStyle name="Normal 22 35" xfId="751" xr:uid="{CD8BF431-B520-4D33-B167-1147FA3E8EE0}"/>
    <cellStyle name="Normal 22 36" xfId="752" xr:uid="{C7FB2C0F-E4D1-4179-8B9A-81BB45BBDC73}"/>
    <cellStyle name="Normal 22 37" xfId="753" xr:uid="{EFDC3792-714B-48C6-A5AF-0C7FE7AD1B34}"/>
    <cellStyle name="Normal 22 38" xfId="754" xr:uid="{6D42D575-F241-49CC-A7F2-5809A5681F41}"/>
    <cellStyle name="Normal 22 39" xfId="755" xr:uid="{A9A4B8EA-B73E-44D3-8A75-BF2D5F77F782}"/>
    <cellStyle name="Normal 22 4" xfId="756" xr:uid="{7A5ACA46-3D01-4F32-8833-0E744D742C0E}"/>
    <cellStyle name="Normal 22 40" xfId="757" xr:uid="{212243CB-C5C5-41FE-A0E6-55FC7A44D373}"/>
    <cellStyle name="Normal 22 5" xfId="758" xr:uid="{F7B8A97F-415C-4969-8AE1-ECF24E2EA5A0}"/>
    <cellStyle name="Normal 22 6" xfId="759" xr:uid="{D245917E-4D5F-48F4-BE44-29505901AAB2}"/>
    <cellStyle name="Normal 22 7" xfId="760" xr:uid="{974B6109-87C4-46C5-8F61-C4B29DD26617}"/>
    <cellStyle name="Normal 22 8" xfId="761" xr:uid="{1C2E33E6-B357-43ED-974D-A4E6EB284751}"/>
    <cellStyle name="Normal 22 9" xfId="762" xr:uid="{9CC1EF74-60DA-4E7A-B645-A751392D9444}"/>
    <cellStyle name="Normal 24 2" xfId="763" xr:uid="{023CEDB0-B6E8-4474-877B-DF2826FA0218}"/>
    <cellStyle name="Normal 25 2" xfId="764" xr:uid="{D827CAE3-2141-465C-9BAC-C56377B660A8}"/>
    <cellStyle name="Normal 26 2" xfId="765" xr:uid="{D1A71A09-7B51-4AC4-A149-D9D981A40985}"/>
    <cellStyle name="Normal 27 2" xfId="766" xr:uid="{1E88EBE1-9676-4C50-B442-5D561C6C080C}"/>
    <cellStyle name="Normal 28 2" xfId="767" xr:uid="{57EF9FED-8DFE-4CAC-B959-294E3C01C3D7}"/>
    <cellStyle name="Normal 29 2" xfId="768" xr:uid="{3B6D98D5-DBE2-420B-A5CF-D38CFBD947BC}"/>
    <cellStyle name="Normal 3 2" xfId="769" xr:uid="{74790F05-D848-4096-87D6-1A894A77D59A}"/>
    <cellStyle name="Normal 3 3" xfId="770" xr:uid="{6538D660-2266-45BB-9B62-9D2FEB68BF72}"/>
    <cellStyle name="Normal 3 4" xfId="771" xr:uid="{6968BB7B-F34B-4310-A985-0175797DBF62}"/>
    <cellStyle name="Normal 3 5" xfId="772" xr:uid="{3FA577D7-8E99-4D0D-B399-798BA394FDB3}"/>
    <cellStyle name="Normal 3 6" xfId="773" xr:uid="{A8DE35D2-F9F4-4095-80B3-465F17B26792}"/>
    <cellStyle name="Normal 3 7" xfId="774" xr:uid="{93AEA987-C98B-4AA5-870B-79404978E4CF}"/>
    <cellStyle name="Normal 3 8" xfId="775" xr:uid="{635199E9-67AB-41CD-84C4-F05CB2F8E0AA}"/>
    <cellStyle name="Normal 3 9" xfId="776" xr:uid="{EDE12D27-2D9C-4706-B283-8EF83B04452B}"/>
    <cellStyle name="Normal 30 2" xfId="777" xr:uid="{5CEF5377-41A3-45E7-A62D-B41AFB54BBCB}"/>
    <cellStyle name="Normal 31 2" xfId="778" xr:uid="{C016031D-76B0-4DE5-B82F-38C97C2BA2E2}"/>
    <cellStyle name="Normal 32 2" xfId="779" xr:uid="{A870B00F-1DDD-4D51-B2BA-DAE69F9704D1}"/>
    <cellStyle name="Normal 33 2" xfId="780" xr:uid="{A37C86B0-D99F-4C16-9747-6281184656B9}"/>
    <cellStyle name="Normal 34 2" xfId="781" xr:uid="{088989FA-88A9-4E6D-8C54-2CC6B7F8FF70}"/>
    <cellStyle name="Normal 35 2" xfId="782" xr:uid="{695085D4-5C27-41AE-A02F-FCD9472B174E}"/>
    <cellStyle name="Normal 36 2" xfId="783" xr:uid="{17BA48B4-E2AC-4FA2-8913-1CB26BC77F5A}"/>
    <cellStyle name="Normal 37 2" xfId="784" xr:uid="{F6DAB991-814D-4EEE-BCD2-3CFBC7AD5E85}"/>
    <cellStyle name="Normal 38 2" xfId="785" xr:uid="{5871B272-D4D8-4DF5-A9D8-35D1B44DA68C}"/>
    <cellStyle name="Normal 39 2" xfId="786" xr:uid="{C63CAD1D-A46D-4799-8FD0-603401E41D8A}"/>
    <cellStyle name="Normal 4" xfId="787" xr:uid="{D4E2CFB1-7CC5-47D6-9E86-91A313837A22}"/>
    <cellStyle name="Normal 4 10" xfId="788" xr:uid="{DA9FAB32-BFF3-45F2-801F-C4DBB32875E3}"/>
    <cellStyle name="Normal 4 11" xfId="789" xr:uid="{2C73F13B-A013-4E3C-ACFA-50F6F87ABA79}"/>
    <cellStyle name="Normal 4 12" xfId="790" xr:uid="{BB0BBA19-0A00-4620-AE7A-815F725EF9D5}"/>
    <cellStyle name="Normal 4 13" xfId="791" xr:uid="{79252BBB-8ADB-4BED-B204-5432A24CF2BD}"/>
    <cellStyle name="Normal 4 14" xfId="792" xr:uid="{7FCF19AE-83D3-45D5-9341-28CFE2030B42}"/>
    <cellStyle name="Normal 4 15" xfId="793" xr:uid="{1F1CA625-2193-4940-8CDF-85D0E230AEDA}"/>
    <cellStyle name="Normal 4 16" xfId="794" xr:uid="{2B7D4AE4-DC42-4D89-9F8B-072B500CE43D}"/>
    <cellStyle name="Normal 4 17" xfId="795" xr:uid="{7F68CB49-C0DA-4375-B555-1F4DCFFB5688}"/>
    <cellStyle name="Normal 4 18" xfId="796" xr:uid="{399BCE62-6392-4438-A308-429D5757E63A}"/>
    <cellStyle name="Normal 4 19" xfId="797" xr:uid="{260962CD-52BB-492B-8E5C-921F15F2EDB7}"/>
    <cellStyle name="Normal 4 2" xfId="798" xr:uid="{EB08BFB6-8683-4BD3-8C40-4352854CC099}"/>
    <cellStyle name="Normal 4 20" xfId="799" xr:uid="{51242AEC-D4FB-4ADB-B5B1-C5737A2D455F}"/>
    <cellStyle name="Normal 4 21" xfId="800" xr:uid="{8FF12D73-8DB0-4D22-98B9-26C2A5252ECB}"/>
    <cellStyle name="Normal 4 22" xfId="801" xr:uid="{61857E2F-2606-4DF8-8348-D4DA6E5F1101}"/>
    <cellStyle name="Normal 4 23" xfId="802" xr:uid="{382A8254-5729-41AC-810E-16348251DA0F}"/>
    <cellStyle name="Normal 4 24" xfId="803" xr:uid="{A594940E-513F-4DE1-9ACB-46F4516C7722}"/>
    <cellStyle name="Normal 4 25" xfId="804" xr:uid="{9E2EC5FD-722D-41DF-97E8-D66DC4FCF0D9}"/>
    <cellStyle name="Normal 4 26" xfId="805" xr:uid="{04A33C8D-B2C7-4127-8066-C326190E06F5}"/>
    <cellStyle name="Normal 4 27" xfId="806" xr:uid="{9490D092-9BEC-479A-939E-C795B47E16AD}"/>
    <cellStyle name="Normal 4 28" xfId="807" xr:uid="{B61AEA29-321C-4C9B-920F-EE1429B59248}"/>
    <cellStyle name="Normal 4 29" xfId="808" xr:uid="{2F4FA94F-E5F3-4539-9953-01AD516E3517}"/>
    <cellStyle name="Normal 4 3" xfId="809" xr:uid="{8F97EA89-2EF3-4E42-B8B7-9EC0E5D4708D}"/>
    <cellStyle name="Normal 4 30" xfId="810" xr:uid="{6A257665-3871-47C0-B711-5D39F07E8BEE}"/>
    <cellStyle name="Normal 4 31" xfId="811" xr:uid="{899518B5-5B28-4346-AE4A-F93B0CC02052}"/>
    <cellStyle name="Normal 4 32" xfId="812" xr:uid="{A2B4E559-58DF-4807-8CB9-9985E0C800CE}"/>
    <cellStyle name="Normal 4 33" xfId="813" xr:uid="{1E328E88-1E67-4352-8F85-30E6228CBE1D}"/>
    <cellStyle name="Normal 4 34" xfId="814" xr:uid="{2F128BF8-FF73-4C92-9FB6-E89217A36909}"/>
    <cellStyle name="Normal 4 35" xfId="815" xr:uid="{E7966943-0539-49A7-BAE4-51841B569852}"/>
    <cellStyle name="Normal 4 36" xfId="816" xr:uid="{5D96795D-299E-4083-B6E8-AE2E05C7504A}"/>
    <cellStyle name="Normal 4 37" xfId="817" xr:uid="{71A12556-C822-4827-AB3A-CCD6B119CD92}"/>
    <cellStyle name="Normal 4 38" xfId="818" xr:uid="{5B3C9B71-3191-4729-9739-FA4A6358D4AC}"/>
    <cellStyle name="Normal 4 39" xfId="819" xr:uid="{71CA0051-0701-42E6-933D-C918E2CE9FC1}"/>
    <cellStyle name="Normal 4 4" xfId="820" xr:uid="{2AD2AD8F-9E65-49E1-A1C8-22B725163283}"/>
    <cellStyle name="Normal 4 40" xfId="821" xr:uid="{C5499475-A21B-4C4C-960F-AEBEA799D515}"/>
    <cellStyle name="Normal 4 5" xfId="822" xr:uid="{EA17D422-42F8-48E0-915F-374B148AC302}"/>
    <cellStyle name="Normal 4 6" xfId="823" xr:uid="{EB7600FC-7FD0-48A7-841E-BB1CE439714D}"/>
    <cellStyle name="Normal 4 7" xfId="824" xr:uid="{F1AB8CE3-596A-4074-8DAA-44FB0F65EA24}"/>
    <cellStyle name="Normal 4 8" xfId="825" xr:uid="{98BC9B4F-5F6D-42DD-A728-42CB7463497D}"/>
    <cellStyle name="Normal 4 9" xfId="826" xr:uid="{EF7D1A7C-03EF-4732-AA6F-BC3E805586F8}"/>
    <cellStyle name="Normal 40 2" xfId="827" xr:uid="{350BEDC0-4338-47D0-BFF7-8A756AE75F51}"/>
    <cellStyle name="Normal 41 2" xfId="828" xr:uid="{37EDD1F0-BC90-4B81-94D9-6DEE11A559B2}"/>
    <cellStyle name="Normal 42 2" xfId="829" xr:uid="{3A6458FB-2A0E-4744-BF8E-FDB028EA1534}"/>
    <cellStyle name="Normal 43 2" xfId="830" xr:uid="{347C9AA2-98DD-4927-AD11-8BE17138C9D2}"/>
    <cellStyle name="Normal 44 2" xfId="831" xr:uid="{1EEAB7B6-1FAD-4A4F-B688-CE401D25BBAF}"/>
    <cellStyle name="Normal 45 2" xfId="832" xr:uid="{13F71DD4-A8C5-4AEC-A8D9-7AA537627FB3}"/>
    <cellStyle name="Normal 46 2" xfId="833" xr:uid="{C956F325-2734-429A-B78A-C176D47389F4}"/>
    <cellStyle name="Normal 47 2" xfId="834" xr:uid="{4BA94F8E-6D93-40C8-996A-8169B22E05E3}"/>
    <cellStyle name="Normal 48 2" xfId="835" xr:uid="{74709397-67AF-4548-BD9F-450A30129817}"/>
    <cellStyle name="Normal 49" xfId="836" xr:uid="{7B92C2D5-ABA7-43C4-B734-AD2B41E10A60}"/>
    <cellStyle name="Normal 49 2" xfId="837" xr:uid="{B24F2018-3EA3-43B5-BDDC-1C597297BF44}"/>
    <cellStyle name="Normal 5" xfId="838" xr:uid="{32E0129A-6779-4A86-A0EF-1E5A21159270}"/>
    <cellStyle name="Normal 5 10" xfId="839" xr:uid="{4BE6B12A-182D-42A8-80FC-F294E5BFE6D0}"/>
    <cellStyle name="Normal 5 11" xfId="840" xr:uid="{108A3108-4EAF-4680-B58F-C6240F0B2A30}"/>
    <cellStyle name="Normal 5 12" xfId="841" xr:uid="{4BFEDC63-6FFC-4CE2-9749-19B0BC403B52}"/>
    <cellStyle name="Normal 5 13" xfId="842" xr:uid="{02584623-3586-4505-A10A-F7ED04006425}"/>
    <cellStyle name="Normal 5 14" xfId="843" xr:uid="{7FEDDB9E-0AD0-4418-BDA1-96635F329684}"/>
    <cellStyle name="Normal 5 15" xfId="844" xr:uid="{84F5912F-276D-46C3-AE75-65F6A28782A6}"/>
    <cellStyle name="Normal 5 16" xfId="845" xr:uid="{EB2054CA-7625-480B-B619-3BD63EBE2AE7}"/>
    <cellStyle name="Normal 5 17" xfId="846" xr:uid="{5098825F-6740-4664-AB61-A813DFC5A770}"/>
    <cellStyle name="Normal 5 18" xfId="847" xr:uid="{5F044D37-93F9-41D4-85B4-F5FCE66116D2}"/>
    <cellStyle name="Normal 5 19" xfId="848" xr:uid="{52D5A390-A69C-4F60-AA1D-BD7CFDEC2AD0}"/>
    <cellStyle name="Normal 5 2" xfId="849" xr:uid="{9CA65E59-1AC6-4D51-A01F-EF4A2DE79440}"/>
    <cellStyle name="Normal 5 20" xfId="850" xr:uid="{22264C6B-7343-4740-9DFC-C218E0EF834A}"/>
    <cellStyle name="Normal 5 21" xfId="851" xr:uid="{E0B8F6DE-802A-48F6-864E-DD6C47EC90C7}"/>
    <cellStyle name="Normal 5 22" xfId="852" xr:uid="{025B7B9B-A9BB-4E4C-85D8-85064E508627}"/>
    <cellStyle name="Normal 5 23" xfId="853" xr:uid="{16F94836-371A-4419-A819-735EFE2C69E9}"/>
    <cellStyle name="Normal 5 24" xfId="854" xr:uid="{AE25CEE7-62E6-4E41-B62E-D1D2A17C3BC7}"/>
    <cellStyle name="Normal 5 25" xfId="855" xr:uid="{A6814305-3021-4506-B152-C7426B9A9FBD}"/>
    <cellStyle name="Normal 5 26" xfId="856" xr:uid="{39699927-38FC-4602-84C3-97DEB0ADEDF0}"/>
    <cellStyle name="Normal 5 27" xfId="857" xr:uid="{73124EA1-35D1-4673-B581-2E382EF615F7}"/>
    <cellStyle name="Normal 5 28" xfId="858" xr:uid="{951E126F-047E-4D23-AF66-73C276EEB2E1}"/>
    <cellStyle name="Normal 5 29" xfId="859" xr:uid="{1550797D-A099-4A35-B7B1-CB691D4C668D}"/>
    <cellStyle name="Normal 5 3" xfId="860" xr:uid="{CCFCAEAC-A18C-4151-84E3-12614FC681AE}"/>
    <cellStyle name="Normal 5 30" xfId="861" xr:uid="{87FB31B7-7B23-4B97-A835-8B5F5E9B63E1}"/>
    <cellStyle name="Normal 5 31" xfId="862" xr:uid="{C41DAB6D-537F-4AA9-A511-4EE7EE811022}"/>
    <cellStyle name="Normal 5 32" xfId="863" xr:uid="{529422A2-23C2-40CD-80D0-278A4D57C741}"/>
    <cellStyle name="Normal 5 33" xfId="864" xr:uid="{34C8490F-F1FA-4C97-B1B2-1B23F1EE6CC3}"/>
    <cellStyle name="Normal 5 34" xfId="865" xr:uid="{098AE532-EC8A-4535-9E41-03CA7F3FFEC6}"/>
    <cellStyle name="Normal 5 35" xfId="866" xr:uid="{6E797D47-CBEB-4096-8B39-083BA21BFF93}"/>
    <cellStyle name="Normal 5 36" xfId="867" xr:uid="{D48B78DB-5D59-4891-A21B-FB8B8A9A98FC}"/>
    <cellStyle name="Normal 5 37" xfId="868" xr:uid="{7740FC93-2675-4E34-9A9E-3A6C3FEFFF51}"/>
    <cellStyle name="Normal 5 38" xfId="869" xr:uid="{018DDC30-EEDE-4092-8C06-F51F9D02056E}"/>
    <cellStyle name="Normal 5 39" xfId="870" xr:uid="{80C527D9-F8DA-4792-BF8C-9E507AFA9749}"/>
    <cellStyle name="Normal 5 4" xfId="871" xr:uid="{B0FF8393-5823-4A7A-A0F5-66B8D8503A74}"/>
    <cellStyle name="Normal 5 40" xfId="872" xr:uid="{BB048521-4536-47F5-AB28-F463707B5CCA}"/>
    <cellStyle name="Normal 5 5" xfId="873" xr:uid="{9901D165-79A9-4037-B1DF-831FD1E654F5}"/>
    <cellStyle name="Normal 5 6" xfId="874" xr:uid="{45E7F2F4-9010-4945-8D3F-A629A4D88272}"/>
    <cellStyle name="Normal 5 7" xfId="875" xr:uid="{3B00FEE4-D3AF-4B83-A777-7F8309BE0329}"/>
    <cellStyle name="Normal 5 8" xfId="876" xr:uid="{2B42E83A-F136-4AEB-B4D0-632604F74967}"/>
    <cellStyle name="Normal 5 9" xfId="877" xr:uid="{1BB79159-9262-4721-8584-01F63CC40D91}"/>
    <cellStyle name="Normal 50 2" xfId="878" xr:uid="{1EE2D3D1-A8CC-4D9D-A029-7AD90F8D9269}"/>
    <cellStyle name="Normal 51 2" xfId="879" xr:uid="{B496FAA6-C888-42DB-AF82-E407A8828EAD}"/>
    <cellStyle name="Normal 52 2" xfId="880" xr:uid="{4289FBB7-5264-4767-AF75-7A81A67236D1}"/>
    <cellStyle name="Normal 53" xfId="881" xr:uid="{40F20566-3859-4903-92AA-9B2324407C1D}"/>
    <cellStyle name="Normal 53 2" xfId="882" xr:uid="{1B3AAC24-AB96-45D8-BB84-870422532F8E}"/>
    <cellStyle name="Normal 54" xfId="883" xr:uid="{81126905-A82E-457F-A042-792D6B0E2EE5}"/>
    <cellStyle name="Normal 54 2" xfId="884" xr:uid="{77365F19-C2AF-4671-BB8A-5C60E9B7E7CB}"/>
    <cellStyle name="Normal 55 2" xfId="885" xr:uid="{0D53022E-F20A-46DF-8E1C-5CB3A90DCEE4}"/>
    <cellStyle name="Normal 56 2" xfId="886" xr:uid="{490A3DF0-0593-48AC-BDC0-925813339C7C}"/>
    <cellStyle name="Normal 57 2" xfId="887" xr:uid="{117E9942-4D54-46F9-8EDF-446560E4D4A7}"/>
    <cellStyle name="Normal 58 2" xfId="888" xr:uid="{08D37004-6B1E-4178-84B2-EBD440D4C66D}"/>
    <cellStyle name="Normal 59 2" xfId="889" xr:uid="{2C7D0A23-FCCA-433B-9A52-F6EB2F724791}"/>
    <cellStyle name="Normal 6" xfId="890" xr:uid="{DD662DFD-0441-4705-9F2C-2E713E5791EE}"/>
    <cellStyle name="Normal 6 10" xfId="891" xr:uid="{796681EC-DE22-4F9C-BC83-87CBF9EDDDF6}"/>
    <cellStyle name="Normal 6 11" xfId="892" xr:uid="{48AD6D77-7BD7-4820-B78C-A987A9777E0B}"/>
    <cellStyle name="Normal 6 12" xfId="893" xr:uid="{72F6731E-97B4-439F-ADF4-C96515568F65}"/>
    <cellStyle name="Normal 6 13" xfId="894" xr:uid="{64ACDD31-514E-4ADB-999E-9038E3A140FC}"/>
    <cellStyle name="Normal 6 14" xfId="895" xr:uid="{B6CFC0C5-8096-4C1F-9A02-55420581C5EE}"/>
    <cellStyle name="Normal 6 15" xfId="896" xr:uid="{0C3FAABF-826A-4788-8421-828A9670E99D}"/>
    <cellStyle name="Normal 6 16" xfId="897" xr:uid="{16270393-E2C2-4D46-8EAC-45B9DCD67E83}"/>
    <cellStyle name="Normal 6 17" xfId="898" xr:uid="{0B4A4AF8-12A8-44E3-8408-3C2118A15D19}"/>
    <cellStyle name="Normal 6 18" xfId="899" xr:uid="{3BEDD759-B1A8-4B4A-AFD0-04CD279063C3}"/>
    <cellStyle name="Normal 6 19" xfId="900" xr:uid="{2AC44FF1-DEA6-4FFA-BC27-A2CA4C7949A2}"/>
    <cellStyle name="Normal 6 2" xfId="901" xr:uid="{F58DC6F5-59E8-4582-8E83-ADF3759E9E53}"/>
    <cellStyle name="Normal 6 20" xfId="902" xr:uid="{71345461-EEDE-4D1C-83AC-E79C518DF3CC}"/>
    <cellStyle name="Normal 6 21" xfId="903" xr:uid="{E81862DB-8718-4948-8640-B05331DBFDCB}"/>
    <cellStyle name="Normal 6 22" xfId="904" xr:uid="{D70E36BE-9FAA-429F-A3E0-C76B69F615E2}"/>
    <cellStyle name="Normal 6 23" xfId="905" xr:uid="{20402BDD-9FC2-48C8-9584-35AD2747201C}"/>
    <cellStyle name="Normal 6 24" xfId="906" xr:uid="{100DAFA3-3591-4DB0-AD2F-61150954B683}"/>
    <cellStyle name="Normal 6 25" xfId="907" xr:uid="{2F23D288-A5EE-4F5A-AD6F-E1E8286DDBB6}"/>
    <cellStyle name="Normal 6 26" xfId="908" xr:uid="{7CCF11D4-1128-49C7-82E5-97D24D0FE320}"/>
    <cellStyle name="Normal 6 27" xfId="909" xr:uid="{9939EEF9-0F3A-4BC8-A4BD-736FE8E1F9A4}"/>
    <cellStyle name="Normal 6 28" xfId="910" xr:uid="{869CC7A4-D138-47AD-8918-5995A4E80E6A}"/>
    <cellStyle name="Normal 6 29" xfId="911" xr:uid="{5458BF62-E08D-4F80-A289-A9B2C51CCBF8}"/>
    <cellStyle name="Normal 6 3" xfId="912" xr:uid="{BB703AB4-5496-46EA-8CB3-526DE9FFB463}"/>
    <cellStyle name="Normal 6 30" xfId="913" xr:uid="{5609C6E1-7EFE-49C9-99F7-B1C5A4FFADAD}"/>
    <cellStyle name="Normal 6 31" xfId="914" xr:uid="{85D089A2-C064-4A91-8584-2A44720B2B07}"/>
    <cellStyle name="Normal 6 32" xfId="915" xr:uid="{F4A8084D-CF3B-4F65-93D7-81BA34EAEC77}"/>
    <cellStyle name="Normal 6 33" xfId="916" xr:uid="{08AED692-E3B8-40B7-8D4B-4ED9DA6F5F1C}"/>
    <cellStyle name="Normal 6 34" xfId="917" xr:uid="{2866C244-322E-4F51-8810-3AFB32F75915}"/>
    <cellStyle name="Normal 6 35" xfId="918" xr:uid="{704D399F-05FA-429A-AF61-85D8B59ABFC6}"/>
    <cellStyle name="Normal 6 36" xfId="919" xr:uid="{2D02B28C-B57E-4D18-A11F-777785A0381B}"/>
    <cellStyle name="Normal 6 37" xfId="920" xr:uid="{916743FD-38AF-4572-B20D-D05498D181E8}"/>
    <cellStyle name="Normal 6 38" xfId="921" xr:uid="{04EFE5CE-5B73-4662-B89F-1985B3238C71}"/>
    <cellStyle name="Normal 6 39" xfId="922" xr:uid="{4AD2B18A-ABB2-463D-B2F4-8D26D482A9E9}"/>
    <cellStyle name="Normal 6 4" xfId="923" xr:uid="{3FCACE6C-272B-449D-8369-B871017AD4BB}"/>
    <cellStyle name="Normal 6 40" xfId="924" xr:uid="{DE5A9BDA-AD53-46E0-80C3-E244EABA2E9A}"/>
    <cellStyle name="Normal 6 5" xfId="925" xr:uid="{90379C9F-4E91-4F30-868F-ADD09A6BBCB3}"/>
    <cellStyle name="Normal 6 6" xfId="926" xr:uid="{8DF28394-6C48-422E-9AC6-7BC461ED0F5C}"/>
    <cellStyle name="Normal 6 7" xfId="927" xr:uid="{5F150E9D-8E1D-4EC6-A545-26B946A42F04}"/>
    <cellStyle name="Normal 6 8" xfId="928" xr:uid="{A23B57A1-AFAB-4A6C-BBCF-3EDC1BFE3B35}"/>
    <cellStyle name="Normal 6 9" xfId="929" xr:uid="{FDFA6FC4-F946-41B0-8002-CE8DE50E05B1}"/>
    <cellStyle name="Normal 60 2" xfId="930" xr:uid="{87608D21-6B79-4D9D-879F-CBFF8CED778C}"/>
    <cellStyle name="Normal 61 2" xfId="931" xr:uid="{ADCE175D-BACE-4534-B987-4417E0C27468}"/>
    <cellStyle name="Normal 62 2" xfId="932" xr:uid="{78F4FA61-9DFA-48AF-8709-60E53A25B430}"/>
    <cellStyle name="Normal 63 2" xfId="933" xr:uid="{60C61C14-FEB2-403E-9281-BDDF5BB9A05B}"/>
    <cellStyle name="Normal 64 2" xfId="934" xr:uid="{67B02389-F131-46A3-86D9-19687C370E64}"/>
    <cellStyle name="Normal 65 2" xfId="935" xr:uid="{4E7ADB32-1AE1-44E0-9154-8FBBD206EC68}"/>
    <cellStyle name="Normal 66 2" xfId="936" xr:uid="{644876DC-4319-4526-B013-3A83301A21AD}"/>
    <cellStyle name="Normal 67 2" xfId="937" xr:uid="{9857C130-AE13-44E9-8634-A037BFB8178D}"/>
    <cellStyle name="Normal 68 2" xfId="938" xr:uid="{886664ED-386E-45DB-AA54-D40B613BFF12}"/>
    <cellStyle name="Normal 69 2" xfId="939" xr:uid="{240F9C6C-5C38-43D7-AF28-D32BD4F4C3DF}"/>
    <cellStyle name="Normal 7" xfId="940" xr:uid="{BD7A805F-1CB6-4DBA-813C-E5AF0DF77BC3}"/>
    <cellStyle name="Normal 7 10" xfId="941" xr:uid="{2DE4E563-BB3B-47BB-B550-A0B0069393BF}"/>
    <cellStyle name="Normal 7 11" xfId="942" xr:uid="{071E99C5-A122-4DDA-9E37-1177530D72AD}"/>
    <cellStyle name="Normal 7 12" xfId="943" xr:uid="{93E40625-6A92-49A8-B27D-09247DA61255}"/>
    <cellStyle name="Normal 7 13" xfId="944" xr:uid="{AC44DDDD-2D01-4331-83B2-D12915742E84}"/>
    <cellStyle name="Normal 7 14" xfId="945" xr:uid="{FA16C6B5-05F4-4A65-A8EF-C055F16009D1}"/>
    <cellStyle name="Normal 7 15" xfId="946" xr:uid="{4528872B-C651-4401-8FBC-68DAC575C464}"/>
    <cellStyle name="Normal 7 16" xfId="947" xr:uid="{5E8BA435-E038-4976-B03B-1541B8E1A297}"/>
    <cellStyle name="Normal 7 17" xfId="948" xr:uid="{D0990A91-EA89-45C4-80C5-77D9848D2FA8}"/>
    <cellStyle name="Normal 7 18" xfId="949" xr:uid="{BC900A86-32CF-4A11-90FF-9FB97683445F}"/>
    <cellStyle name="Normal 7 19" xfId="950" xr:uid="{C5FFA567-69DC-4ABE-8C4B-3BBC22572A84}"/>
    <cellStyle name="Normal 7 2" xfId="951" xr:uid="{37592088-8B00-4E40-A3B4-198DD7DE5869}"/>
    <cellStyle name="Normal 7 20" xfId="952" xr:uid="{ED1527C3-2F11-4F9D-9A87-D250FDA7CFDF}"/>
    <cellStyle name="Normal 7 21" xfId="953" xr:uid="{C7EC80B7-013C-45DB-8D88-0B362D56E3B0}"/>
    <cellStyle name="Normal 7 22" xfId="954" xr:uid="{466F45EF-8571-4620-85EA-DC78B606F051}"/>
    <cellStyle name="Normal 7 23" xfId="955" xr:uid="{F9F2B25C-1EDA-46BD-88FD-9BC3CF665E22}"/>
    <cellStyle name="Normal 7 24" xfId="956" xr:uid="{1832B8A1-DAFB-44E4-9362-EA91F7432F34}"/>
    <cellStyle name="Normal 7 25" xfId="957" xr:uid="{DA6E4DB1-55B5-47DC-9F5A-89CE5EE3648F}"/>
    <cellStyle name="Normal 7 26" xfId="958" xr:uid="{ACF36270-31F4-401A-9709-C8A788A7DCD0}"/>
    <cellStyle name="Normal 7 27" xfId="959" xr:uid="{5F597032-5807-4089-982E-353443873BF6}"/>
    <cellStyle name="Normal 7 28" xfId="960" xr:uid="{BC85C0DE-A5B8-468B-B425-6144E2001411}"/>
    <cellStyle name="Normal 7 29" xfId="961" xr:uid="{D519541D-6ECD-45F2-8A27-98C374A5F421}"/>
    <cellStyle name="Normal 7 3" xfId="962" xr:uid="{30B830BE-E41E-4DE0-A2F2-D9706F8E665B}"/>
    <cellStyle name="Normal 7 30" xfId="963" xr:uid="{9EE4872D-40C7-4E72-8D3A-F39C8D115165}"/>
    <cellStyle name="Normal 7 31" xfId="964" xr:uid="{362BA80C-DCA2-4B75-BB1F-60AB615187F5}"/>
    <cellStyle name="Normal 7 32" xfId="965" xr:uid="{BE4F38E1-8D3C-4AF4-86B5-B28DD8974971}"/>
    <cellStyle name="Normal 7 33" xfId="966" xr:uid="{6F2CACA7-D65E-4958-A34A-87C14333F845}"/>
    <cellStyle name="Normal 7 34" xfId="967" xr:uid="{EE766010-A19E-4BC6-A67C-676F99394CB2}"/>
    <cellStyle name="Normal 7 35" xfId="968" xr:uid="{706D0EC7-1D6C-4B28-B968-F66103B4E692}"/>
    <cellStyle name="Normal 7 36" xfId="969" xr:uid="{AB9730FE-A870-4A47-BD59-5A90C36C04A7}"/>
    <cellStyle name="Normal 7 37" xfId="970" xr:uid="{5AEA0C1E-2D26-474A-9432-072EF34B791D}"/>
    <cellStyle name="Normal 7 38" xfId="971" xr:uid="{2C3F1164-0EDF-4766-B663-EDB784B45796}"/>
    <cellStyle name="Normal 7 39" xfId="972" xr:uid="{325DE40A-7633-4A85-B3EB-DAFD74EB9664}"/>
    <cellStyle name="Normal 7 4" xfId="973" xr:uid="{06C2F8B0-493E-4AD4-8E2F-3B616BF53C6B}"/>
    <cellStyle name="Normal 7 40" xfId="974" xr:uid="{AECDF3AA-E5DD-4395-BD8C-09AF0A0C7753}"/>
    <cellStyle name="Normal 7 5" xfId="975" xr:uid="{75BCDBCB-4D0D-444F-A11E-E7463C49D26C}"/>
    <cellStyle name="Normal 7 6" xfId="976" xr:uid="{CD1BC977-080D-4F78-83D3-49050B59EE91}"/>
    <cellStyle name="Normal 7 7" xfId="977" xr:uid="{67783AB8-CC70-469E-A3F0-65B6A2D46053}"/>
    <cellStyle name="Normal 7 8" xfId="978" xr:uid="{807CC4AD-18D2-4963-B342-AD81666633BF}"/>
    <cellStyle name="Normal 7 9" xfId="979" xr:uid="{8C241098-2818-4C0E-AFF8-A48B0601D89A}"/>
    <cellStyle name="Normal 70 2" xfId="980" xr:uid="{FC54EA61-5BE1-4E3F-BA97-4674B8340E2A}"/>
    <cellStyle name="Normal 71 2" xfId="981" xr:uid="{4AE95AAA-B308-4A0F-9D55-AE6A62FC778E}"/>
    <cellStyle name="Normal 72 2" xfId="982" xr:uid="{1A4253E8-4196-4078-8053-EF05AC9CDDE1}"/>
    <cellStyle name="Normal 73 2" xfId="983" xr:uid="{BB357917-FA61-45E2-895C-DC169F261B10}"/>
    <cellStyle name="Normal 74 2" xfId="984" xr:uid="{C7055491-80C5-4CB5-A489-BEA8F94E68B2}"/>
    <cellStyle name="Normal 75 2" xfId="985" xr:uid="{4D78F064-00FB-406F-81A4-6DC462BEC848}"/>
    <cellStyle name="Normal 76 2" xfId="986" xr:uid="{F3EF993A-01C1-4DAF-B30B-7573209D56EB}"/>
    <cellStyle name="Normal 77 2" xfId="987" xr:uid="{CE32FD03-D342-4D20-A69A-03F2A238364A}"/>
    <cellStyle name="Normal 78 2" xfId="988" xr:uid="{0D552F9E-BB2B-4BB2-9640-DFC9B243392F}"/>
    <cellStyle name="Normal 79 2" xfId="989" xr:uid="{90A850C7-7FE3-410B-B772-55A029D7EA6D}"/>
    <cellStyle name="Normal 80 2" xfId="990" xr:uid="{B872FEB5-07A6-4305-895F-3D4A5D53DE3B}"/>
    <cellStyle name="Normal 82 2" xfId="991" xr:uid="{A5CCB304-C225-4981-8A41-99D018A64FA7}"/>
    <cellStyle name="Normal 83 2" xfId="992" xr:uid="{C1873129-D8CA-41CC-9DB2-DB1EEFB5075F}"/>
    <cellStyle name="Normal 84 2" xfId="993" xr:uid="{65391671-F738-4408-A24C-BC77E4B3C97B}"/>
    <cellStyle name="Normal 85 2" xfId="994" xr:uid="{EA10D35C-1550-4198-A331-ED87748BF755}"/>
    <cellStyle name="Normal 87" xfId="995" xr:uid="{223A7242-1C80-479E-BED7-E36DB3FFE240}"/>
    <cellStyle name="Normal 88" xfId="996" xr:uid="{5E70C5FB-7F38-4949-A40F-701AD76CDF04}"/>
    <cellStyle name="Normal 89" xfId="997" xr:uid="{8F616680-3849-47FF-A2E5-471957B5D609}"/>
    <cellStyle name="Normal 9" xfId="998" xr:uid="{EA0C22D6-2DE2-4410-9DAA-952DDA9B2466}"/>
    <cellStyle name="Normal 9 10" xfId="999" xr:uid="{AE36486B-4D61-4F7D-A72A-9A8ED7BB264B}"/>
    <cellStyle name="Normal 9 11" xfId="1000" xr:uid="{B7FA27BD-6168-4D17-AB50-12E8F709EEF3}"/>
    <cellStyle name="Normal 9 12" xfId="1001" xr:uid="{2B258FEB-BDFF-4073-8941-B92C6F07048C}"/>
    <cellStyle name="Normal 9 13" xfId="1002" xr:uid="{A47C8763-D8D6-4E42-B7B0-2A611BB6C8B4}"/>
    <cellStyle name="Normal 9 14" xfId="1003" xr:uid="{018BD6D6-F9C4-494D-8CBF-D84D184B650D}"/>
    <cellStyle name="Normal 9 15" xfId="1004" xr:uid="{658B95AA-0584-4539-9F82-C7CECE3AADD4}"/>
    <cellStyle name="Normal 9 16" xfId="1005" xr:uid="{1FFE6CB5-8C0A-441A-9E5D-91D4023F6E62}"/>
    <cellStyle name="Normal 9 17" xfId="1006" xr:uid="{FCFCE013-3390-4889-9F75-48E0AB111859}"/>
    <cellStyle name="Normal 9 18" xfId="1007" xr:uid="{C83E7FC9-952D-4D19-920B-ACD07BBEC841}"/>
    <cellStyle name="Normal 9 19" xfId="1008" xr:uid="{28F05385-4628-4E27-934A-B6BA1C83B22B}"/>
    <cellStyle name="Normal 9 2" xfId="1009" xr:uid="{725BB1D1-7C55-4262-A76C-A7CF9408E457}"/>
    <cellStyle name="Normal 9 20" xfId="1010" xr:uid="{F479115D-41FE-48F3-AD76-AC6AEF774675}"/>
    <cellStyle name="Normal 9 21" xfId="1011" xr:uid="{CA499356-F127-4BB7-B249-6E72AB393FC8}"/>
    <cellStyle name="Normal 9 22" xfId="1012" xr:uid="{94CAA3D2-E59E-411F-AFBD-30B30433C5D3}"/>
    <cellStyle name="Normal 9 23" xfId="1013" xr:uid="{E027D021-DE5E-4B27-8DF7-A697FDC1D088}"/>
    <cellStyle name="Normal 9 24" xfId="1014" xr:uid="{E4CF8F73-D495-48C3-8F97-2A497AF2FF01}"/>
    <cellStyle name="Normal 9 25" xfId="1015" xr:uid="{92D24F5F-DB05-4362-84DB-EE621B49D4F9}"/>
    <cellStyle name="Normal 9 26" xfId="1016" xr:uid="{30414C50-A0EF-4F62-AF18-489EDA0A795A}"/>
    <cellStyle name="Normal 9 27" xfId="1017" xr:uid="{F5B82904-D2AE-4009-AAD3-4E9EDF8B4594}"/>
    <cellStyle name="Normal 9 28" xfId="1018" xr:uid="{C7015CD2-7251-48A7-BCD1-3F4357036E6B}"/>
    <cellStyle name="Normal 9 29" xfId="1019" xr:uid="{499371B4-24B2-410F-92D4-69BBDFCAFC1B}"/>
    <cellStyle name="Normal 9 3" xfId="1020" xr:uid="{C25D0BA7-2D32-431F-8D09-6AC3073D40B4}"/>
    <cellStyle name="Normal 9 30" xfId="1021" xr:uid="{D9DCA1CC-9615-4E2A-8453-8652511AB04E}"/>
    <cellStyle name="Normal 9 31" xfId="1022" xr:uid="{41032528-28B0-4330-AA15-68A8AA274674}"/>
    <cellStyle name="Normal 9 32" xfId="1023" xr:uid="{37199B13-4930-4823-9CD6-413BDFF27A49}"/>
    <cellStyle name="Normal 9 33" xfId="1024" xr:uid="{13DD6363-177E-41AC-A47B-D70C2CBA5524}"/>
    <cellStyle name="Normal 9 34" xfId="1025" xr:uid="{C89A8452-8836-4632-B6E6-8239802896E8}"/>
    <cellStyle name="Normal 9 35" xfId="1026" xr:uid="{7B5A0119-2C62-45C7-AB7C-ECA73D4F9437}"/>
    <cellStyle name="Normal 9 36" xfId="1027" xr:uid="{A791E869-4FA3-4B2E-A730-7E45800ACD55}"/>
    <cellStyle name="Normal 9 37" xfId="1028" xr:uid="{F6E2A5F0-0AFF-402D-ACB2-A9A590E1587D}"/>
    <cellStyle name="Normal 9 38" xfId="1029" xr:uid="{68071375-1B5B-406E-9614-4763640AEBCE}"/>
    <cellStyle name="Normal 9 39" xfId="1030" xr:uid="{76C42549-7D78-4774-9864-451659F69B4E}"/>
    <cellStyle name="Normal 9 4" xfId="1031" xr:uid="{FD6D6E4F-DA74-4086-9404-74E1C72CB42A}"/>
    <cellStyle name="Normal 9 40" xfId="1032" xr:uid="{E62C8CD6-5308-48D6-8056-6D0E412BAA20}"/>
    <cellStyle name="Normal 9 5" xfId="1033" xr:uid="{A176D220-3021-4067-B2B9-091E907AE54F}"/>
    <cellStyle name="Normal 9 6" xfId="1034" xr:uid="{DDA288F7-D720-45CF-A540-EEC89B54ECB0}"/>
    <cellStyle name="Normal 9 7" xfId="1035" xr:uid="{D75B0A7E-26C8-4CA7-B168-7A15C50C4603}"/>
    <cellStyle name="Normal 9 8" xfId="1036" xr:uid="{44561863-2395-4E6E-950A-EECFB406C2BF}"/>
    <cellStyle name="Normal 9 9" xfId="1037" xr:uid="{B642496B-A82C-479E-9EC4-E89614259EE1}"/>
    <cellStyle name="Normal 90" xfId="1038" xr:uid="{04C315A7-FFD0-4090-BF7B-264F7EC35045}"/>
    <cellStyle name="Normal 91" xfId="1039" xr:uid="{B055FCC3-4CC6-4642-A27B-50DB6A9EA3BC}"/>
    <cellStyle name="Normal 92" xfId="1040" xr:uid="{B0A97868-FD29-4228-8B4B-533E1D2968BC}"/>
    <cellStyle name="Normal 93" xfId="1041" xr:uid="{AE95F0D7-E1A3-4F41-B67B-24F31D03B8A3}"/>
    <cellStyle name="Normal 94" xfId="1042" xr:uid="{CD7BFAFE-654A-4856-ADD5-D649AC309F70}"/>
    <cellStyle name="Normal 95" xfId="1043" xr:uid="{8CC38AD4-8893-47AF-9EF0-78CB1013EC2C}"/>
    <cellStyle name="Normal 95 2" xfId="1044" xr:uid="{5000C90E-87D3-44D5-A004-3528781CCE80}"/>
    <cellStyle name="Normal 95 3" xfId="1045" xr:uid="{7EAEE7B1-5C93-4E2D-AADD-81A03079E0B6}"/>
    <cellStyle name="Normal 96" xfId="1046" xr:uid="{AA54097E-F55C-4C62-8EB2-99A85E42345E}"/>
    <cellStyle name="Normal 96 2" xfId="1047" xr:uid="{B90DD690-B067-4F6F-8CC2-1CF5782D3BF1}"/>
    <cellStyle name="Normal 96 3" xfId="1048" xr:uid="{778AF9E1-F4E8-4ADA-8809-3BF7D5E72353}"/>
    <cellStyle name="Normal 97" xfId="1049" xr:uid="{5FA12C4D-39B5-429B-A8EA-0BA3740E0637}"/>
    <cellStyle name="Normal 97 2" xfId="1050" xr:uid="{ADC7732F-08FE-4BD5-8296-47CAE06962C4}"/>
    <cellStyle name="Normal 97 3" xfId="1051" xr:uid="{BCC7BB6D-9A13-4A4E-8100-888177BA290F}"/>
    <cellStyle name="Normal 98" xfId="1052" xr:uid="{CA786039-C9ED-4161-A702-039F1C77AAA9}"/>
    <cellStyle name="Normal 98 2" xfId="1053" xr:uid="{43A7AA39-A7E9-458D-AC05-FAE838B68024}"/>
    <cellStyle name="Normal 98 3" xfId="1054" xr:uid="{A42EF5C6-78A6-4C6F-889F-8CE190233547}"/>
    <cellStyle name="Normal 99" xfId="1055" xr:uid="{399A0174-82F1-4257-9517-A29F0284E4A0}"/>
    <cellStyle name="Normal 99 2" xfId="1056" xr:uid="{180B8552-20B4-40C6-9531-AB46FC4893DF}"/>
    <cellStyle name="Normal 99 3" xfId="1057" xr:uid="{77DB0044-C2B3-4A71-825B-3AD73079D4C8}"/>
    <cellStyle name="Notas 2" xfId="1058" xr:uid="{4423FE15-24C5-4F37-865D-175ED17C7075}"/>
    <cellStyle name="Notas 2 2" xfId="1059" xr:uid="{241423EA-69CF-46B9-ADD3-232F8192BEC3}"/>
    <cellStyle name="Notas 2 2 2" xfId="1060" xr:uid="{9420EB5A-B7DB-4966-A1FB-0B484435902E}"/>
    <cellStyle name="Notas 2 2 2 2" xfId="1061" xr:uid="{2D319B4E-F9C9-4175-886B-149EB8047596}"/>
    <cellStyle name="Notas 2 2 2 3" xfId="1062" xr:uid="{0C99B814-EF77-428A-9AEE-69BD82D65566}"/>
    <cellStyle name="Notas 2 2 3" xfId="1063" xr:uid="{66668F36-9C26-485F-AA52-CB93B2B7EA9F}"/>
    <cellStyle name="Notas 2 2 4" xfId="1064" xr:uid="{455B501E-0509-49CC-9566-AC463EBC6AA0}"/>
    <cellStyle name="Notas 2 3" xfId="1065" xr:uid="{135B0DE1-D208-465A-B4F4-86CEBFA41A6F}"/>
    <cellStyle name="Notas 2 4" xfId="1066" xr:uid="{8DB2F445-3A44-458B-B39F-7419D8072385}"/>
    <cellStyle name="Notas 2 5" xfId="1067" xr:uid="{0AD46889-F6F6-4D64-A22C-47C72D0B7378}"/>
    <cellStyle name="Notas 2 6" xfId="1068" xr:uid="{5514881F-2551-41EB-BEAF-A393AA4AD0D6}"/>
    <cellStyle name="Notas 2 7" xfId="1069" xr:uid="{B024FFDE-11BC-4423-A33C-C5E8FD7717D8}"/>
    <cellStyle name="Notas 2 8" xfId="1070" xr:uid="{9211BE9F-93E2-4610-9CBA-FCAC63C3B31E}"/>
    <cellStyle name="Notas 2 8 2" xfId="1071" xr:uid="{C9726FDC-70D6-4BB0-BC17-777A7D17AA28}"/>
    <cellStyle name="Notas 2 8 3" xfId="1072" xr:uid="{DDEDF37D-E967-44F1-8687-3FFD1C126AF2}"/>
    <cellStyle name="Notas 2 9" xfId="1073" xr:uid="{C061A01E-E0EB-47B2-BAA3-C3F3B878F674}"/>
    <cellStyle name="Note" xfId="1074" xr:uid="{FF4284FB-9054-4AEC-8D2D-CDBC9EE8A95E}"/>
    <cellStyle name="Output" xfId="1075" xr:uid="{7E9E12B3-09D2-495F-8D21-5D7AD6BEBFF5}"/>
    <cellStyle name="Porcentaje 2" xfId="1076" xr:uid="{96070E35-AF31-4ECB-A470-F18FB55675A3}"/>
    <cellStyle name="Punto" xfId="1077" xr:uid="{0650E80C-B6A8-42D5-AE99-78F895468269}"/>
    <cellStyle name="Punto 2" xfId="1078" xr:uid="{AA00DE72-6FFA-438E-A70A-3DE779B384C9}"/>
    <cellStyle name="Punto0" xfId="1079" xr:uid="{D490AB85-2B2B-42AD-B310-969F74CE0F28}"/>
    <cellStyle name="Punto0 2" xfId="1080" xr:uid="{1D815152-72DD-47F0-B75F-F9AD6CC2B432}"/>
    <cellStyle name="Salida" xfId="1081" builtinId="21" customBuiltin="1"/>
    <cellStyle name="Salida 2" xfId="1082" xr:uid="{3974FA02-C835-4203-980E-431F207A22B2}"/>
    <cellStyle name="Texto de advertencia" xfId="1083" builtinId="11" customBuiltin="1"/>
    <cellStyle name="Texto de advertencia 2" xfId="1084" xr:uid="{AB35221C-E785-4CE0-8E7C-89C01CC40413}"/>
    <cellStyle name="Texto explicativo" xfId="1085" builtinId="53" customBuiltin="1"/>
    <cellStyle name="Texto explicativo 2" xfId="1086" xr:uid="{41FB127C-DA62-4B2D-993A-60F37E2E7FD7}"/>
    <cellStyle name="Title" xfId="1087" xr:uid="{24A5C100-B7C4-401B-86BA-EDA8C1948739}"/>
    <cellStyle name="Título" xfId="1088" builtinId="15" customBuiltin="1"/>
    <cellStyle name="Título 1 2" xfId="1089" xr:uid="{500DC7FF-B31B-4688-82EA-39DB88734E07}"/>
    <cellStyle name="Título 2" xfId="1090" builtinId="17" customBuiltin="1"/>
    <cellStyle name="Título 2 2" xfId="1091" xr:uid="{BCE6AF88-142C-4CF3-B9E1-55CEF3B59E23}"/>
    <cellStyle name="Título 3" xfId="1092" builtinId="18" customBuiltin="1"/>
    <cellStyle name="Título 3 2" xfId="1093" xr:uid="{FF8B5695-9B1E-4EA9-ABE1-792D58593B04}"/>
    <cellStyle name="Título 4" xfId="1094" xr:uid="{5093A00E-63A0-40DC-97CD-BC28A55922C4}"/>
    <cellStyle name="Total" xfId="1095" builtinId="25" customBuiltin="1"/>
    <cellStyle name="Total 10" xfId="1096" xr:uid="{B62DBC53-CA9C-49F3-A73B-17CF15109793}"/>
    <cellStyle name="Total 10 2" xfId="1097" xr:uid="{6D7680FB-BD65-4F02-816C-279CC79E6130}"/>
    <cellStyle name="Total 10 3" xfId="1098" xr:uid="{F8B2EDFE-A135-4472-9DCA-D17607CA3916}"/>
    <cellStyle name="Total 10 4" xfId="1099" xr:uid="{8EB17B4F-AA16-44BA-B225-F2BAF936BD3A}"/>
    <cellStyle name="Total 11" xfId="1100" xr:uid="{ACBAE1FF-3E78-40D9-B7C0-C04E2E94E8D1}"/>
    <cellStyle name="Total 11 2" xfId="1101" xr:uid="{FE699D4A-C6FC-427F-941C-77CA07DAABD9}"/>
    <cellStyle name="Total 11 3" xfId="1102" xr:uid="{6531AE38-B34D-4A2A-9248-40804FD021F2}"/>
    <cellStyle name="Total 11 4" xfId="1103" xr:uid="{974B4309-D1BA-4776-A4AB-8432DF0CDF1A}"/>
    <cellStyle name="Total 12" xfId="1104" xr:uid="{8648F36B-1F9A-417E-8732-24354AED1FA8}"/>
    <cellStyle name="Total 12 2" xfId="1105" xr:uid="{2D5E271C-114F-4228-B242-A12E2EB235AC}"/>
    <cellStyle name="Total 12 3" xfId="1106" xr:uid="{D4F76B38-2AFA-4888-A9E3-7BBE26D90ECD}"/>
    <cellStyle name="Total 12 4" xfId="1107" xr:uid="{AFB70C65-99EE-4E7D-8270-51534DD0E55A}"/>
    <cellStyle name="Total 13" xfId="1108" xr:uid="{D1F0B300-0FB7-4ADF-8C9D-23D4F4986846}"/>
    <cellStyle name="Total 13 2" xfId="1109" xr:uid="{28A0802F-7AB4-45AF-B436-7FBA31FF049A}"/>
    <cellStyle name="Total 13 3" xfId="1110" xr:uid="{D07B9072-FD89-44B6-857A-AD403F84F71B}"/>
    <cellStyle name="Total 13 4" xfId="1111" xr:uid="{D655C270-52D8-47AD-AB1E-E90255BAF47F}"/>
    <cellStyle name="Total 14" xfId="1112" xr:uid="{3341E032-F7AB-44BC-85E4-419409BB3D3B}"/>
    <cellStyle name="Total 14 2" xfId="1113" xr:uid="{5F5FCED1-60D1-45B4-B701-85A97D0CFF42}"/>
    <cellStyle name="Total 14 3" xfId="1114" xr:uid="{CF3D0B43-D730-4E8C-B6AD-492A6F6D1053}"/>
    <cellStyle name="Total 14 4" xfId="1115" xr:uid="{52838561-06EC-46AE-8C3C-87BF23F561B8}"/>
    <cellStyle name="Total 15" xfId="1116" xr:uid="{77C9FF81-B4A9-4C88-81E9-C4E1F34FB16D}"/>
    <cellStyle name="Total 15 2" xfId="1117" xr:uid="{CDB8D7E8-3922-41ED-B4E5-51DD5E03EB8F}"/>
    <cellStyle name="Total 2" xfId="1118" xr:uid="{3060683D-63CC-4784-9505-3DDA2764BC6B}"/>
    <cellStyle name="Total 2 2" xfId="1119" xr:uid="{FC1A4744-B3D6-4719-986D-F916D6B9B2E6}"/>
    <cellStyle name="Total 2 3" xfId="1120" xr:uid="{ED33DA0A-DAD9-4FAD-9FC7-75ED5FD182E1}"/>
    <cellStyle name="Total 2 3 2" xfId="1121" xr:uid="{2FACD269-48BB-4E0E-AA7A-9FA7628D82DA}"/>
    <cellStyle name="Total 2 3 3" xfId="1122" xr:uid="{58B442F2-2139-4298-900B-0960051678B3}"/>
    <cellStyle name="Total 2 4" xfId="1123" xr:uid="{E15A8DB1-BCCD-42D2-80C8-303A3CB17781}"/>
    <cellStyle name="Total 3" xfId="1124" xr:uid="{F6143040-F1F6-4F8B-8A54-5AFEBBCDD365}"/>
    <cellStyle name="Total 3 2" xfId="1125" xr:uid="{71A59FA0-7217-4D6B-9B9D-56F9611F26E6}"/>
    <cellStyle name="Total 4" xfId="1126" xr:uid="{1BACBA43-DD22-435F-811D-361E4E1E55D5}"/>
    <cellStyle name="Total 4 2" xfId="1127" xr:uid="{E7D27F7C-3566-4F52-BBF2-0F421326B917}"/>
    <cellStyle name="Total 5" xfId="1128" xr:uid="{E2C2ED2A-1396-4FA0-B3E0-C36A81C9E435}"/>
    <cellStyle name="Total 5 2" xfId="1129" xr:uid="{64B1D44B-93A1-4AEC-8A39-AB1DE4402975}"/>
    <cellStyle name="Total 6" xfId="1130" xr:uid="{61C4E427-9CFC-45E0-99FA-2FE75CAF84E4}"/>
    <cellStyle name="Total 6 2" xfId="1131" xr:uid="{404F88AB-B429-4687-8680-2CEFA8F93962}"/>
    <cellStyle name="Total 7" xfId="1132" xr:uid="{F0C70E98-B729-4CF6-8EA9-63C4B7D79932}"/>
    <cellStyle name="Total 8" xfId="1133" xr:uid="{3C78B368-A179-4E8C-8B50-8DB9D28C1D82}"/>
    <cellStyle name="Total 8 2" xfId="1134" xr:uid="{25868353-4F50-4B91-8677-C672A8574CC8}"/>
    <cellStyle name="Total 8 3" xfId="1135" xr:uid="{81B94B05-1176-4E56-B83A-6DB3B338CB8B}"/>
    <cellStyle name="Total 8 4" xfId="1136" xr:uid="{4AA074C6-7FC7-4017-9E60-CA7B1F762377}"/>
    <cellStyle name="Total 9" xfId="1137" xr:uid="{FF0405D1-8BC8-4235-92F9-6D19ABCAB224}"/>
    <cellStyle name="Total 9 2" xfId="1138" xr:uid="{F25801CE-708B-47C0-806A-4DDBC13B43A9}"/>
    <cellStyle name="Total 9 3" xfId="1139" xr:uid="{ED631F1E-D165-4326-81FC-76F997EC47D3}"/>
    <cellStyle name="Total 9 4" xfId="1140" xr:uid="{259F8AF4-795A-4534-8C53-D2DE7533429A}"/>
    <cellStyle name="Warning Text" xfId="1141" xr:uid="{A10B21F8-FD85-4944-A8E2-B1DA6DF3D150}"/>
  </cellStyles>
  <dxfs count="4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E53C5-3580-4C1A-8F46-EA916BEE8284}">
  <sheetPr>
    <pageSetUpPr fitToPage="1"/>
  </sheetPr>
  <dimension ref="A1:Q405"/>
  <sheetViews>
    <sheetView tabSelected="1" topLeftCell="B1" zoomScale="60" zoomScaleNormal="60" zoomScaleSheetLayoutView="50" workbookViewId="0">
      <selection activeCell="V303" sqref="V303"/>
    </sheetView>
  </sheetViews>
  <sheetFormatPr baseColWidth="10" defaultRowHeight="14.25"/>
  <cols>
    <col min="1" max="1" width="11.42578125" style="7" hidden="1" customWidth="1"/>
    <col min="2" max="2" width="11.42578125" style="7" customWidth="1"/>
    <col min="3" max="3" width="10.42578125" style="7" customWidth="1"/>
    <col min="4" max="4" width="58.140625" style="8" customWidth="1"/>
    <col min="5" max="5" width="17.140625" style="9" customWidth="1"/>
    <col min="6" max="6" width="12" style="8" customWidth="1"/>
    <col min="7" max="7" width="8.7109375" style="8" customWidth="1"/>
    <col min="8" max="8" width="17.42578125" style="8" customWidth="1"/>
    <col min="9" max="9" width="6.42578125" style="8" customWidth="1"/>
    <col min="10" max="10" width="18.140625" style="8" customWidth="1"/>
    <col min="11" max="11" width="42.28515625" style="7" customWidth="1"/>
    <col min="12" max="12" width="26.140625" style="7" customWidth="1"/>
    <col min="13" max="13" width="18.140625" style="7" customWidth="1"/>
    <col min="14" max="14" width="6.140625" style="7" customWidth="1"/>
    <col min="15" max="15" width="18.85546875" style="7" customWidth="1"/>
    <col min="16" max="16" width="19.7109375" style="7" hidden="1" customWidth="1"/>
    <col min="18" max="16384" width="11.42578125" style="7"/>
  </cols>
  <sheetData>
    <row r="1" spans="1:17" ht="61.5" customHeight="1">
      <c r="C1" s="78" t="s">
        <v>29</v>
      </c>
      <c r="D1" s="78"/>
      <c r="E1" s="78"/>
      <c r="F1" s="78"/>
      <c r="G1" s="78"/>
      <c r="H1" s="78"/>
      <c r="I1" s="78"/>
      <c r="J1" s="78"/>
      <c r="K1" s="78"/>
      <c r="L1" s="78"/>
      <c r="M1" s="78"/>
      <c r="N1" s="78"/>
      <c r="O1" s="78"/>
      <c r="P1" s="38"/>
    </row>
    <row r="2" spans="1:17" ht="76.5" customHeight="1">
      <c r="C2" s="77" t="s">
        <v>32</v>
      </c>
      <c r="D2" s="77"/>
      <c r="E2" s="77"/>
      <c r="F2" s="77"/>
      <c r="G2" s="77"/>
      <c r="H2" s="77"/>
      <c r="I2" s="77"/>
      <c r="J2" s="77"/>
      <c r="K2" s="77"/>
      <c r="L2" s="77"/>
      <c r="M2" s="77"/>
      <c r="N2" s="77"/>
      <c r="O2" s="77"/>
      <c r="P2" s="39"/>
    </row>
    <row r="3" spans="1:17" ht="14.25" customHeight="1" thickBot="1">
      <c r="F3" s="7"/>
      <c r="K3" s="8"/>
      <c r="L3" s="8"/>
      <c r="M3" s="8"/>
      <c r="N3" s="8"/>
      <c r="O3" s="8"/>
      <c r="P3" s="8"/>
    </row>
    <row r="4" spans="1:17" ht="47.25" customHeight="1">
      <c r="B4" s="80" t="s">
        <v>10</v>
      </c>
      <c r="C4" s="81"/>
      <c r="D4" s="84" t="s">
        <v>48</v>
      </c>
      <c r="E4" s="85"/>
      <c r="F4" s="85"/>
      <c r="G4" s="85"/>
      <c r="H4" s="85"/>
      <c r="I4" s="85"/>
      <c r="J4" s="85"/>
      <c r="K4" s="85"/>
      <c r="L4" s="85"/>
      <c r="M4" s="85"/>
      <c r="N4" s="85"/>
      <c r="O4" s="86"/>
    </row>
    <row r="5" spans="1:17" ht="36.75" customHeight="1">
      <c r="B5" s="82" t="s">
        <v>11</v>
      </c>
      <c r="C5" s="83"/>
      <c r="D5" s="87" t="s">
        <v>713</v>
      </c>
      <c r="E5" s="88"/>
      <c r="F5" s="88"/>
      <c r="G5" s="88"/>
      <c r="H5" s="88"/>
      <c r="I5" s="88"/>
      <c r="J5" s="88"/>
      <c r="K5" s="88"/>
      <c r="L5" s="88"/>
      <c r="M5" s="88"/>
      <c r="N5" s="88"/>
      <c r="O5" s="89"/>
    </row>
    <row r="6" spans="1:17" ht="39" customHeight="1" thickBot="1">
      <c r="B6" s="94" t="s">
        <v>6</v>
      </c>
      <c r="C6" s="95"/>
      <c r="D6" s="90">
        <v>36</v>
      </c>
      <c r="E6" s="91"/>
      <c r="F6" s="91"/>
      <c r="G6" s="91"/>
      <c r="H6" s="91"/>
      <c r="I6" s="91"/>
      <c r="J6" s="91"/>
      <c r="K6" s="91"/>
      <c r="L6" s="91"/>
      <c r="M6" s="91"/>
      <c r="N6" s="91"/>
      <c r="O6" s="92"/>
    </row>
    <row r="7" spans="1:17" ht="12" customHeight="1">
      <c r="C7" s="11"/>
      <c r="D7" s="11"/>
      <c r="E7" s="11"/>
      <c r="F7" s="12"/>
      <c r="G7" s="12"/>
      <c r="H7" s="12"/>
      <c r="I7" s="12"/>
      <c r="J7" s="30"/>
      <c r="K7" s="11"/>
      <c r="L7" s="11"/>
      <c r="M7" s="30"/>
      <c r="N7" s="30"/>
      <c r="O7" s="30"/>
      <c r="P7" s="30"/>
    </row>
    <row r="8" spans="1:17" ht="31.5" customHeight="1" thickBot="1">
      <c r="B8" s="96" t="s">
        <v>8</v>
      </c>
      <c r="C8" s="64"/>
      <c r="D8" s="64"/>
      <c r="E8" s="64"/>
      <c r="F8" s="64"/>
      <c r="G8" s="64"/>
      <c r="H8" s="64"/>
      <c r="I8" s="64"/>
      <c r="J8" s="64"/>
      <c r="K8" s="64"/>
      <c r="L8" s="64"/>
      <c r="M8" s="64"/>
      <c r="N8" s="64"/>
      <c r="O8" s="97"/>
      <c r="Q8" s="7"/>
    </row>
    <row r="9" spans="1:17" s="31" customFormat="1" ht="35.25" customHeight="1" thickBot="1">
      <c r="B9" s="71" t="s">
        <v>0</v>
      </c>
      <c r="C9" s="72"/>
      <c r="D9" s="56"/>
      <c r="E9" s="57"/>
      <c r="F9" s="57"/>
      <c r="G9" s="57"/>
      <c r="H9" s="57"/>
      <c r="I9" s="57"/>
      <c r="J9" s="57"/>
      <c r="K9" s="46" t="s">
        <v>25</v>
      </c>
      <c r="L9" s="71"/>
      <c r="M9" s="72"/>
      <c r="N9" s="72"/>
      <c r="O9" s="73"/>
    </row>
    <row r="10" spans="1:17" s="31" customFormat="1" ht="36" customHeight="1" thickBot="1">
      <c r="A10" s="10" t="s">
        <v>7</v>
      </c>
      <c r="B10" s="71" t="s">
        <v>7</v>
      </c>
      <c r="C10" s="73"/>
      <c r="D10" s="68"/>
      <c r="E10" s="69"/>
      <c r="F10" s="69"/>
      <c r="G10" s="69"/>
      <c r="H10" s="69"/>
      <c r="I10" s="69"/>
      <c r="J10" s="70"/>
      <c r="K10" s="46" t="s">
        <v>5</v>
      </c>
      <c r="L10" s="74"/>
      <c r="M10" s="75"/>
      <c r="N10" s="75"/>
      <c r="O10" s="76"/>
    </row>
    <row r="11" spans="1:17" s="31" customFormat="1" ht="36.75" customHeight="1">
      <c r="B11" s="64"/>
      <c r="C11" s="64"/>
      <c r="E11" s="44"/>
      <c r="F11" s="45"/>
      <c r="G11" s="45"/>
      <c r="H11" s="45"/>
      <c r="I11" s="45"/>
      <c r="J11" s="45"/>
      <c r="K11" s="10"/>
      <c r="L11" s="10"/>
      <c r="M11" s="10"/>
      <c r="N11" s="10"/>
      <c r="O11" s="10"/>
    </row>
    <row r="12" spans="1:17" s="31" customFormat="1" ht="36.75" customHeight="1">
      <c r="B12" s="79"/>
      <c r="C12" s="79"/>
      <c r="E12" s="11"/>
      <c r="F12" s="93"/>
      <c r="G12" s="93"/>
      <c r="H12" s="93"/>
      <c r="I12" s="93"/>
      <c r="J12" s="93"/>
      <c r="K12" s="10"/>
      <c r="L12" s="43"/>
      <c r="M12" s="43"/>
      <c r="N12" s="43"/>
      <c r="O12" s="43"/>
    </row>
    <row r="13" spans="1:17" s="31" customFormat="1" ht="27" customHeight="1">
      <c r="C13" s="64"/>
      <c r="D13" s="64"/>
      <c r="E13" s="9"/>
      <c r="F13" s="7"/>
      <c r="G13" s="7"/>
    </row>
    <row r="14" spans="1:17" s="11" customFormat="1" ht="144.75" customHeight="1">
      <c r="A14" s="13" t="s">
        <v>17</v>
      </c>
      <c r="B14" s="16" t="s">
        <v>4</v>
      </c>
      <c r="C14" s="16" t="s">
        <v>13</v>
      </c>
      <c r="D14" s="15" t="s">
        <v>26</v>
      </c>
      <c r="E14" s="15" t="s">
        <v>3</v>
      </c>
      <c r="F14" s="14" t="s">
        <v>15</v>
      </c>
      <c r="G14" s="16" t="s">
        <v>1</v>
      </c>
      <c r="H14" s="14" t="s">
        <v>22</v>
      </c>
      <c r="I14" s="16" t="s">
        <v>2</v>
      </c>
      <c r="J14" s="14" t="s">
        <v>14</v>
      </c>
      <c r="K14" s="13" t="s">
        <v>23</v>
      </c>
      <c r="L14" s="13" t="s">
        <v>12</v>
      </c>
      <c r="M14" s="17" t="s">
        <v>21</v>
      </c>
      <c r="N14" s="18" t="s">
        <v>19</v>
      </c>
      <c r="O14" s="13" t="s">
        <v>18</v>
      </c>
      <c r="P14" s="27" t="s">
        <v>24</v>
      </c>
    </row>
    <row r="15" spans="1:17" s="11" customFormat="1" ht="33.75" customHeight="1">
      <c r="A15" s="19"/>
      <c r="B15" s="50">
        <v>1</v>
      </c>
      <c r="C15" s="48" t="s">
        <v>49</v>
      </c>
      <c r="D15" s="47" t="s">
        <v>334</v>
      </c>
      <c r="E15" s="26" t="s">
        <v>595</v>
      </c>
      <c r="F15" s="20" t="s">
        <v>45</v>
      </c>
      <c r="G15" s="51"/>
      <c r="H15" s="23" t="s">
        <v>45</v>
      </c>
      <c r="I15" s="21" t="s">
        <v>45</v>
      </c>
      <c r="J15" s="25">
        <f>SUM(J16:J19)</f>
        <v>43963.8</v>
      </c>
      <c r="K15" s="28"/>
      <c r="L15" s="28"/>
      <c r="M15" s="29"/>
      <c r="N15" s="22"/>
      <c r="O15" s="23">
        <f>SUM(O16:O19)</f>
        <v>0</v>
      </c>
      <c r="P15" s="23">
        <f>SUM(P16:P19)</f>
        <v>0</v>
      </c>
    </row>
    <row r="16" spans="1:17" s="11" customFormat="1" ht="42.75">
      <c r="A16" s="19"/>
      <c r="B16" s="41">
        <v>1</v>
      </c>
      <c r="C16" s="42" t="s">
        <v>50</v>
      </c>
      <c r="D16" s="47" t="s">
        <v>335</v>
      </c>
      <c r="E16" s="26">
        <v>201325</v>
      </c>
      <c r="F16" s="20" t="s">
        <v>46</v>
      </c>
      <c r="G16" s="52">
        <v>21</v>
      </c>
      <c r="H16" s="40" t="s">
        <v>623</v>
      </c>
      <c r="I16" s="21" t="s">
        <v>47</v>
      </c>
      <c r="J16" s="25">
        <f>G16*H16</f>
        <v>1776.6</v>
      </c>
      <c r="K16" s="28"/>
      <c r="L16" s="28"/>
      <c r="M16" s="29"/>
      <c r="N16" s="22"/>
      <c r="O16" s="23">
        <f t="shared" ref="O16:O23" si="0">ROUND(M16*G16,2)</f>
        <v>0</v>
      </c>
      <c r="P16" s="23">
        <f t="shared" ref="P16:P23" si="1">ROUND(M16*(1+N16)*G16,2)</f>
        <v>0</v>
      </c>
    </row>
    <row r="17" spans="1:16" s="11" customFormat="1" ht="42.75">
      <c r="A17" s="19"/>
      <c r="B17" s="41">
        <v>1</v>
      </c>
      <c r="C17" s="42" t="s">
        <v>51</v>
      </c>
      <c r="D17" s="47" t="s">
        <v>336</v>
      </c>
      <c r="E17" s="26">
        <v>201323</v>
      </c>
      <c r="F17" s="20" t="s">
        <v>46</v>
      </c>
      <c r="G17" s="52">
        <v>186</v>
      </c>
      <c r="H17" s="40">
        <v>60.16</v>
      </c>
      <c r="I17" s="21" t="s">
        <v>47</v>
      </c>
      <c r="J17" s="25">
        <f t="shared" ref="J17:J19" si="2">G17*H17</f>
        <v>11189.76</v>
      </c>
      <c r="K17" s="28"/>
      <c r="L17" s="28"/>
      <c r="M17" s="29"/>
      <c r="N17" s="22"/>
      <c r="O17" s="23">
        <f t="shared" si="0"/>
        <v>0</v>
      </c>
      <c r="P17" s="23">
        <f t="shared" si="1"/>
        <v>0</v>
      </c>
    </row>
    <row r="18" spans="1:16" s="11" customFormat="1" ht="42.75">
      <c r="A18" s="19"/>
      <c r="B18" s="41">
        <v>1</v>
      </c>
      <c r="C18" s="42" t="s">
        <v>52</v>
      </c>
      <c r="D18" s="47" t="s">
        <v>337</v>
      </c>
      <c r="E18" s="26">
        <v>151150</v>
      </c>
      <c r="F18" s="20" t="s">
        <v>46</v>
      </c>
      <c r="G18" s="52">
        <v>909</v>
      </c>
      <c r="H18" s="40">
        <v>30.08</v>
      </c>
      <c r="I18" s="21" t="s">
        <v>47</v>
      </c>
      <c r="J18" s="25">
        <f t="shared" si="2"/>
        <v>27342.719999999998</v>
      </c>
      <c r="K18" s="28"/>
      <c r="L18" s="28"/>
      <c r="M18" s="29"/>
      <c r="N18" s="22"/>
      <c r="O18" s="23">
        <f t="shared" si="0"/>
        <v>0</v>
      </c>
      <c r="P18" s="23">
        <f t="shared" si="1"/>
        <v>0</v>
      </c>
    </row>
    <row r="19" spans="1:16" s="11" customFormat="1" ht="28.5">
      <c r="A19" s="19"/>
      <c r="B19" s="41">
        <v>1</v>
      </c>
      <c r="C19" s="42" t="s">
        <v>53</v>
      </c>
      <c r="D19" s="47" t="s">
        <v>338</v>
      </c>
      <c r="E19" s="26">
        <v>151149</v>
      </c>
      <c r="F19" s="20" t="s">
        <v>46</v>
      </c>
      <c r="G19" s="52">
        <v>486</v>
      </c>
      <c r="H19" s="40">
        <v>7.52</v>
      </c>
      <c r="I19" s="21" t="s">
        <v>47</v>
      </c>
      <c r="J19" s="25">
        <f t="shared" si="2"/>
        <v>3654.72</v>
      </c>
      <c r="K19" s="28"/>
      <c r="L19" s="28"/>
      <c r="M19" s="29"/>
      <c r="N19" s="22"/>
      <c r="O19" s="23">
        <f t="shared" si="0"/>
        <v>0</v>
      </c>
      <c r="P19" s="23">
        <f t="shared" si="1"/>
        <v>0</v>
      </c>
    </row>
    <row r="20" spans="1:16" s="11" customFormat="1" ht="28.5">
      <c r="A20" s="19"/>
      <c r="B20" s="41">
        <v>2</v>
      </c>
      <c r="C20" s="42" t="s">
        <v>54</v>
      </c>
      <c r="D20" s="47" t="s">
        <v>339</v>
      </c>
      <c r="E20" s="26" t="s">
        <v>35</v>
      </c>
      <c r="F20" s="20" t="s">
        <v>45</v>
      </c>
      <c r="G20" s="52"/>
      <c r="H20" s="23" t="s">
        <v>45</v>
      </c>
      <c r="I20" s="21" t="s">
        <v>45</v>
      </c>
      <c r="J20" s="25">
        <f>SUM(J21:J23)</f>
        <v>59236.2</v>
      </c>
      <c r="K20" s="28"/>
      <c r="L20" s="28"/>
      <c r="M20" s="29"/>
      <c r="N20" s="22"/>
      <c r="O20" s="23">
        <f>SUM(O21:O23)</f>
        <v>0</v>
      </c>
      <c r="P20" s="23">
        <f>SUM(P21:P23)</f>
        <v>0</v>
      </c>
    </row>
    <row r="21" spans="1:16" s="11" customFormat="1" ht="42.75">
      <c r="A21" s="19"/>
      <c r="B21" s="41">
        <v>2</v>
      </c>
      <c r="C21" s="42" t="s">
        <v>55</v>
      </c>
      <c r="D21" s="47" t="s">
        <v>340</v>
      </c>
      <c r="E21" s="26">
        <v>114241</v>
      </c>
      <c r="F21" s="20" t="s">
        <v>46</v>
      </c>
      <c r="G21" s="52">
        <v>210</v>
      </c>
      <c r="H21" s="40">
        <v>225.22</v>
      </c>
      <c r="I21" s="21" t="s">
        <v>47</v>
      </c>
      <c r="J21" s="25">
        <f t="shared" ref="J21:J23" si="3">G21*H21</f>
        <v>47296.2</v>
      </c>
      <c r="K21" s="28"/>
      <c r="L21" s="28"/>
      <c r="M21" s="29"/>
      <c r="N21" s="22"/>
      <c r="O21" s="23">
        <f t="shared" si="0"/>
        <v>0</v>
      </c>
      <c r="P21" s="23">
        <f t="shared" si="1"/>
        <v>0</v>
      </c>
    </row>
    <row r="22" spans="1:16" s="11" customFormat="1" ht="28.5">
      <c r="A22" s="19"/>
      <c r="B22" s="41">
        <v>2</v>
      </c>
      <c r="C22" s="42" t="s">
        <v>56</v>
      </c>
      <c r="D22" s="47" t="s">
        <v>341</v>
      </c>
      <c r="E22" s="26">
        <v>221974</v>
      </c>
      <c r="F22" s="20" t="s">
        <v>46</v>
      </c>
      <c r="G22" s="52">
        <v>30</v>
      </c>
      <c r="H22" s="40" t="s">
        <v>624</v>
      </c>
      <c r="I22" s="21" t="s">
        <v>47</v>
      </c>
      <c r="J22" s="25">
        <f t="shared" si="3"/>
        <v>8700</v>
      </c>
      <c r="K22" s="28"/>
      <c r="L22" s="28"/>
      <c r="M22" s="29"/>
      <c r="N22" s="22"/>
      <c r="O22" s="23">
        <f t="shared" si="0"/>
        <v>0</v>
      </c>
      <c r="P22" s="23">
        <f t="shared" si="1"/>
        <v>0</v>
      </c>
    </row>
    <row r="23" spans="1:16" s="11" customFormat="1" ht="28.5">
      <c r="A23" s="19"/>
      <c r="B23" s="41">
        <v>2</v>
      </c>
      <c r="C23" s="42" t="s">
        <v>57</v>
      </c>
      <c r="D23" s="47" t="s">
        <v>342</v>
      </c>
      <c r="E23" s="26">
        <v>127885</v>
      </c>
      <c r="F23" s="20" t="s">
        <v>46</v>
      </c>
      <c r="G23" s="52">
        <v>180</v>
      </c>
      <c r="H23" s="40" t="s">
        <v>625</v>
      </c>
      <c r="I23" s="21" t="s">
        <v>47</v>
      </c>
      <c r="J23" s="25">
        <f t="shared" si="3"/>
        <v>3240</v>
      </c>
      <c r="K23" s="28"/>
      <c r="L23" s="28"/>
      <c r="M23" s="29"/>
      <c r="N23" s="22"/>
      <c r="O23" s="23">
        <f t="shared" si="0"/>
        <v>0</v>
      </c>
      <c r="P23" s="23">
        <f t="shared" si="1"/>
        <v>0</v>
      </c>
    </row>
    <row r="24" spans="1:16" s="11" customFormat="1" ht="42.75">
      <c r="A24" s="19"/>
      <c r="B24" s="41">
        <v>3</v>
      </c>
      <c r="C24" s="42" t="s">
        <v>58</v>
      </c>
      <c r="D24" s="47" t="s">
        <v>343</v>
      </c>
      <c r="E24" s="26" t="s">
        <v>36</v>
      </c>
      <c r="F24" s="20" t="s">
        <v>45</v>
      </c>
      <c r="G24" s="52"/>
      <c r="H24" s="23" t="s">
        <v>45</v>
      </c>
      <c r="I24" s="21" t="s">
        <v>45</v>
      </c>
      <c r="J24" s="25">
        <f>SUM(J25:J26)</f>
        <v>40350</v>
      </c>
      <c r="K24" s="28"/>
      <c r="L24" s="28"/>
      <c r="M24" s="29"/>
      <c r="N24" s="22"/>
      <c r="O24" s="23">
        <f>SUM(O25:O26)</f>
        <v>0</v>
      </c>
      <c r="P24" s="23">
        <f>SUM(P25:P26)</f>
        <v>0</v>
      </c>
    </row>
    <row r="25" spans="1:16" s="11" customFormat="1" ht="68.25" customHeight="1">
      <c r="A25" s="19"/>
      <c r="B25" s="41">
        <v>3</v>
      </c>
      <c r="C25" s="42" t="s">
        <v>59</v>
      </c>
      <c r="D25" s="47" t="s">
        <v>344</v>
      </c>
      <c r="E25" s="26">
        <v>200446</v>
      </c>
      <c r="F25" s="20" t="s">
        <v>46</v>
      </c>
      <c r="G25" s="52">
        <v>75</v>
      </c>
      <c r="H25" s="40" t="s">
        <v>626</v>
      </c>
      <c r="I25" s="21" t="s">
        <v>47</v>
      </c>
      <c r="J25" s="25">
        <f t="shared" ref="J25:J26" si="4">G25*H25</f>
        <v>39750</v>
      </c>
      <c r="K25" s="28"/>
      <c r="L25" s="28"/>
      <c r="M25" s="29"/>
      <c r="N25" s="22"/>
      <c r="O25" s="23">
        <f t="shared" ref="O25:O87" si="5">ROUND(M25*G25,2)</f>
        <v>0</v>
      </c>
      <c r="P25" s="23">
        <f t="shared" ref="P25:P87" si="6">ROUND(M25*(1+N25)*G25,2)</f>
        <v>0</v>
      </c>
    </row>
    <row r="26" spans="1:16" s="11" customFormat="1" ht="28.5">
      <c r="A26" s="19"/>
      <c r="B26" s="41">
        <v>3</v>
      </c>
      <c r="C26" s="42" t="s">
        <v>60</v>
      </c>
      <c r="D26" s="47" t="s">
        <v>345</v>
      </c>
      <c r="E26" s="26">
        <v>130257</v>
      </c>
      <c r="F26" s="20" t="s">
        <v>46</v>
      </c>
      <c r="G26" s="52">
        <v>30</v>
      </c>
      <c r="H26" s="40" t="s">
        <v>627</v>
      </c>
      <c r="I26" s="21" t="s">
        <v>621</v>
      </c>
      <c r="J26" s="25">
        <f t="shared" si="4"/>
        <v>600</v>
      </c>
      <c r="K26" s="28"/>
      <c r="L26" s="28"/>
      <c r="M26" s="29"/>
      <c r="N26" s="22"/>
      <c r="O26" s="23">
        <f t="shared" si="5"/>
        <v>0</v>
      </c>
      <c r="P26" s="23">
        <f t="shared" si="6"/>
        <v>0</v>
      </c>
    </row>
    <row r="27" spans="1:16" s="11" customFormat="1" ht="28.5">
      <c r="A27" s="19"/>
      <c r="B27" s="41">
        <v>4</v>
      </c>
      <c r="C27" s="42" t="s">
        <v>61</v>
      </c>
      <c r="D27" s="47" t="s">
        <v>346</v>
      </c>
      <c r="E27" s="26" t="s">
        <v>37</v>
      </c>
      <c r="F27" s="20" t="s">
        <v>45</v>
      </c>
      <c r="G27" s="52"/>
      <c r="H27" s="23" t="s">
        <v>45</v>
      </c>
      <c r="I27" s="21" t="s">
        <v>45</v>
      </c>
      <c r="J27" s="25">
        <f>SUM(J28:J33)</f>
        <v>2617.8000000000002</v>
      </c>
      <c r="K27" s="28"/>
      <c r="L27" s="28"/>
      <c r="M27" s="29"/>
      <c r="N27" s="22"/>
      <c r="O27" s="23">
        <f>SUM(O28:O33)</f>
        <v>0</v>
      </c>
      <c r="P27" s="23">
        <f>SUM(P28:P33)</f>
        <v>0</v>
      </c>
    </row>
    <row r="28" spans="1:16" s="11" customFormat="1" ht="24" customHeight="1">
      <c r="A28" s="19"/>
      <c r="B28" s="41">
        <v>4</v>
      </c>
      <c r="C28" s="42" t="s">
        <v>62</v>
      </c>
      <c r="D28" s="47" t="s">
        <v>347</v>
      </c>
      <c r="E28" s="26">
        <v>211113</v>
      </c>
      <c r="F28" s="20" t="s">
        <v>46</v>
      </c>
      <c r="G28" s="52">
        <v>3</v>
      </c>
      <c r="H28" s="40" t="s">
        <v>628</v>
      </c>
      <c r="I28" s="21" t="s">
        <v>47</v>
      </c>
      <c r="J28" s="25">
        <f t="shared" ref="J28:J33" si="7">G28*H28</f>
        <v>1219.8000000000002</v>
      </c>
      <c r="K28" s="28"/>
      <c r="L28" s="28"/>
      <c r="M28" s="29"/>
      <c r="N28" s="22"/>
      <c r="O28" s="23">
        <f t="shared" si="5"/>
        <v>0</v>
      </c>
      <c r="P28" s="23">
        <f t="shared" si="6"/>
        <v>0</v>
      </c>
    </row>
    <row r="29" spans="1:16" s="11" customFormat="1" ht="42.75">
      <c r="A29" s="19"/>
      <c r="B29" s="41">
        <v>4</v>
      </c>
      <c r="C29" s="42" t="s">
        <v>63</v>
      </c>
      <c r="D29" s="47" t="s">
        <v>348</v>
      </c>
      <c r="E29" s="26">
        <v>130016</v>
      </c>
      <c r="F29" s="20" t="s">
        <v>46</v>
      </c>
      <c r="G29" s="52">
        <v>3</v>
      </c>
      <c r="H29" s="40" t="s">
        <v>629</v>
      </c>
      <c r="I29" s="21" t="s">
        <v>47</v>
      </c>
      <c r="J29" s="25">
        <f t="shared" si="7"/>
        <v>507</v>
      </c>
      <c r="K29" s="28"/>
      <c r="L29" s="28"/>
      <c r="M29" s="29"/>
      <c r="N29" s="22"/>
      <c r="O29" s="23">
        <f t="shared" si="5"/>
        <v>0</v>
      </c>
      <c r="P29" s="23">
        <f t="shared" si="6"/>
        <v>0</v>
      </c>
    </row>
    <row r="30" spans="1:16" s="11" customFormat="1" ht="28.5">
      <c r="A30" s="19"/>
      <c r="B30" s="41">
        <v>4</v>
      </c>
      <c r="C30" s="42" t="s">
        <v>64</v>
      </c>
      <c r="D30" s="47" t="s">
        <v>349</v>
      </c>
      <c r="E30" s="26">
        <v>130016</v>
      </c>
      <c r="F30" s="20" t="s">
        <v>46</v>
      </c>
      <c r="G30" s="52">
        <v>3</v>
      </c>
      <c r="H30" s="40" t="s">
        <v>630</v>
      </c>
      <c r="I30" s="21">
        <v>0.1</v>
      </c>
      <c r="J30" s="25">
        <f t="shared" si="7"/>
        <v>567</v>
      </c>
      <c r="K30" s="28"/>
      <c r="L30" s="28"/>
      <c r="M30" s="29"/>
      <c r="N30" s="22"/>
      <c r="O30" s="23">
        <f t="shared" si="5"/>
        <v>0</v>
      </c>
      <c r="P30" s="23">
        <f t="shared" si="6"/>
        <v>0</v>
      </c>
    </row>
    <row r="31" spans="1:16" s="11" customFormat="1" ht="28.5">
      <c r="A31" s="19"/>
      <c r="B31" s="41">
        <v>4</v>
      </c>
      <c r="C31" s="42" t="s">
        <v>65</v>
      </c>
      <c r="D31" s="47" t="s">
        <v>350</v>
      </c>
      <c r="E31" s="26">
        <v>130017</v>
      </c>
      <c r="F31" s="20" t="s">
        <v>46</v>
      </c>
      <c r="G31" s="52">
        <v>3</v>
      </c>
      <c r="H31" s="40">
        <v>10</v>
      </c>
      <c r="I31" s="21" t="s">
        <v>47</v>
      </c>
      <c r="J31" s="25">
        <f t="shared" si="7"/>
        <v>30</v>
      </c>
      <c r="K31" s="28"/>
      <c r="L31" s="28"/>
      <c r="M31" s="29"/>
      <c r="N31" s="22"/>
      <c r="O31" s="23">
        <f t="shared" si="5"/>
        <v>0</v>
      </c>
      <c r="P31" s="23">
        <f t="shared" si="6"/>
        <v>0</v>
      </c>
    </row>
    <row r="32" spans="1:16" s="11" customFormat="1" ht="28.5">
      <c r="A32" s="19"/>
      <c r="B32" s="41">
        <v>4</v>
      </c>
      <c r="C32" s="42" t="s">
        <v>66</v>
      </c>
      <c r="D32" s="47" t="s">
        <v>351</v>
      </c>
      <c r="E32" s="26">
        <v>130230</v>
      </c>
      <c r="F32" s="20" t="s">
        <v>46</v>
      </c>
      <c r="G32" s="52">
        <v>3</v>
      </c>
      <c r="H32" s="40" t="s">
        <v>631</v>
      </c>
      <c r="I32" s="21" t="s">
        <v>47</v>
      </c>
      <c r="J32" s="25">
        <f t="shared" si="7"/>
        <v>204</v>
      </c>
      <c r="K32" s="28"/>
      <c r="L32" s="28"/>
      <c r="M32" s="29"/>
      <c r="N32" s="22"/>
      <c r="O32" s="23">
        <f t="shared" si="5"/>
        <v>0</v>
      </c>
      <c r="P32" s="23">
        <f t="shared" si="6"/>
        <v>0</v>
      </c>
    </row>
    <row r="33" spans="1:16" s="11" customFormat="1" ht="42.75">
      <c r="A33" s="19"/>
      <c r="B33" s="41">
        <v>4</v>
      </c>
      <c r="C33" s="42" t="s">
        <v>67</v>
      </c>
      <c r="D33" s="47" t="s">
        <v>352</v>
      </c>
      <c r="E33" s="26">
        <v>209153</v>
      </c>
      <c r="F33" s="20" t="s">
        <v>46</v>
      </c>
      <c r="G33" s="52">
        <v>6</v>
      </c>
      <c r="H33" s="40">
        <v>15</v>
      </c>
      <c r="I33" s="21" t="s">
        <v>621</v>
      </c>
      <c r="J33" s="25">
        <f t="shared" si="7"/>
        <v>90</v>
      </c>
      <c r="K33" s="28"/>
      <c r="L33" s="28"/>
      <c r="M33" s="29"/>
      <c r="N33" s="22"/>
      <c r="O33" s="23">
        <f t="shared" si="5"/>
        <v>0</v>
      </c>
      <c r="P33" s="23">
        <f t="shared" si="6"/>
        <v>0</v>
      </c>
    </row>
    <row r="34" spans="1:16" s="11" customFormat="1" ht="57">
      <c r="A34" s="19"/>
      <c r="B34" s="41">
        <v>5</v>
      </c>
      <c r="C34" s="42" t="s">
        <v>68</v>
      </c>
      <c r="D34" s="47" t="s">
        <v>353</v>
      </c>
      <c r="E34" s="26" t="s">
        <v>38</v>
      </c>
      <c r="F34" s="20" t="s">
        <v>45</v>
      </c>
      <c r="G34" s="52"/>
      <c r="H34" s="23" t="s">
        <v>45</v>
      </c>
      <c r="I34" s="21" t="s">
        <v>45</v>
      </c>
      <c r="J34" s="25">
        <f>SUM(J35:J43)</f>
        <v>248322</v>
      </c>
      <c r="K34" s="28"/>
      <c r="L34" s="28"/>
      <c r="M34" s="29"/>
      <c r="N34" s="22"/>
      <c r="O34" s="23">
        <f>SUM(O35:O43)</f>
        <v>0</v>
      </c>
      <c r="P34" s="23">
        <f>SUM(P35:P43)</f>
        <v>0</v>
      </c>
    </row>
    <row r="35" spans="1:16" s="11" customFormat="1" ht="42.75">
      <c r="A35" s="19"/>
      <c r="B35" s="41">
        <v>5</v>
      </c>
      <c r="C35" s="42" t="s">
        <v>69</v>
      </c>
      <c r="D35" s="47" t="s">
        <v>354</v>
      </c>
      <c r="E35" s="26">
        <v>130243</v>
      </c>
      <c r="F35" s="20" t="s">
        <v>46</v>
      </c>
      <c r="G35" s="52">
        <v>30</v>
      </c>
      <c r="H35" s="40" t="s">
        <v>632</v>
      </c>
      <c r="I35" s="21" t="s">
        <v>47</v>
      </c>
      <c r="J35" s="25">
        <f t="shared" ref="J35:J43" si="8">G35*H35</f>
        <v>18750</v>
      </c>
      <c r="K35" s="28"/>
      <c r="L35" s="28"/>
      <c r="M35" s="29"/>
      <c r="N35" s="22"/>
      <c r="O35" s="23">
        <f t="shared" si="5"/>
        <v>0</v>
      </c>
      <c r="P35" s="23">
        <f t="shared" si="6"/>
        <v>0</v>
      </c>
    </row>
    <row r="36" spans="1:16" s="11" customFormat="1" ht="42.75">
      <c r="A36" s="19"/>
      <c r="B36" s="41">
        <v>5</v>
      </c>
      <c r="C36" s="42" t="s">
        <v>70</v>
      </c>
      <c r="D36" s="47" t="s">
        <v>355</v>
      </c>
      <c r="E36" s="26">
        <v>130242</v>
      </c>
      <c r="F36" s="20" t="s">
        <v>46</v>
      </c>
      <c r="G36" s="52">
        <v>210</v>
      </c>
      <c r="H36" s="40" t="s">
        <v>633</v>
      </c>
      <c r="I36" s="21" t="s">
        <v>47</v>
      </c>
      <c r="J36" s="25">
        <f t="shared" si="8"/>
        <v>94500</v>
      </c>
      <c r="K36" s="28"/>
      <c r="L36" s="28"/>
      <c r="M36" s="29"/>
      <c r="N36" s="22"/>
      <c r="O36" s="23">
        <f t="shared" si="5"/>
        <v>0</v>
      </c>
      <c r="P36" s="23">
        <f t="shared" si="6"/>
        <v>0</v>
      </c>
    </row>
    <row r="37" spans="1:16" s="11" customFormat="1" ht="28.5">
      <c r="A37" s="19"/>
      <c r="B37" s="41">
        <v>5</v>
      </c>
      <c r="C37" s="42" t="s">
        <v>71</v>
      </c>
      <c r="D37" s="47" t="s">
        <v>356</v>
      </c>
      <c r="E37" s="26">
        <v>130244</v>
      </c>
      <c r="F37" s="20" t="s">
        <v>46</v>
      </c>
      <c r="G37" s="52">
        <v>240</v>
      </c>
      <c r="H37" s="40" t="s">
        <v>633</v>
      </c>
      <c r="I37" s="21" t="s">
        <v>47</v>
      </c>
      <c r="J37" s="25">
        <f t="shared" si="8"/>
        <v>108000</v>
      </c>
      <c r="K37" s="28"/>
      <c r="L37" s="28"/>
      <c r="M37" s="29"/>
      <c r="N37" s="22"/>
      <c r="O37" s="23">
        <f t="shared" si="5"/>
        <v>0</v>
      </c>
      <c r="P37" s="23">
        <f t="shared" si="6"/>
        <v>0</v>
      </c>
    </row>
    <row r="38" spans="1:16" s="11" customFormat="1" ht="28.5">
      <c r="A38" s="19"/>
      <c r="B38" s="41">
        <v>5</v>
      </c>
      <c r="C38" s="42" t="s">
        <v>72</v>
      </c>
      <c r="D38" s="47" t="s">
        <v>357</v>
      </c>
      <c r="E38" s="26">
        <v>130260</v>
      </c>
      <c r="F38" s="20" t="s">
        <v>46</v>
      </c>
      <c r="G38" s="52">
        <v>300</v>
      </c>
      <c r="H38" s="40" t="s">
        <v>634</v>
      </c>
      <c r="I38" s="21" t="s">
        <v>47</v>
      </c>
      <c r="J38" s="25">
        <f t="shared" si="8"/>
        <v>12000</v>
      </c>
      <c r="K38" s="28"/>
      <c r="L38" s="28"/>
      <c r="M38" s="29"/>
      <c r="N38" s="22"/>
      <c r="O38" s="23">
        <f t="shared" si="5"/>
        <v>0</v>
      </c>
      <c r="P38" s="23">
        <f t="shared" si="6"/>
        <v>0</v>
      </c>
    </row>
    <row r="39" spans="1:16" s="11" customFormat="1" ht="16.5">
      <c r="A39" s="19"/>
      <c r="B39" s="41">
        <v>5</v>
      </c>
      <c r="C39" s="42" t="s">
        <v>73</v>
      </c>
      <c r="D39" s="47" t="s">
        <v>358</v>
      </c>
      <c r="E39" s="26">
        <v>130246</v>
      </c>
      <c r="F39" s="20" t="s">
        <v>46</v>
      </c>
      <c r="G39" s="52">
        <v>3</v>
      </c>
      <c r="H39" s="40" t="s">
        <v>635</v>
      </c>
      <c r="I39" s="21" t="s">
        <v>47</v>
      </c>
      <c r="J39" s="25">
        <f t="shared" si="8"/>
        <v>240</v>
      </c>
      <c r="K39" s="28"/>
      <c r="L39" s="28"/>
      <c r="M39" s="29"/>
      <c r="N39" s="22"/>
      <c r="O39" s="23">
        <f t="shared" si="5"/>
        <v>0</v>
      </c>
      <c r="P39" s="23">
        <f t="shared" si="6"/>
        <v>0</v>
      </c>
    </row>
    <row r="40" spans="1:16" s="11" customFormat="1" ht="28.5">
      <c r="A40" s="19"/>
      <c r="B40" s="41">
        <v>5</v>
      </c>
      <c r="C40" s="42" t="s">
        <v>74</v>
      </c>
      <c r="D40" s="47" t="s">
        <v>359</v>
      </c>
      <c r="E40" s="26">
        <v>151269</v>
      </c>
      <c r="F40" s="20" t="s">
        <v>46</v>
      </c>
      <c r="G40" s="52">
        <v>9</v>
      </c>
      <c r="H40" s="40" t="s">
        <v>636</v>
      </c>
      <c r="I40" s="21" t="s">
        <v>47</v>
      </c>
      <c r="J40" s="25">
        <f t="shared" si="8"/>
        <v>1800</v>
      </c>
      <c r="K40" s="28"/>
      <c r="L40" s="28"/>
      <c r="M40" s="29"/>
      <c r="N40" s="22"/>
      <c r="O40" s="23">
        <f t="shared" si="5"/>
        <v>0</v>
      </c>
      <c r="P40" s="23">
        <f t="shared" si="6"/>
        <v>0</v>
      </c>
    </row>
    <row r="41" spans="1:16" s="11" customFormat="1" ht="42.75">
      <c r="A41" s="19"/>
      <c r="B41" s="41">
        <v>5</v>
      </c>
      <c r="C41" s="42" t="s">
        <v>75</v>
      </c>
      <c r="D41" s="47" t="s">
        <v>360</v>
      </c>
      <c r="E41" s="26">
        <v>191877</v>
      </c>
      <c r="F41" s="20" t="s">
        <v>622</v>
      </c>
      <c r="G41" s="52">
        <v>3</v>
      </c>
      <c r="H41" s="40" t="s">
        <v>637</v>
      </c>
      <c r="I41" s="21" t="s">
        <v>621</v>
      </c>
      <c r="J41" s="25">
        <f t="shared" si="8"/>
        <v>165</v>
      </c>
      <c r="K41" s="28"/>
      <c r="L41" s="28"/>
      <c r="M41" s="29"/>
      <c r="N41" s="22"/>
      <c r="O41" s="23">
        <f t="shared" si="5"/>
        <v>0</v>
      </c>
      <c r="P41" s="23">
        <f t="shared" si="6"/>
        <v>0</v>
      </c>
    </row>
    <row r="42" spans="1:16" s="11" customFormat="1" ht="48.75" customHeight="1">
      <c r="A42" s="19"/>
      <c r="B42" s="41">
        <v>5</v>
      </c>
      <c r="C42" s="42" t="s">
        <v>76</v>
      </c>
      <c r="D42" s="47" t="s">
        <v>361</v>
      </c>
      <c r="E42" s="26">
        <v>189056</v>
      </c>
      <c r="F42" s="20" t="s">
        <v>622</v>
      </c>
      <c r="G42" s="52">
        <v>3</v>
      </c>
      <c r="H42" s="40" t="s">
        <v>638</v>
      </c>
      <c r="I42" s="21" t="s">
        <v>621</v>
      </c>
      <c r="J42" s="25">
        <f t="shared" si="8"/>
        <v>867</v>
      </c>
      <c r="K42" s="28"/>
      <c r="L42" s="28"/>
      <c r="M42" s="29"/>
      <c r="N42" s="22"/>
      <c r="O42" s="23">
        <f t="shared" si="5"/>
        <v>0</v>
      </c>
      <c r="P42" s="23">
        <f t="shared" si="6"/>
        <v>0</v>
      </c>
    </row>
    <row r="43" spans="1:16" s="11" customFormat="1" ht="28.5">
      <c r="A43" s="19"/>
      <c r="B43" s="41">
        <v>5</v>
      </c>
      <c r="C43" s="42" t="s">
        <v>77</v>
      </c>
      <c r="D43" s="47" t="s">
        <v>362</v>
      </c>
      <c r="E43" s="26">
        <v>208158</v>
      </c>
      <c r="F43" s="20" t="s">
        <v>46</v>
      </c>
      <c r="G43" s="52">
        <v>600</v>
      </c>
      <c r="H43" s="40">
        <v>20</v>
      </c>
      <c r="I43" s="21" t="s">
        <v>621</v>
      </c>
      <c r="J43" s="25">
        <f t="shared" si="8"/>
        <v>12000</v>
      </c>
      <c r="K43" s="28"/>
      <c r="L43" s="28"/>
      <c r="M43" s="29"/>
      <c r="N43" s="22"/>
      <c r="O43" s="23">
        <f t="shared" si="5"/>
        <v>0</v>
      </c>
      <c r="P43" s="23">
        <f t="shared" si="6"/>
        <v>0</v>
      </c>
    </row>
    <row r="44" spans="1:16" s="11" customFormat="1" ht="57">
      <c r="A44" s="19"/>
      <c r="B44" s="41">
        <v>6</v>
      </c>
      <c r="C44" s="42" t="s">
        <v>78</v>
      </c>
      <c r="D44" s="47" t="s">
        <v>363</v>
      </c>
      <c r="E44" s="26" t="s">
        <v>39</v>
      </c>
      <c r="F44" s="20" t="s">
        <v>45</v>
      </c>
      <c r="G44" s="52"/>
      <c r="H44" s="23" t="s">
        <v>45</v>
      </c>
      <c r="I44" s="21" t="s">
        <v>45</v>
      </c>
      <c r="J44" s="25">
        <f>SUM(J45:J55)</f>
        <v>715453.74</v>
      </c>
      <c r="K44" s="28"/>
      <c r="L44" s="28"/>
      <c r="M44" s="29"/>
      <c r="N44" s="22"/>
      <c r="O44" s="23">
        <f>SUM(O45:O55)</f>
        <v>0</v>
      </c>
      <c r="P44" s="23">
        <f>SUM(P45:P55)</f>
        <v>0</v>
      </c>
    </row>
    <row r="45" spans="1:16" s="11" customFormat="1" ht="42.75">
      <c r="A45" s="19"/>
      <c r="B45" s="41">
        <v>6</v>
      </c>
      <c r="C45" s="42" t="s">
        <v>79</v>
      </c>
      <c r="D45" s="47" t="s">
        <v>354</v>
      </c>
      <c r="E45" s="47">
        <v>224693</v>
      </c>
      <c r="F45" s="20" t="s">
        <v>46</v>
      </c>
      <c r="G45" s="52">
        <v>180</v>
      </c>
      <c r="H45" s="40" t="s">
        <v>639</v>
      </c>
      <c r="I45" s="21" t="s">
        <v>47</v>
      </c>
      <c r="J45" s="25">
        <f t="shared" ref="J45:J55" si="9">G45*H45</f>
        <v>140400</v>
      </c>
      <c r="K45" s="28"/>
      <c r="L45" s="28"/>
      <c r="M45" s="29"/>
      <c r="N45" s="22"/>
      <c r="O45" s="23">
        <f t="shared" si="5"/>
        <v>0</v>
      </c>
      <c r="P45" s="23">
        <f t="shared" si="6"/>
        <v>0</v>
      </c>
    </row>
    <row r="46" spans="1:16" s="11" customFormat="1" ht="42.75">
      <c r="A46" s="19"/>
      <c r="B46" s="41">
        <v>6</v>
      </c>
      <c r="C46" s="42" t="s">
        <v>80</v>
      </c>
      <c r="D46" s="47" t="s">
        <v>364</v>
      </c>
      <c r="E46" s="47">
        <v>224691</v>
      </c>
      <c r="F46" s="20" t="s">
        <v>46</v>
      </c>
      <c r="G46" s="52">
        <v>480</v>
      </c>
      <c r="H46" s="40" t="s">
        <v>640</v>
      </c>
      <c r="I46" s="21" t="s">
        <v>47</v>
      </c>
      <c r="J46" s="25">
        <f t="shared" si="9"/>
        <v>266400</v>
      </c>
      <c r="K46" s="28"/>
      <c r="L46" s="28"/>
      <c r="M46" s="29"/>
      <c r="N46" s="22"/>
      <c r="O46" s="23">
        <f t="shared" si="5"/>
        <v>0</v>
      </c>
      <c r="P46" s="23">
        <f t="shared" si="6"/>
        <v>0</v>
      </c>
    </row>
    <row r="47" spans="1:16" s="11" customFormat="1" ht="42.75">
      <c r="A47" s="19"/>
      <c r="B47" s="41">
        <v>6</v>
      </c>
      <c r="C47" s="42" t="s">
        <v>81</v>
      </c>
      <c r="D47" s="47" t="s">
        <v>365</v>
      </c>
      <c r="E47" s="47">
        <v>207417</v>
      </c>
      <c r="F47" s="20" t="s">
        <v>46</v>
      </c>
      <c r="G47" s="52">
        <v>33</v>
      </c>
      <c r="H47" s="40" t="s">
        <v>633</v>
      </c>
      <c r="I47" s="21" t="s">
        <v>47</v>
      </c>
      <c r="J47" s="25">
        <f t="shared" si="9"/>
        <v>14850</v>
      </c>
      <c r="K47" s="28"/>
      <c r="L47" s="28"/>
      <c r="M47" s="29"/>
      <c r="N47" s="22"/>
      <c r="O47" s="23">
        <f t="shared" si="5"/>
        <v>0</v>
      </c>
      <c r="P47" s="23">
        <f t="shared" si="6"/>
        <v>0</v>
      </c>
    </row>
    <row r="48" spans="1:16" s="11" customFormat="1" ht="28.5">
      <c r="A48" s="19"/>
      <c r="B48" s="41">
        <v>6</v>
      </c>
      <c r="C48" s="42" t="s">
        <v>82</v>
      </c>
      <c r="D48" s="47" t="s">
        <v>366</v>
      </c>
      <c r="E48" s="47">
        <v>224692</v>
      </c>
      <c r="F48" s="20" t="s">
        <v>46</v>
      </c>
      <c r="G48" s="52">
        <v>645</v>
      </c>
      <c r="H48" s="40" t="s">
        <v>641</v>
      </c>
      <c r="I48" s="21" t="s">
        <v>47</v>
      </c>
      <c r="J48" s="25">
        <f t="shared" si="9"/>
        <v>185760</v>
      </c>
      <c r="K48" s="28"/>
      <c r="L48" s="28"/>
      <c r="M48" s="29"/>
      <c r="N48" s="22"/>
      <c r="O48" s="23">
        <f t="shared" si="5"/>
        <v>0</v>
      </c>
      <c r="P48" s="23">
        <f t="shared" si="6"/>
        <v>0</v>
      </c>
    </row>
    <row r="49" spans="1:16" s="11" customFormat="1" ht="16.5">
      <c r="A49" s="19"/>
      <c r="B49" s="41">
        <v>6</v>
      </c>
      <c r="C49" s="42" t="s">
        <v>83</v>
      </c>
      <c r="D49" s="47" t="s">
        <v>367</v>
      </c>
      <c r="E49" s="47">
        <v>224695</v>
      </c>
      <c r="F49" s="20" t="s">
        <v>46</v>
      </c>
      <c r="G49" s="52">
        <v>9</v>
      </c>
      <c r="H49" s="40">
        <v>56.86</v>
      </c>
      <c r="I49" s="21" t="s">
        <v>47</v>
      </c>
      <c r="J49" s="25">
        <f t="shared" si="9"/>
        <v>511.74</v>
      </c>
      <c r="K49" s="28"/>
      <c r="L49" s="28"/>
      <c r="M49" s="29"/>
      <c r="N49" s="22"/>
      <c r="O49" s="23">
        <f t="shared" si="5"/>
        <v>0</v>
      </c>
      <c r="P49" s="23">
        <f t="shared" si="6"/>
        <v>0</v>
      </c>
    </row>
    <row r="50" spans="1:16" s="11" customFormat="1" ht="28.5">
      <c r="A50" s="19"/>
      <c r="B50" s="41">
        <v>6</v>
      </c>
      <c r="C50" s="42" t="s">
        <v>84</v>
      </c>
      <c r="D50" s="47" t="s">
        <v>368</v>
      </c>
      <c r="E50" s="47">
        <v>224694</v>
      </c>
      <c r="F50" s="20" t="s">
        <v>46</v>
      </c>
      <c r="G50" s="52">
        <v>870</v>
      </c>
      <c r="H50" s="40">
        <v>35.64</v>
      </c>
      <c r="I50" s="21" t="s">
        <v>47</v>
      </c>
      <c r="J50" s="25">
        <f t="shared" si="9"/>
        <v>31006.799999999999</v>
      </c>
      <c r="K50" s="28"/>
      <c r="L50" s="28"/>
      <c r="M50" s="29"/>
      <c r="N50" s="22"/>
      <c r="O50" s="23">
        <f t="shared" si="5"/>
        <v>0</v>
      </c>
      <c r="P50" s="23">
        <f t="shared" si="6"/>
        <v>0</v>
      </c>
    </row>
    <row r="51" spans="1:16" s="11" customFormat="1" ht="28.5">
      <c r="A51" s="19"/>
      <c r="B51" s="41">
        <v>6</v>
      </c>
      <c r="C51" s="42" t="s">
        <v>85</v>
      </c>
      <c r="D51" s="47" t="s">
        <v>369</v>
      </c>
      <c r="E51" s="47">
        <v>224696</v>
      </c>
      <c r="F51" s="20" t="s">
        <v>46</v>
      </c>
      <c r="G51" s="52">
        <v>72</v>
      </c>
      <c r="H51" s="40" t="s">
        <v>642</v>
      </c>
      <c r="I51" s="21" t="s">
        <v>47</v>
      </c>
      <c r="J51" s="25">
        <f t="shared" si="9"/>
        <v>8640</v>
      </c>
      <c r="K51" s="28"/>
      <c r="L51" s="28"/>
      <c r="M51" s="29"/>
      <c r="N51" s="22"/>
      <c r="O51" s="23">
        <f t="shared" si="5"/>
        <v>0</v>
      </c>
      <c r="P51" s="23">
        <f t="shared" si="6"/>
        <v>0</v>
      </c>
    </row>
    <row r="52" spans="1:16" s="11" customFormat="1" ht="16.5">
      <c r="A52" s="19"/>
      <c r="B52" s="41">
        <v>6</v>
      </c>
      <c r="C52" s="42" t="s">
        <v>86</v>
      </c>
      <c r="D52" s="47" t="s">
        <v>370</v>
      </c>
      <c r="E52" s="47">
        <v>101940</v>
      </c>
      <c r="F52" s="20" t="s">
        <v>46</v>
      </c>
      <c r="G52" s="52">
        <v>210</v>
      </c>
      <c r="H52" s="40" t="s">
        <v>643</v>
      </c>
      <c r="I52" s="21" t="s">
        <v>47</v>
      </c>
      <c r="J52" s="25">
        <f t="shared" si="9"/>
        <v>24381</v>
      </c>
      <c r="K52" s="28"/>
      <c r="L52" s="28"/>
      <c r="M52" s="29"/>
      <c r="N52" s="22"/>
      <c r="O52" s="23">
        <f t="shared" si="5"/>
        <v>0</v>
      </c>
      <c r="P52" s="23">
        <f t="shared" si="6"/>
        <v>0</v>
      </c>
    </row>
    <row r="53" spans="1:16" s="11" customFormat="1" ht="16.5">
      <c r="A53" s="19"/>
      <c r="B53" s="41">
        <v>6</v>
      </c>
      <c r="C53" s="42" t="s">
        <v>87</v>
      </c>
      <c r="D53" s="47" t="s">
        <v>371</v>
      </c>
      <c r="E53" s="47">
        <v>101940</v>
      </c>
      <c r="F53" s="20" t="s">
        <v>46</v>
      </c>
      <c r="G53" s="52">
        <v>210</v>
      </c>
      <c r="H53" s="40" t="s">
        <v>643</v>
      </c>
      <c r="I53" s="21" t="s">
        <v>47</v>
      </c>
      <c r="J53" s="25">
        <f t="shared" si="9"/>
        <v>24381</v>
      </c>
      <c r="K53" s="28"/>
      <c r="L53" s="28"/>
      <c r="M53" s="29"/>
      <c r="N53" s="22"/>
      <c r="O53" s="23">
        <f t="shared" si="5"/>
        <v>0</v>
      </c>
      <c r="P53" s="23">
        <f t="shared" si="6"/>
        <v>0</v>
      </c>
    </row>
    <row r="54" spans="1:16" s="11" customFormat="1" ht="28.5">
      <c r="A54" s="19"/>
      <c r="B54" s="41">
        <v>6</v>
      </c>
      <c r="C54" s="42" t="s">
        <v>88</v>
      </c>
      <c r="D54" s="47" t="s">
        <v>372</v>
      </c>
      <c r="E54" s="47">
        <v>208633</v>
      </c>
      <c r="F54" s="20" t="s">
        <v>46</v>
      </c>
      <c r="G54" s="52">
        <v>144</v>
      </c>
      <c r="H54" s="40" t="s">
        <v>644</v>
      </c>
      <c r="I54" s="21" t="s">
        <v>621</v>
      </c>
      <c r="J54" s="25">
        <f t="shared" si="9"/>
        <v>3283.2000000000003</v>
      </c>
      <c r="K54" s="28"/>
      <c r="L54" s="28"/>
      <c r="M54" s="29"/>
      <c r="N54" s="22"/>
      <c r="O54" s="23">
        <f t="shared" si="5"/>
        <v>0</v>
      </c>
      <c r="P54" s="23">
        <f t="shared" si="6"/>
        <v>0</v>
      </c>
    </row>
    <row r="55" spans="1:16" s="11" customFormat="1" ht="28.5">
      <c r="A55" s="19"/>
      <c r="B55" s="41">
        <v>6</v>
      </c>
      <c r="C55" s="42" t="s">
        <v>89</v>
      </c>
      <c r="D55" s="47" t="s">
        <v>373</v>
      </c>
      <c r="E55" s="47">
        <v>130286</v>
      </c>
      <c r="F55" s="20" t="s">
        <v>46</v>
      </c>
      <c r="G55" s="52">
        <v>1320</v>
      </c>
      <c r="H55" s="40" t="s">
        <v>645</v>
      </c>
      <c r="I55" s="21" t="s">
        <v>47</v>
      </c>
      <c r="J55" s="25">
        <f t="shared" si="9"/>
        <v>15840</v>
      </c>
      <c r="K55" s="28"/>
      <c r="L55" s="28"/>
      <c r="M55" s="29"/>
      <c r="N55" s="22"/>
      <c r="O55" s="23">
        <f t="shared" si="5"/>
        <v>0</v>
      </c>
      <c r="P55" s="23">
        <f t="shared" si="6"/>
        <v>0</v>
      </c>
    </row>
    <row r="56" spans="1:16" s="11" customFormat="1" ht="28.5">
      <c r="A56" s="19"/>
      <c r="B56" s="41">
        <v>7</v>
      </c>
      <c r="C56" s="42" t="s">
        <v>90</v>
      </c>
      <c r="D56" s="47" t="s">
        <v>374</v>
      </c>
      <c r="E56" s="26" t="s">
        <v>40</v>
      </c>
      <c r="F56" s="20" t="s">
        <v>45</v>
      </c>
      <c r="G56" s="52"/>
      <c r="H56" s="23" t="s">
        <v>45</v>
      </c>
      <c r="I56" s="21" t="s">
        <v>45</v>
      </c>
      <c r="J56" s="25">
        <f>SUM(J57:J68)</f>
        <v>108468</v>
      </c>
      <c r="K56" s="28"/>
      <c r="L56" s="28"/>
      <c r="M56" s="29"/>
      <c r="N56" s="22"/>
      <c r="O56" s="23">
        <f>SUM(O57:O68)</f>
        <v>0</v>
      </c>
      <c r="P56" s="23">
        <f>SUM(P57:P68)</f>
        <v>0</v>
      </c>
    </row>
    <row r="57" spans="1:16" s="11" customFormat="1" ht="28.5">
      <c r="A57" s="19"/>
      <c r="B57" s="41">
        <v>7</v>
      </c>
      <c r="C57" s="42" t="s">
        <v>91</v>
      </c>
      <c r="D57" s="47" t="s">
        <v>375</v>
      </c>
      <c r="E57" s="26">
        <v>151292</v>
      </c>
      <c r="F57" s="20" t="s">
        <v>46</v>
      </c>
      <c r="G57" s="52">
        <v>54</v>
      </c>
      <c r="H57" s="40" t="s">
        <v>646</v>
      </c>
      <c r="I57" s="21" t="s">
        <v>47</v>
      </c>
      <c r="J57" s="25">
        <f t="shared" ref="J57:J68" si="10">G57*H57</f>
        <v>42660</v>
      </c>
      <c r="K57" s="28"/>
      <c r="L57" s="28"/>
      <c r="M57" s="29"/>
      <c r="N57" s="22"/>
      <c r="O57" s="23">
        <f t="shared" si="5"/>
        <v>0</v>
      </c>
      <c r="P57" s="23">
        <f t="shared" si="6"/>
        <v>0</v>
      </c>
    </row>
    <row r="58" spans="1:16" s="11" customFormat="1" ht="28.5">
      <c r="A58" s="19"/>
      <c r="B58" s="41">
        <v>7</v>
      </c>
      <c r="C58" s="42" t="s">
        <v>92</v>
      </c>
      <c r="D58" s="47" t="s">
        <v>376</v>
      </c>
      <c r="E58" s="26">
        <v>142024</v>
      </c>
      <c r="F58" s="20" t="s">
        <v>46</v>
      </c>
      <c r="G58" s="52">
        <v>18</v>
      </c>
      <c r="H58" s="40" t="s">
        <v>647</v>
      </c>
      <c r="I58" s="21" t="s">
        <v>47</v>
      </c>
      <c r="J58" s="25">
        <f t="shared" si="10"/>
        <v>12420</v>
      </c>
      <c r="K58" s="28"/>
      <c r="L58" s="28"/>
      <c r="M58" s="29"/>
      <c r="N58" s="22"/>
      <c r="O58" s="23">
        <f t="shared" si="5"/>
        <v>0</v>
      </c>
      <c r="P58" s="23">
        <f t="shared" si="6"/>
        <v>0</v>
      </c>
    </row>
    <row r="59" spans="1:16" s="11" customFormat="1" ht="28.5">
      <c r="A59" s="19"/>
      <c r="B59" s="41">
        <v>7</v>
      </c>
      <c r="C59" s="42" t="s">
        <v>93</v>
      </c>
      <c r="D59" s="47" t="s">
        <v>377</v>
      </c>
      <c r="E59" s="26">
        <v>130298</v>
      </c>
      <c r="F59" s="20" t="s">
        <v>46</v>
      </c>
      <c r="G59" s="52">
        <v>240</v>
      </c>
      <c r="H59" s="40" t="s">
        <v>648</v>
      </c>
      <c r="I59" s="21" t="s">
        <v>47</v>
      </c>
      <c r="J59" s="25">
        <f t="shared" si="10"/>
        <v>22800</v>
      </c>
      <c r="K59" s="28"/>
      <c r="L59" s="28"/>
      <c r="M59" s="29"/>
      <c r="N59" s="22"/>
      <c r="O59" s="23">
        <f t="shared" si="5"/>
        <v>0</v>
      </c>
      <c r="P59" s="23">
        <f t="shared" si="6"/>
        <v>0</v>
      </c>
    </row>
    <row r="60" spans="1:16" s="11" customFormat="1" ht="28.5">
      <c r="A60" s="19"/>
      <c r="B60" s="41">
        <v>7</v>
      </c>
      <c r="C60" s="42" t="s">
        <v>94</v>
      </c>
      <c r="D60" s="47" t="s">
        <v>378</v>
      </c>
      <c r="E60" s="26">
        <v>130272</v>
      </c>
      <c r="F60" s="20" t="s">
        <v>46</v>
      </c>
      <c r="G60" s="52">
        <v>345</v>
      </c>
      <c r="H60" s="40" t="s">
        <v>634</v>
      </c>
      <c r="I60" s="21" t="s">
        <v>47</v>
      </c>
      <c r="J60" s="25">
        <f t="shared" si="10"/>
        <v>13800</v>
      </c>
      <c r="K60" s="28"/>
      <c r="L60" s="28"/>
      <c r="M60" s="29"/>
      <c r="N60" s="22"/>
      <c r="O60" s="23">
        <f t="shared" si="5"/>
        <v>0</v>
      </c>
      <c r="P60" s="23">
        <f t="shared" si="6"/>
        <v>0</v>
      </c>
    </row>
    <row r="61" spans="1:16" s="11" customFormat="1" ht="42.75">
      <c r="A61" s="19"/>
      <c r="B61" s="41">
        <v>7</v>
      </c>
      <c r="C61" s="42" t="s">
        <v>95</v>
      </c>
      <c r="D61" s="47" t="s">
        <v>379</v>
      </c>
      <c r="E61" s="26">
        <v>130272</v>
      </c>
      <c r="F61" s="20" t="s">
        <v>46</v>
      </c>
      <c r="G61" s="52">
        <v>246</v>
      </c>
      <c r="H61" s="40" t="s">
        <v>634</v>
      </c>
      <c r="I61" s="21" t="s">
        <v>47</v>
      </c>
      <c r="J61" s="25">
        <f t="shared" si="10"/>
        <v>9840</v>
      </c>
      <c r="K61" s="28"/>
      <c r="L61" s="28"/>
      <c r="M61" s="29"/>
      <c r="N61" s="22"/>
      <c r="O61" s="23">
        <f t="shared" si="5"/>
        <v>0</v>
      </c>
      <c r="P61" s="23">
        <f t="shared" si="6"/>
        <v>0</v>
      </c>
    </row>
    <row r="62" spans="1:16" s="11" customFormat="1" ht="28.5">
      <c r="A62" s="19"/>
      <c r="B62" s="41">
        <v>7</v>
      </c>
      <c r="C62" s="42" t="s">
        <v>96</v>
      </c>
      <c r="D62" s="47" t="s">
        <v>380</v>
      </c>
      <c r="E62" s="26">
        <v>142009</v>
      </c>
      <c r="F62" s="20" t="s">
        <v>46</v>
      </c>
      <c r="G62" s="52">
        <v>72</v>
      </c>
      <c r="H62" s="40" t="s">
        <v>649</v>
      </c>
      <c r="I62" s="21" t="s">
        <v>47</v>
      </c>
      <c r="J62" s="25">
        <f t="shared" si="10"/>
        <v>5040</v>
      </c>
      <c r="K62" s="28"/>
      <c r="L62" s="28"/>
      <c r="M62" s="29"/>
      <c r="N62" s="22"/>
      <c r="O62" s="23">
        <f t="shared" si="5"/>
        <v>0</v>
      </c>
      <c r="P62" s="23">
        <f t="shared" si="6"/>
        <v>0</v>
      </c>
    </row>
    <row r="63" spans="1:16" s="11" customFormat="1" ht="28.5">
      <c r="A63" s="19"/>
      <c r="B63" s="41">
        <v>7</v>
      </c>
      <c r="C63" s="42" t="s">
        <v>97</v>
      </c>
      <c r="D63" s="47" t="s">
        <v>381</v>
      </c>
      <c r="E63" s="26">
        <v>151199</v>
      </c>
      <c r="F63" s="20" t="s">
        <v>46</v>
      </c>
      <c r="G63" s="52">
        <v>9</v>
      </c>
      <c r="H63" s="40" t="s">
        <v>650</v>
      </c>
      <c r="I63" s="21">
        <v>0.21</v>
      </c>
      <c r="J63" s="25">
        <f t="shared" si="10"/>
        <v>378</v>
      </c>
      <c r="K63" s="28"/>
      <c r="L63" s="28"/>
      <c r="M63" s="29"/>
      <c r="N63" s="22"/>
      <c r="O63" s="23">
        <f t="shared" si="5"/>
        <v>0</v>
      </c>
      <c r="P63" s="23">
        <f t="shared" si="6"/>
        <v>0</v>
      </c>
    </row>
    <row r="64" spans="1:16" s="11" customFormat="1" ht="28.5">
      <c r="A64" s="19"/>
      <c r="B64" s="41">
        <v>7</v>
      </c>
      <c r="C64" s="42" t="s">
        <v>98</v>
      </c>
      <c r="D64" s="47" t="s">
        <v>382</v>
      </c>
      <c r="E64" s="26">
        <v>186446</v>
      </c>
      <c r="F64" s="20" t="s">
        <v>46</v>
      </c>
      <c r="G64" s="52">
        <v>3</v>
      </c>
      <c r="H64" s="40" t="s">
        <v>651</v>
      </c>
      <c r="I64" s="21" t="s">
        <v>621</v>
      </c>
      <c r="J64" s="25">
        <f t="shared" si="10"/>
        <v>255</v>
      </c>
      <c r="K64" s="28"/>
      <c r="L64" s="28"/>
      <c r="M64" s="29"/>
      <c r="N64" s="22"/>
      <c r="O64" s="23">
        <f t="shared" si="5"/>
        <v>0</v>
      </c>
      <c r="P64" s="23">
        <f t="shared" si="6"/>
        <v>0</v>
      </c>
    </row>
    <row r="65" spans="1:16" s="11" customFormat="1" ht="28.5">
      <c r="A65" s="19"/>
      <c r="B65" s="41">
        <v>7</v>
      </c>
      <c r="C65" s="42" t="s">
        <v>99</v>
      </c>
      <c r="D65" s="47" t="s">
        <v>383</v>
      </c>
      <c r="E65" s="26">
        <v>186447</v>
      </c>
      <c r="F65" s="20" t="s">
        <v>46</v>
      </c>
      <c r="G65" s="52">
        <v>3</v>
      </c>
      <c r="H65" s="40" t="s">
        <v>651</v>
      </c>
      <c r="I65" s="21" t="s">
        <v>621</v>
      </c>
      <c r="J65" s="25">
        <f t="shared" si="10"/>
        <v>255</v>
      </c>
      <c r="K65" s="28"/>
      <c r="L65" s="28"/>
      <c r="M65" s="29"/>
      <c r="N65" s="22"/>
      <c r="O65" s="23">
        <f t="shared" si="5"/>
        <v>0</v>
      </c>
      <c r="P65" s="23">
        <f t="shared" si="6"/>
        <v>0</v>
      </c>
    </row>
    <row r="66" spans="1:16" s="11" customFormat="1" ht="42.75">
      <c r="A66" s="19"/>
      <c r="B66" s="41">
        <v>7</v>
      </c>
      <c r="C66" s="42" t="s">
        <v>100</v>
      </c>
      <c r="D66" s="47" t="s">
        <v>384</v>
      </c>
      <c r="E66" s="26">
        <v>208670</v>
      </c>
      <c r="F66" s="20" t="s">
        <v>46</v>
      </c>
      <c r="G66" s="52">
        <v>3</v>
      </c>
      <c r="H66" s="40" t="s">
        <v>652</v>
      </c>
      <c r="I66" s="21" t="s">
        <v>621</v>
      </c>
      <c r="J66" s="25">
        <f t="shared" si="10"/>
        <v>45</v>
      </c>
      <c r="K66" s="28"/>
      <c r="L66" s="28"/>
      <c r="M66" s="29"/>
      <c r="N66" s="22"/>
      <c r="O66" s="23">
        <f t="shared" si="5"/>
        <v>0</v>
      </c>
      <c r="P66" s="23">
        <f t="shared" si="6"/>
        <v>0</v>
      </c>
    </row>
    <row r="67" spans="1:16" s="11" customFormat="1" ht="42.75">
      <c r="A67" s="19"/>
      <c r="B67" s="41">
        <v>7</v>
      </c>
      <c r="C67" s="42" t="s">
        <v>101</v>
      </c>
      <c r="D67" s="47" t="s">
        <v>385</v>
      </c>
      <c r="E67" s="26">
        <v>208741</v>
      </c>
      <c r="F67" s="20" t="s">
        <v>46</v>
      </c>
      <c r="G67" s="52">
        <v>3</v>
      </c>
      <c r="H67" s="40" t="s">
        <v>653</v>
      </c>
      <c r="I67" s="21" t="s">
        <v>621</v>
      </c>
      <c r="J67" s="25">
        <f t="shared" si="10"/>
        <v>75</v>
      </c>
      <c r="K67" s="28"/>
      <c r="L67" s="28"/>
      <c r="M67" s="29"/>
      <c r="N67" s="22"/>
      <c r="O67" s="23">
        <f t="shared" si="5"/>
        <v>0</v>
      </c>
      <c r="P67" s="23">
        <f t="shared" si="6"/>
        <v>0</v>
      </c>
    </row>
    <row r="68" spans="1:16" s="11" customFormat="1" ht="28.5">
      <c r="A68" s="19"/>
      <c r="B68" s="41">
        <v>7</v>
      </c>
      <c r="C68" s="42" t="s">
        <v>102</v>
      </c>
      <c r="D68" s="47" t="s">
        <v>386</v>
      </c>
      <c r="E68" s="26">
        <v>215562</v>
      </c>
      <c r="F68" s="20" t="s">
        <v>46</v>
      </c>
      <c r="G68" s="52">
        <v>60</v>
      </c>
      <c r="H68" s="40" t="s">
        <v>652</v>
      </c>
      <c r="I68" s="21" t="s">
        <v>47</v>
      </c>
      <c r="J68" s="25">
        <f t="shared" si="10"/>
        <v>900</v>
      </c>
      <c r="K68" s="28"/>
      <c r="L68" s="28"/>
      <c r="M68" s="29"/>
      <c r="N68" s="22"/>
      <c r="O68" s="23">
        <f t="shared" si="5"/>
        <v>0</v>
      </c>
      <c r="P68" s="23">
        <f t="shared" si="6"/>
        <v>0</v>
      </c>
    </row>
    <row r="69" spans="1:16" s="11" customFormat="1" ht="28.5">
      <c r="A69" s="19"/>
      <c r="B69" s="41">
        <v>8</v>
      </c>
      <c r="C69" s="42" t="s">
        <v>103</v>
      </c>
      <c r="D69" s="47" t="s">
        <v>387</v>
      </c>
      <c r="E69" s="26" t="s">
        <v>41</v>
      </c>
      <c r="F69" s="20" t="s">
        <v>45</v>
      </c>
      <c r="G69" s="52"/>
      <c r="H69" s="23" t="s">
        <v>45</v>
      </c>
      <c r="I69" s="21" t="s">
        <v>45</v>
      </c>
      <c r="J69" s="25">
        <f>SUM(J70:J74)</f>
        <v>125580</v>
      </c>
      <c r="K69" s="28"/>
      <c r="L69" s="28"/>
      <c r="M69" s="29"/>
      <c r="N69" s="22"/>
      <c r="O69" s="23">
        <f>SUM(O70:O74)</f>
        <v>0</v>
      </c>
      <c r="P69" s="23">
        <f>SUM(P70:P74)</f>
        <v>0</v>
      </c>
    </row>
    <row r="70" spans="1:16" s="11" customFormat="1" ht="57">
      <c r="A70" s="19"/>
      <c r="B70" s="41">
        <v>8</v>
      </c>
      <c r="C70" s="42" t="s">
        <v>104</v>
      </c>
      <c r="D70" s="47" t="s">
        <v>388</v>
      </c>
      <c r="E70" s="26">
        <v>176559</v>
      </c>
      <c r="F70" s="20" t="s">
        <v>46</v>
      </c>
      <c r="G70" s="52">
        <v>126</v>
      </c>
      <c r="H70" s="40" t="s">
        <v>654</v>
      </c>
      <c r="I70" s="21" t="s">
        <v>47</v>
      </c>
      <c r="J70" s="25">
        <f t="shared" ref="J70:J74" si="11">G70*H70</f>
        <v>90720</v>
      </c>
      <c r="K70" s="28"/>
      <c r="L70" s="28"/>
      <c r="M70" s="29"/>
      <c r="N70" s="22"/>
      <c r="O70" s="23">
        <f t="shared" si="5"/>
        <v>0</v>
      </c>
      <c r="P70" s="23">
        <f t="shared" si="6"/>
        <v>0</v>
      </c>
    </row>
    <row r="71" spans="1:16" s="11" customFormat="1" ht="42.75">
      <c r="A71" s="19"/>
      <c r="B71" s="41">
        <v>8</v>
      </c>
      <c r="C71" s="42" t="s">
        <v>105</v>
      </c>
      <c r="D71" s="47" t="s">
        <v>389</v>
      </c>
      <c r="E71" s="26">
        <v>130325</v>
      </c>
      <c r="F71" s="20" t="s">
        <v>46</v>
      </c>
      <c r="G71" s="52">
        <v>12</v>
      </c>
      <c r="H71" s="40" t="s">
        <v>654</v>
      </c>
      <c r="I71" s="21">
        <v>0.1</v>
      </c>
      <c r="J71" s="25">
        <f t="shared" si="11"/>
        <v>8640</v>
      </c>
      <c r="K71" s="28"/>
      <c r="L71" s="28"/>
      <c r="M71" s="29"/>
      <c r="N71" s="22"/>
      <c r="O71" s="23">
        <f t="shared" si="5"/>
        <v>0</v>
      </c>
      <c r="P71" s="23">
        <f t="shared" si="6"/>
        <v>0</v>
      </c>
    </row>
    <row r="72" spans="1:16" s="11" customFormat="1" ht="28.5">
      <c r="A72" s="19"/>
      <c r="B72" s="41">
        <v>8</v>
      </c>
      <c r="C72" s="42" t="s">
        <v>106</v>
      </c>
      <c r="D72" s="47" t="s">
        <v>390</v>
      </c>
      <c r="E72" s="26">
        <v>188020</v>
      </c>
      <c r="F72" s="20" t="s">
        <v>46</v>
      </c>
      <c r="G72" s="52">
        <v>240</v>
      </c>
      <c r="H72" s="40" t="s">
        <v>655</v>
      </c>
      <c r="I72" s="21" t="s">
        <v>47</v>
      </c>
      <c r="J72" s="25">
        <f t="shared" si="11"/>
        <v>18000</v>
      </c>
      <c r="K72" s="28"/>
      <c r="L72" s="28"/>
      <c r="M72" s="29"/>
      <c r="N72" s="22"/>
      <c r="O72" s="23">
        <f t="shared" si="5"/>
        <v>0</v>
      </c>
      <c r="P72" s="23">
        <f t="shared" si="6"/>
        <v>0</v>
      </c>
    </row>
    <row r="73" spans="1:16" s="11" customFormat="1" ht="28.5">
      <c r="A73" s="19"/>
      <c r="B73" s="41">
        <v>8</v>
      </c>
      <c r="C73" s="42" t="s">
        <v>107</v>
      </c>
      <c r="D73" s="47" t="s">
        <v>391</v>
      </c>
      <c r="E73" s="26">
        <v>208415</v>
      </c>
      <c r="F73" s="20" t="s">
        <v>46</v>
      </c>
      <c r="G73" s="52">
        <v>60</v>
      </c>
      <c r="H73" s="40" t="s">
        <v>648</v>
      </c>
      <c r="I73" s="21" t="s">
        <v>47</v>
      </c>
      <c r="J73" s="25">
        <f t="shared" si="11"/>
        <v>5700</v>
      </c>
      <c r="K73" s="28"/>
      <c r="L73" s="28"/>
      <c r="M73" s="29"/>
      <c r="N73" s="22"/>
      <c r="O73" s="23">
        <f t="shared" si="5"/>
        <v>0</v>
      </c>
      <c r="P73" s="23">
        <f t="shared" si="6"/>
        <v>0</v>
      </c>
    </row>
    <row r="74" spans="1:16" s="11" customFormat="1" ht="28.5">
      <c r="A74" s="19"/>
      <c r="B74" s="41">
        <v>8</v>
      </c>
      <c r="C74" s="42" t="s">
        <v>108</v>
      </c>
      <c r="D74" s="47" t="s">
        <v>392</v>
      </c>
      <c r="E74" s="26">
        <v>211974</v>
      </c>
      <c r="F74" s="20" t="s">
        <v>46</v>
      </c>
      <c r="G74" s="52">
        <v>105</v>
      </c>
      <c r="H74" s="40">
        <v>24</v>
      </c>
      <c r="I74" s="21" t="s">
        <v>47</v>
      </c>
      <c r="J74" s="25">
        <f t="shared" si="11"/>
        <v>2520</v>
      </c>
      <c r="K74" s="28"/>
      <c r="L74" s="28"/>
      <c r="M74" s="29"/>
      <c r="N74" s="22"/>
      <c r="O74" s="23">
        <f t="shared" si="5"/>
        <v>0</v>
      </c>
      <c r="P74" s="23">
        <f t="shared" si="6"/>
        <v>0</v>
      </c>
    </row>
    <row r="75" spans="1:16" s="11" customFormat="1" ht="24" customHeight="1">
      <c r="A75" s="19"/>
      <c r="B75" s="41">
        <v>9</v>
      </c>
      <c r="C75" s="42" t="s">
        <v>109</v>
      </c>
      <c r="D75" s="47" t="s">
        <v>393</v>
      </c>
      <c r="E75" s="26" t="s">
        <v>42</v>
      </c>
      <c r="F75" s="20" t="s">
        <v>45</v>
      </c>
      <c r="G75" s="52"/>
      <c r="H75" s="23" t="s">
        <v>45</v>
      </c>
      <c r="I75" s="21" t="s">
        <v>45</v>
      </c>
      <c r="J75" s="25">
        <f>SUM(J76:J84)</f>
        <v>39882</v>
      </c>
      <c r="K75" s="28"/>
      <c r="L75" s="28"/>
      <c r="M75" s="29"/>
      <c r="N75" s="22"/>
      <c r="O75" s="23">
        <f>SUM(O76:O84)</f>
        <v>0</v>
      </c>
      <c r="P75" s="23">
        <f>SUM(P76:P84)</f>
        <v>0</v>
      </c>
    </row>
    <row r="76" spans="1:16" s="11" customFormat="1" ht="28.5">
      <c r="A76" s="19"/>
      <c r="B76" s="41">
        <v>9</v>
      </c>
      <c r="C76" s="42" t="s">
        <v>110</v>
      </c>
      <c r="D76" s="47" t="s">
        <v>394</v>
      </c>
      <c r="E76" s="26">
        <v>208353</v>
      </c>
      <c r="F76" s="20" t="s">
        <v>46</v>
      </c>
      <c r="G76" s="52">
        <v>270</v>
      </c>
      <c r="H76" s="40" t="s">
        <v>656</v>
      </c>
      <c r="I76" s="21" t="s">
        <v>47</v>
      </c>
      <c r="J76" s="25">
        <f t="shared" ref="J76:J84" si="12">G76*H76</f>
        <v>12150</v>
      </c>
      <c r="K76" s="28"/>
      <c r="L76" s="28"/>
      <c r="M76" s="29"/>
      <c r="N76" s="22"/>
      <c r="O76" s="23">
        <f t="shared" si="5"/>
        <v>0</v>
      </c>
      <c r="P76" s="23">
        <f t="shared" si="6"/>
        <v>0</v>
      </c>
    </row>
    <row r="77" spans="1:16" s="11" customFormat="1" ht="28.5">
      <c r="A77" s="19"/>
      <c r="B77" s="41">
        <v>9</v>
      </c>
      <c r="C77" s="42" t="s">
        <v>111</v>
      </c>
      <c r="D77" s="47" t="s">
        <v>395</v>
      </c>
      <c r="E77" s="26">
        <v>208351</v>
      </c>
      <c r="F77" s="20" t="s">
        <v>46</v>
      </c>
      <c r="G77" s="52">
        <v>36</v>
      </c>
      <c r="H77" s="40" t="s">
        <v>649</v>
      </c>
      <c r="I77" s="21" t="s">
        <v>47</v>
      </c>
      <c r="J77" s="25">
        <f t="shared" si="12"/>
        <v>2520</v>
      </c>
      <c r="K77" s="28"/>
      <c r="L77" s="28"/>
      <c r="M77" s="29"/>
      <c r="N77" s="22"/>
      <c r="O77" s="23">
        <f t="shared" si="5"/>
        <v>0</v>
      </c>
      <c r="P77" s="23">
        <f t="shared" si="6"/>
        <v>0</v>
      </c>
    </row>
    <row r="78" spans="1:16" s="11" customFormat="1" ht="28.5">
      <c r="A78" s="19"/>
      <c r="B78" s="41">
        <v>9</v>
      </c>
      <c r="C78" s="42" t="s">
        <v>112</v>
      </c>
      <c r="D78" s="47" t="s">
        <v>390</v>
      </c>
      <c r="E78" s="26">
        <v>188020</v>
      </c>
      <c r="F78" s="20" t="s">
        <v>46</v>
      </c>
      <c r="G78" s="52">
        <v>150</v>
      </c>
      <c r="H78" s="40" t="s">
        <v>655</v>
      </c>
      <c r="I78" s="21" t="s">
        <v>47</v>
      </c>
      <c r="J78" s="25">
        <f t="shared" si="12"/>
        <v>11250</v>
      </c>
      <c r="K78" s="28"/>
      <c r="L78" s="28"/>
      <c r="M78" s="29"/>
      <c r="N78" s="22"/>
      <c r="O78" s="23">
        <f t="shared" si="5"/>
        <v>0</v>
      </c>
      <c r="P78" s="23">
        <f t="shared" si="6"/>
        <v>0</v>
      </c>
    </row>
    <row r="79" spans="1:16" s="11" customFormat="1" ht="28.5">
      <c r="A79" s="19"/>
      <c r="B79" s="41">
        <v>9</v>
      </c>
      <c r="C79" s="42" t="s">
        <v>113</v>
      </c>
      <c r="D79" s="47" t="s">
        <v>396</v>
      </c>
      <c r="E79" s="26">
        <v>208352</v>
      </c>
      <c r="F79" s="20" t="s">
        <v>46</v>
      </c>
      <c r="G79" s="52">
        <v>462</v>
      </c>
      <c r="H79" s="40" t="s">
        <v>627</v>
      </c>
      <c r="I79" s="21" t="s">
        <v>47</v>
      </c>
      <c r="J79" s="25">
        <f t="shared" si="12"/>
        <v>9240</v>
      </c>
      <c r="K79" s="28"/>
      <c r="L79" s="28"/>
      <c r="M79" s="29"/>
      <c r="N79" s="22"/>
      <c r="O79" s="23">
        <f t="shared" si="5"/>
        <v>0</v>
      </c>
      <c r="P79" s="23">
        <f t="shared" si="6"/>
        <v>0</v>
      </c>
    </row>
    <row r="80" spans="1:16" s="11" customFormat="1" ht="16.5">
      <c r="A80" s="19"/>
      <c r="B80" s="41">
        <v>9</v>
      </c>
      <c r="C80" s="42" t="s">
        <v>114</v>
      </c>
      <c r="D80" s="47" t="s">
        <v>397</v>
      </c>
      <c r="E80" s="26">
        <v>208348</v>
      </c>
      <c r="F80" s="20" t="s">
        <v>46</v>
      </c>
      <c r="G80" s="52">
        <v>15</v>
      </c>
      <c r="H80" s="40">
        <v>10</v>
      </c>
      <c r="I80" s="21" t="s">
        <v>47</v>
      </c>
      <c r="J80" s="25">
        <f t="shared" si="12"/>
        <v>150</v>
      </c>
      <c r="K80" s="28"/>
      <c r="L80" s="28"/>
      <c r="M80" s="29"/>
      <c r="N80" s="22"/>
      <c r="O80" s="23">
        <f t="shared" si="5"/>
        <v>0</v>
      </c>
      <c r="P80" s="23">
        <f t="shared" si="6"/>
        <v>0</v>
      </c>
    </row>
    <row r="81" spans="1:16" s="11" customFormat="1" ht="28.5">
      <c r="A81" s="19"/>
      <c r="B81" s="41">
        <v>9</v>
      </c>
      <c r="C81" s="42" t="s">
        <v>115</v>
      </c>
      <c r="D81" s="47" t="s">
        <v>398</v>
      </c>
      <c r="E81" s="26" t="s">
        <v>596</v>
      </c>
      <c r="F81" s="20" t="s">
        <v>46</v>
      </c>
      <c r="G81" s="52">
        <v>6</v>
      </c>
      <c r="H81" s="40" t="s">
        <v>652</v>
      </c>
      <c r="I81" s="21">
        <v>0.1</v>
      </c>
      <c r="J81" s="25">
        <f t="shared" si="12"/>
        <v>90</v>
      </c>
      <c r="K81" s="28"/>
      <c r="L81" s="28"/>
      <c r="M81" s="29"/>
      <c r="N81" s="22"/>
      <c r="O81" s="23">
        <f t="shared" si="5"/>
        <v>0</v>
      </c>
      <c r="P81" s="23">
        <f t="shared" si="6"/>
        <v>0</v>
      </c>
    </row>
    <row r="82" spans="1:16" s="11" customFormat="1" ht="28.5">
      <c r="A82" s="19"/>
      <c r="B82" s="41">
        <v>9</v>
      </c>
      <c r="C82" s="42" t="s">
        <v>116</v>
      </c>
      <c r="D82" s="47" t="s">
        <v>399</v>
      </c>
      <c r="E82" s="26">
        <v>208637</v>
      </c>
      <c r="F82" s="20" t="s">
        <v>46</v>
      </c>
      <c r="G82" s="52">
        <v>81</v>
      </c>
      <c r="H82" s="40" t="s">
        <v>652</v>
      </c>
      <c r="I82" s="21" t="s">
        <v>47</v>
      </c>
      <c r="J82" s="25">
        <f t="shared" si="12"/>
        <v>1215</v>
      </c>
      <c r="K82" s="28"/>
      <c r="L82" s="28"/>
      <c r="M82" s="29"/>
      <c r="N82" s="22"/>
      <c r="O82" s="23">
        <f t="shared" si="5"/>
        <v>0</v>
      </c>
      <c r="P82" s="23">
        <f t="shared" si="6"/>
        <v>0</v>
      </c>
    </row>
    <row r="83" spans="1:16" s="11" customFormat="1" ht="28.5">
      <c r="A83" s="19"/>
      <c r="B83" s="41">
        <v>9</v>
      </c>
      <c r="C83" s="42" t="s">
        <v>117</v>
      </c>
      <c r="D83" s="47" t="s">
        <v>400</v>
      </c>
      <c r="E83" s="26">
        <v>208635</v>
      </c>
      <c r="F83" s="20" t="s">
        <v>46</v>
      </c>
      <c r="G83" s="52">
        <v>282</v>
      </c>
      <c r="H83" s="40" t="s">
        <v>657</v>
      </c>
      <c r="I83" s="21" t="s">
        <v>47</v>
      </c>
      <c r="J83" s="25">
        <f t="shared" si="12"/>
        <v>1692</v>
      </c>
      <c r="K83" s="28"/>
      <c r="L83" s="28"/>
      <c r="M83" s="29"/>
      <c r="N83" s="22"/>
      <c r="O83" s="23">
        <f t="shared" si="5"/>
        <v>0</v>
      </c>
      <c r="P83" s="23">
        <f t="shared" si="6"/>
        <v>0</v>
      </c>
    </row>
    <row r="84" spans="1:16" s="11" customFormat="1" ht="28.5">
      <c r="A84" s="19"/>
      <c r="B84" s="41">
        <v>9</v>
      </c>
      <c r="C84" s="42" t="s">
        <v>118</v>
      </c>
      <c r="D84" s="47" t="s">
        <v>401</v>
      </c>
      <c r="E84" s="26">
        <v>208636</v>
      </c>
      <c r="F84" s="20" t="s">
        <v>46</v>
      </c>
      <c r="G84" s="52">
        <v>105</v>
      </c>
      <c r="H84" s="40" t="s">
        <v>652</v>
      </c>
      <c r="I84" s="21" t="s">
        <v>47</v>
      </c>
      <c r="J84" s="25">
        <f t="shared" si="12"/>
        <v>1575</v>
      </c>
      <c r="K84" s="28"/>
      <c r="L84" s="28"/>
      <c r="M84" s="29"/>
      <c r="N84" s="22"/>
      <c r="O84" s="23">
        <f t="shared" si="5"/>
        <v>0</v>
      </c>
      <c r="P84" s="23">
        <f t="shared" si="6"/>
        <v>0</v>
      </c>
    </row>
    <row r="85" spans="1:16" s="11" customFormat="1" ht="33" customHeight="1">
      <c r="A85" s="19"/>
      <c r="B85" s="41">
        <v>10</v>
      </c>
      <c r="C85" s="42" t="s">
        <v>119</v>
      </c>
      <c r="D85" s="47" t="s">
        <v>402</v>
      </c>
      <c r="E85" s="26" t="s">
        <v>43</v>
      </c>
      <c r="F85" s="20" t="s">
        <v>45</v>
      </c>
      <c r="G85" s="52"/>
      <c r="H85" s="23" t="s">
        <v>45</v>
      </c>
      <c r="I85" s="21" t="s">
        <v>45</v>
      </c>
      <c r="J85" s="25">
        <f>SUM(J86:J99)</f>
        <v>74010.42</v>
      </c>
      <c r="K85" s="28"/>
      <c r="L85" s="28"/>
      <c r="M85" s="29"/>
      <c r="N85" s="22"/>
      <c r="O85" s="23">
        <f>SUM(O86:O99)</f>
        <v>0</v>
      </c>
      <c r="P85" s="23">
        <f>SUM(P86:P99)</f>
        <v>0</v>
      </c>
    </row>
    <row r="86" spans="1:16" s="11" customFormat="1" ht="28.5">
      <c r="A86" s="19"/>
      <c r="B86" s="41">
        <v>10</v>
      </c>
      <c r="C86" s="42" t="s">
        <v>120</v>
      </c>
      <c r="D86" s="47" t="s">
        <v>403</v>
      </c>
      <c r="E86" s="26">
        <v>208357</v>
      </c>
      <c r="F86" s="20" t="s">
        <v>46</v>
      </c>
      <c r="G86" s="52">
        <v>15</v>
      </c>
      <c r="H86" s="40" t="s">
        <v>642</v>
      </c>
      <c r="I86" s="21" t="s">
        <v>47</v>
      </c>
      <c r="J86" s="25">
        <f t="shared" ref="J86:J99" si="13">G86*H86</f>
        <v>1800</v>
      </c>
      <c r="K86" s="28"/>
      <c r="L86" s="28"/>
      <c r="M86" s="29"/>
      <c r="N86" s="22"/>
      <c r="O86" s="23">
        <f t="shared" si="5"/>
        <v>0</v>
      </c>
      <c r="P86" s="23">
        <f t="shared" si="6"/>
        <v>0</v>
      </c>
    </row>
    <row r="87" spans="1:16" s="11" customFormat="1" ht="28.5">
      <c r="A87" s="19"/>
      <c r="B87" s="41">
        <v>10</v>
      </c>
      <c r="C87" s="42" t="s">
        <v>121</v>
      </c>
      <c r="D87" s="47" t="s">
        <v>404</v>
      </c>
      <c r="E87" s="26">
        <v>208356</v>
      </c>
      <c r="F87" s="20" t="s">
        <v>46</v>
      </c>
      <c r="G87" s="52">
        <v>6</v>
      </c>
      <c r="H87" s="40" t="s">
        <v>658</v>
      </c>
      <c r="I87" s="21" t="s">
        <v>47</v>
      </c>
      <c r="J87" s="25">
        <f t="shared" si="13"/>
        <v>900</v>
      </c>
      <c r="K87" s="28"/>
      <c r="L87" s="28"/>
      <c r="M87" s="29"/>
      <c r="N87" s="22"/>
      <c r="O87" s="23">
        <f t="shared" si="5"/>
        <v>0</v>
      </c>
      <c r="P87" s="23">
        <f t="shared" si="6"/>
        <v>0</v>
      </c>
    </row>
    <row r="88" spans="1:16" s="11" customFormat="1" ht="28.5">
      <c r="A88" s="19"/>
      <c r="B88" s="41">
        <v>10</v>
      </c>
      <c r="C88" s="42" t="s">
        <v>122</v>
      </c>
      <c r="D88" s="47" t="s">
        <v>405</v>
      </c>
      <c r="E88" s="26">
        <v>208359</v>
      </c>
      <c r="F88" s="20" t="s">
        <v>46</v>
      </c>
      <c r="G88" s="52">
        <v>180</v>
      </c>
      <c r="H88" s="40" t="s">
        <v>659</v>
      </c>
      <c r="I88" s="21" t="s">
        <v>47</v>
      </c>
      <c r="J88" s="25">
        <f t="shared" si="13"/>
        <v>17640</v>
      </c>
      <c r="K88" s="28"/>
      <c r="L88" s="28"/>
      <c r="M88" s="29"/>
      <c r="N88" s="22"/>
      <c r="O88" s="23">
        <f t="shared" ref="O88:O151" si="14">ROUND(M88*G88,2)</f>
        <v>0</v>
      </c>
      <c r="P88" s="23">
        <f t="shared" ref="P88:P151" si="15">ROUND(M88*(1+N88)*G88,2)</f>
        <v>0</v>
      </c>
    </row>
    <row r="89" spans="1:16" s="11" customFormat="1" ht="28.5">
      <c r="A89" s="19"/>
      <c r="B89" s="41">
        <v>10</v>
      </c>
      <c r="C89" s="42" t="s">
        <v>123</v>
      </c>
      <c r="D89" s="47" t="s">
        <v>406</v>
      </c>
      <c r="E89" s="26">
        <v>208347</v>
      </c>
      <c r="F89" s="20" t="s">
        <v>46</v>
      </c>
      <c r="G89" s="52">
        <v>30</v>
      </c>
      <c r="H89" s="40" t="s">
        <v>653</v>
      </c>
      <c r="I89" s="21" t="s">
        <v>47</v>
      </c>
      <c r="J89" s="25">
        <f t="shared" si="13"/>
        <v>750</v>
      </c>
      <c r="K89" s="28"/>
      <c r="L89" s="28"/>
      <c r="M89" s="29"/>
      <c r="N89" s="22"/>
      <c r="O89" s="23">
        <f t="shared" si="14"/>
        <v>0</v>
      </c>
      <c r="P89" s="23">
        <f t="shared" si="15"/>
        <v>0</v>
      </c>
    </row>
    <row r="90" spans="1:16" s="11" customFormat="1" ht="28.5">
      <c r="A90" s="19"/>
      <c r="B90" s="41">
        <v>10</v>
      </c>
      <c r="C90" s="42" t="s">
        <v>124</v>
      </c>
      <c r="D90" s="47" t="s">
        <v>407</v>
      </c>
      <c r="E90" s="26">
        <v>208157</v>
      </c>
      <c r="F90" s="20" t="s">
        <v>46</v>
      </c>
      <c r="G90" s="52">
        <v>900</v>
      </c>
      <c r="H90" s="40" t="s">
        <v>627</v>
      </c>
      <c r="I90" s="21" t="s">
        <v>47</v>
      </c>
      <c r="J90" s="25">
        <f t="shared" si="13"/>
        <v>18000</v>
      </c>
      <c r="K90" s="28"/>
      <c r="L90" s="28"/>
      <c r="M90" s="29"/>
      <c r="N90" s="22"/>
      <c r="O90" s="23">
        <f t="shared" si="14"/>
        <v>0</v>
      </c>
      <c r="P90" s="23">
        <f t="shared" si="15"/>
        <v>0</v>
      </c>
    </row>
    <row r="91" spans="1:16" s="11" customFormat="1" ht="28.5">
      <c r="A91" s="19"/>
      <c r="B91" s="41">
        <v>10</v>
      </c>
      <c r="C91" s="42" t="s">
        <v>125</v>
      </c>
      <c r="D91" s="47" t="s">
        <v>408</v>
      </c>
      <c r="E91" s="26">
        <v>130253</v>
      </c>
      <c r="F91" s="20" t="s">
        <v>46</v>
      </c>
      <c r="G91" s="52">
        <v>105</v>
      </c>
      <c r="H91" s="40" t="s">
        <v>652</v>
      </c>
      <c r="I91" s="21" t="s">
        <v>47</v>
      </c>
      <c r="J91" s="25">
        <f t="shared" si="13"/>
        <v>1575</v>
      </c>
      <c r="K91" s="28"/>
      <c r="L91" s="28"/>
      <c r="M91" s="29"/>
      <c r="N91" s="22"/>
      <c r="O91" s="23">
        <f t="shared" si="14"/>
        <v>0</v>
      </c>
      <c r="P91" s="23">
        <f t="shared" si="15"/>
        <v>0</v>
      </c>
    </row>
    <row r="92" spans="1:16" s="11" customFormat="1" ht="28.5">
      <c r="A92" s="19"/>
      <c r="B92" s="41">
        <v>10</v>
      </c>
      <c r="C92" s="42" t="s">
        <v>126</v>
      </c>
      <c r="D92" s="47" t="s">
        <v>391</v>
      </c>
      <c r="E92" s="26">
        <v>208415</v>
      </c>
      <c r="F92" s="20" t="s">
        <v>46</v>
      </c>
      <c r="G92" s="52">
        <v>60</v>
      </c>
      <c r="H92" s="40" t="s">
        <v>648</v>
      </c>
      <c r="I92" s="21" t="s">
        <v>47</v>
      </c>
      <c r="J92" s="25">
        <f t="shared" si="13"/>
        <v>5700</v>
      </c>
      <c r="K92" s="28"/>
      <c r="L92" s="28"/>
      <c r="M92" s="29"/>
      <c r="N92" s="22"/>
      <c r="O92" s="23">
        <f t="shared" si="14"/>
        <v>0</v>
      </c>
      <c r="P92" s="23">
        <f t="shared" si="15"/>
        <v>0</v>
      </c>
    </row>
    <row r="93" spans="1:16" s="11" customFormat="1" ht="28.5">
      <c r="A93" s="19"/>
      <c r="B93" s="41">
        <v>10</v>
      </c>
      <c r="C93" s="42" t="s">
        <v>127</v>
      </c>
      <c r="D93" s="47" t="s">
        <v>409</v>
      </c>
      <c r="E93" s="26">
        <v>186393</v>
      </c>
      <c r="F93" s="20" t="s">
        <v>46</v>
      </c>
      <c r="G93" s="52">
        <v>30</v>
      </c>
      <c r="H93" s="40" t="s">
        <v>660</v>
      </c>
      <c r="I93" s="21" t="s">
        <v>47</v>
      </c>
      <c r="J93" s="25">
        <f t="shared" si="13"/>
        <v>394.5</v>
      </c>
      <c r="K93" s="28"/>
      <c r="L93" s="28"/>
      <c r="M93" s="29"/>
      <c r="N93" s="22"/>
      <c r="O93" s="23">
        <f t="shared" si="14"/>
        <v>0</v>
      </c>
      <c r="P93" s="23">
        <f t="shared" si="15"/>
        <v>0</v>
      </c>
    </row>
    <row r="94" spans="1:16" s="11" customFormat="1" ht="28.5">
      <c r="A94" s="19"/>
      <c r="B94" s="41">
        <v>10</v>
      </c>
      <c r="C94" s="42" t="s">
        <v>128</v>
      </c>
      <c r="D94" s="47" t="s">
        <v>410</v>
      </c>
      <c r="E94" s="26" t="s">
        <v>596</v>
      </c>
      <c r="F94" s="20" t="s">
        <v>46</v>
      </c>
      <c r="G94" s="52">
        <v>12</v>
      </c>
      <c r="H94" s="40" t="s">
        <v>653</v>
      </c>
      <c r="I94" s="21">
        <v>0.1</v>
      </c>
      <c r="J94" s="25">
        <f t="shared" si="13"/>
        <v>300</v>
      </c>
      <c r="K94" s="28"/>
      <c r="L94" s="28"/>
      <c r="M94" s="29"/>
      <c r="N94" s="22"/>
      <c r="O94" s="23">
        <f t="shared" si="14"/>
        <v>0</v>
      </c>
      <c r="P94" s="23">
        <f t="shared" si="15"/>
        <v>0</v>
      </c>
    </row>
    <row r="95" spans="1:16" s="11" customFormat="1" ht="28.5">
      <c r="A95" s="19"/>
      <c r="B95" s="41">
        <v>10</v>
      </c>
      <c r="C95" s="42" t="s">
        <v>129</v>
      </c>
      <c r="D95" s="47" t="s">
        <v>411</v>
      </c>
      <c r="E95" s="26">
        <v>186391</v>
      </c>
      <c r="F95" s="20" t="s">
        <v>46</v>
      </c>
      <c r="G95" s="52">
        <v>300</v>
      </c>
      <c r="H95" s="40" t="s">
        <v>661</v>
      </c>
      <c r="I95" s="21" t="s">
        <v>621</v>
      </c>
      <c r="J95" s="25">
        <f t="shared" si="13"/>
        <v>2700</v>
      </c>
      <c r="K95" s="28"/>
      <c r="L95" s="28"/>
      <c r="M95" s="29"/>
      <c r="N95" s="22"/>
      <c r="O95" s="23">
        <f t="shared" si="14"/>
        <v>0</v>
      </c>
      <c r="P95" s="23">
        <f t="shared" si="15"/>
        <v>0</v>
      </c>
    </row>
    <row r="96" spans="1:16" s="11" customFormat="1" ht="28.5">
      <c r="A96" s="19"/>
      <c r="B96" s="41">
        <v>10</v>
      </c>
      <c r="C96" s="42" t="s">
        <v>130</v>
      </c>
      <c r="D96" s="47" t="s">
        <v>412</v>
      </c>
      <c r="E96" s="26">
        <v>186390</v>
      </c>
      <c r="F96" s="20" t="s">
        <v>46</v>
      </c>
      <c r="G96" s="52">
        <v>1062</v>
      </c>
      <c r="H96" s="40" t="s">
        <v>662</v>
      </c>
      <c r="I96" s="21" t="s">
        <v>47</v>
      </c>
      <c r="J96" s="25">
        <f t="shared" si="13"/>
        <v>6648.12</v>
      </c>
      <c r="K96" s="28"/>
      <c r="L96" s="28"/>
      <c r="M96" s="29"/>
      <c r="N96" s="22"/>
      <c r="O96" s="23">
        <f t="shared" si="14"/>
        <v>0</v>
      </c>
      <c r="P96" s="23">
        <f t="shared" si="15"/>
        <v>0</v>
      </c>
    </row>
    <row r="97" spans="1:16" s="11" customFormat="1" ht="28.5">
      <c r="A97" s="19"/>
      <c r="B97" s="41">
        <v>10</v>
      </c>
      <c r="C97" s="42" t="s">
        <v>131</v>
      </c>
      <c r="D97" s="47" t="s">
        <v>413</v>
      </c>
      <c r="E97" s="26">
        <v>186389</v>
      </c>
      <c r="F97" s="20" t="s">
        <v>46</v>
      </c>
      <c r="G97" s="52">
        <v>1560</v>
      </c>
      <c r="H97" s="40" t="s">
        <v>663</v>
      </c>
      <c r="I97" s="21" t="s">
        <v>47</v>
      </c>
      <c r="J97" s="25">
        <f t="shared" si="13"/>
        <v>11512.8</v>
      </c>
      <c r="K97" s="28"/>
      <c r="L97" s="28"/>
      <c r="M97" s="29"/>
      <c r="N97" s="22"/>
      <c r="O97" s="23">
        <f t="shared" si="14"/>
        <v>0</v>
      </c>
      <c r="P97" s="23">
        <f t="shared" si="15"/>
        <v>0</v>
      </c>
    </row>
    <row r="98" spans="1:16" s="11" customFormat="1" ht="34.5" customHeight="1">
      <c r="A98" s="19"/>
      <c r="B98" s="41">
        <v>10</v>
      </c>
      <c r="C98" s="42" t="s">
        <v>132</v>
      </c>
      <c r="D98" s="47" t="s">
        <v>414</v>
      </c>
      <c r="E98" s="26">
        <v>186388</v>
      </c>
      <c r="F98" s="20" t="s">
        <v>46</v>
      </c>
      <c r="G98" s="52">
        <v>720</v>
      </c>
      <c r="H98" s="40" t="s">
        <v>664</v>
      </c>
      <c r="I98" s="21" t="s">
        <v>47</v>
      </c>
      <c r="J98" s="25">
        <f t="shared" si="13"/>
        <v>5040</v>
      </c>
      <c r="K98" s="28"/>
      <c r="L98" s="28"/>
      <c r="M98" s="29"/>
      <c r="N98" s="22"/>
      <c r="O98" s="23">
        <f t="shared" si="14"/>
        <v>0</v>
      </c>
      <c r="P98" s="23">
        <f t="shared" si="15"/>
        <v>0</v>
      </c>
    </row>
    <row r="99" spans="1:16" s="11" customFormat="1" ht="28.5">
      <c r="A99" s="19"/>
      <c r="B99" s="41">
        <v>10</v>
      </c>
      <c r="C99" s="42" t="s">
        <v>133</v>
      </c>
      <c r="D99" s="47" t="s">
        <v>415</v>
      </c>
      <c r="E99" s="26">
        <v>186387</v>
      </c>
      <c r="F99" s="20" t="s">
        <v>46</v>
      </c>
      <c r="G99" s="52">
        <v>150</v>
      </c>
      <c r="H99" s="40" t="s">
        <v>664</v>
      </c>
      <c r="I99" s="21" t="s">
        <v>47</v>
      </c>
      <c r="J99" s="25">
        <f t="shared" si="13"/>
        <v>1050</v>
      </c>
      <c r="K99" s="28"/>
      <c r="L99" s="28"/>
      <c r="M99" s="29"/>
      <c r="N99" s="22"/>
      <c r="O99" s="23">
        <f t="shared" si="14"/>
        <v>0</v>
      </c>
      <c r="P99" s="23">
        <f t="shared" si="15"/>
        <v>0</v>
      </c>
    </row>
    <row r="100" spans="1:16" s="11" customFormat="1" ht="38.25" customHeight="1">
      <c r="A100" s="19"/>
      <c r="B100" s="41">
        <v>11</v>
      </c>
      <c r="C100" s="42" t="s">
        <v>134</v>
      </c>
      <c r="D100" s="47" t="s">
        <v>416</v>
      </c>
      <c r="E100" s="26" t="s">
        <v>44</v>
      </c>
      <c r="F100" s="20" t="s">
        <v>45</v>
      </c>
      <c r="G100" s="52">
        <v>0</v>
      </c>
      <c r="H100" s="23"/>
      <c r="I100" s="21" t="s">
        <v>45</v>
      </c>
      <c r="J100" s="25">
        <f>SUM(J101:J107)</f>
        <v>43146.15</v>
      </c>
      <c r="K100" s="28"/>
      <c r="L100" s="28"/>
      <c r="M100" s="29"/>
      <c r="N100" s="22"/>
      <c r="O100" s="23">
        <f>SUM(O101:O107)</f>
        <v>0</v>
      </c>
      <c r="P100" s="23">
        <f>SUM(P101:P107)</f>
        <v>0</v>
      </c>
    </row>
    <row r="101" spans="1:16" s="11" customFormat="1" ht="42.75">
      <c r="A101" s="19"/>
      <c r="B101" s="41">
        <v>11</v>
      </c>
      <c r="C101" s="42" t="s">
        <v>135</v>
      </c>
      <c r="D101" s="47" t="s">
        <v>417</v>
      </c>
      <c r="E101" s="26" t="s">
        <v>596</v>
      </c>
      <c r="F101" s="20" t="s">
        <v>46</v>
      </c>
      <c r="G101" s="52">
        <v>30</v>
      </c>
      <c r="H101" s="40" t="s">
        <v>633</v>
      </c>
      <c r="I101" s="21">
        <v>0.1</v>
      </c>
      <c r="J101" s="25">
        <f t="shared" ref="J101:J107" si="16">G101*H101</f>
        <v>13500</v>
      </c>
      <c r="K101" s="28"/>
      <c r="L101" s="28"/>
      <c r="M101" s="29"/>
      <c r="N101" s="22"/>
      <c r="O101" s="23">
        <f t="shared" si="14"/>
        <v>0</v>
      </c>
      <c r="P101" s="23">
        <f t="shared" si="15"/>
        <v>0</v>
      </c>
    </row>
    <row r="102" spans="1:16" s="11" customFormat="1" ht="42.75">
      <c r="A102" s="19"/>
      <c r="B102" s="41">
        <v>11</v>
      </c>
      <c r="C102" s="42" t="s">
        <v>136</v>
      </c>
      <c r="D102" s="47" t="s">
        <v>418</v>
      </c>
      <c r="E102" s="26" t="s">
        <v>596</v>
      </c>
      <c r="F102" s="20" t="s">
        <v>46</v>
      </c>
      <c r="G102" s="52">
        <v>45</v>
      </c>
      <c r="H102" s="40" t="s">
        <v>665</v>
      </c>
      <c r="I102" s="21">
        <v>0.1</v>
      </c>
      <c r="J102" s="25">
        <f t="shared" si="16"/>
        <v>23625</v>
      </c>
      <c r="K102" s="28"/>
      <c r="L102" s="28"/>
      <c r="M102" s="29"/>
      <c r="N102" s="22"/>
      <c r="O102" s="23">
        <f t="shared" si="14"/>
        <v>0</v>
      </c>
      <c r="P102" s="23">
        <f t="shared" si="15"/>
        <v>0</v>
      </c>
    </row>
    <row r="103" spans="1:16" s="11" customFormat="1" ht="34.5" customHeight="1">
      <c r="A103" s="19"/>
      <c r="B103" s="41">
        <v>11</v>
      </c>
      <c r="C103" s="42" t="s">
        <v>137</v>
      </c>
      <c r="D103" s="47" t="s">
        <v>419</v>
      </c>
      <c r="E103" s="26">
        <v>151237</v>
      </c>
      <c r="F103" s="20" t="s">
        <v>46</v>
      </c>
      <c r="G103" s="52">
        <v>45</v>
      </c>
      <c r="H103" s="40" t="s">
        <v>666</v>
      </c>
      <c r="I103" s="21" t="s">
        <v>47</v>
      </c>
      <c r="J103" s="25">
        <f t="shared" si="16"/>
        <v>2700</v>
      </c>
      <c r="K103" s="28"/>
      <c r="L103" s="28"/>
      <c r="M103" s="29"/>
      <c r="N103" s="22"/>
      <c r="O103" s="23">
        <f t="shared" si="14"/>
        <v>0</v>
      </c>
      <c r="P103" s="23">
        <f t="shared" si="15"/>
        <v>0</v>
      </c>
    </row>
    <row r="104" spans="1:16" s="11" customFormat="1" ht="42" customHeight="1">
      <c r="A104" s="19"/>
      <c r="B104" s="41">
        <v>11</v>
      </c>
      <c r="C104" s="42" t="s">
        <v>138</v>
      </c>
      <c r="D104" s="47" t="s">
        <v>420</v>
      </c>
      <c r="E104" s="26">
        <v>151196</v>
      </c>
      <c r="F104" s="20" t="s">
        <v>46</v>
      </c>
      <c r="G104" s="52">
        <v>30</v>
      </c>
      <c r="H104" s="40" t="s">
        <v>635</v>
      </c>
      <c r="I104" s="21" t="s">
        <v>47</v>
      </c>
      <c r="J104" s="25">
        <f t="shared" si="16"/>
        <v>2400</v>
      </c>
      <c r="K104" s="28"/>
      <c r="L104" s="28"/>
      <c r="M104" s="29"/>
      <c r="N104" s="22"/>
      <c r="O104" s="23">
        <f t="shared" si="14"/>
        <v>0</v>
      </c>
      <c r="P104" s="23">
        <f t="shared" si="15"/>
        <v>0</v>
      </c>
    </row>
    <row r="105" spans="1:16" s="11" customFormat="1" ht="33" customHeight="1">
      <c r="A105" s="19"/>
      <c r="B105" s="41">
        <v>11</v>
      </c>
      <c r="C105" s="42" t="s">
        <v>139</v>
      </c>
      <c r="D105" s="47" t="s">
        <v>421</v>
      </c>
      <c r="E105" s="26">
        <v>193213</v>
      </c>
      <c r="F105" s="20" t="s">
        <v>46</v>
      </c>
      <c r="G105" s="52">
        <v>15</v>
      </c>
      <c r="H105" s="40" t="s">
        <v>667</v>
      </c>
      <c r="I105" s="21" t="s">
        <v>47</v>
      </c>
      <c r="J105" s="25">
        <f t="shared" si="16"/>
        <v>412.65000000000003</v>
      </c>
      <c r="K105" s="28"/>
      <c r="L105" s="28"/>
      <c r="M105" s="29"/>
      <c r="N105" s="22"/>
      <c r="O105" s="23">
        <f t="shared" si="14"/>
        <v>0</v>
      </c>
      <c r="P105" s="23">
        <f t="shared" si="15"/>
        <v>0</v>
      </c>
    </row>
    <row r="106" spans="1:16" s="11" customFormat="1" ht="16.5">
      <c r="A106" s="19"/>
      <c r="B106" s="41">
        <v>11</v>
      </c>
      <c r="C106" s="42" t="s">
        <v>140</v>
      </c>
      <c r="D106" s="47" t="s">
        <v>422</v>
      </c>
      <c r="E106" s="26" t="s">
        <v>596</v>
      </c>
      <c r="F106" s="20" t="s">
        <v>46</v>
      </c>
      <c r="G106" s="52">
        <v>15</v>
      </c>
      <c r="H106" s="40" t="s">
        <v>668</v>
      </c>
      <c r="I106" s="21">
        <v>0.1</v>
      </c>
      <c r="J106" s="25">
        <f t="shared" si="16"/>
        <v>412.5</v>
      </c>
      <c r="K106" s="28"/>
      <c r="L106" s="28"/>
      <c r="M106" s="29"/>
      <c r="N106" s="22"/>
      <c r="O106" s="23">
        <f t="shared" si="14"/>
        <v>0</v>
      </c>
      <c r="P106" s="23">
        <f t="shared" si="15"/>
        <v>0</v>
      </c>
    </row>
    <row r="107" spans="1:16" s="11" customFormat="1" ht="28.5">
      <c r="A107" s="19"/>
      <c r="B107" s="41">
        <v>11</v>
      </c>
      <c r="C107" s="42" t="s">
        <v>141</v>
      </c>
      <c r="D107" s="47" t="s">
        <v>423</v>
      </c>
      <c r="E107" s="26">
        <v>206414</v>
      </c>
      <c r="F107" s="20" t="s">
        <v>46</v>
      </c>
      <c r="G107" s="52">
        <v>12</v>
      </c>
      <c r="H107" s="40" t="s">
        <v>669</v>
      </c>
      <c r="I107" s="21" t="s">
        <v>47</v>
      </c>
      <c r="J107" s="25">
        <f t="shared" si="16"/>
        <v>96</v>
      </c>
      <c r="K107" s="28"/>
      <c r="L107" s="28"/>
      <c r="M107" s="29"/>
      <c r="N107" s="22"/>
      <c r="O107" s="23">
        <f t="shared" si="14"/>
        <v>0</v>
      </c>
      <c r="P107" s="23">
        <f t="shared" si="15"/>
        <v>0</v>
      </c>
    </row>
    <row r="108" spans="1:16" s="11" customFormat="1" ht="36" customHeight="1">
      <c r="A108" s="19"/>
      <c r="B108" s="41">
        <v>12</v>
      </c>
      <c r="C108" s="42" t="s">
        <v>142</v>
      </c>
      <c r="D108" s="47" t="s">
        <v>424</v>
      </c>
      <c r="E108" s="26" t="s">
        <v>597</v>
      </c>
      <c r="F108" s="20" t="s">
        <v>45</v>
      </c>
      <c r="G108" s="52"/>
      <c r="H108" s="23" t="s">
        <v>45</v>
      </c>
      <c r="I108" s="21" t="s">
        <v>45</v>
      </c>
      <c r="J108" s="25">
        <f>SUM(J109:J113)</f>
        <v>95940</v>
      </c>
      <c r="K108" s="28"/>
      <c r="L108" s="28"/>
      <c r="M108" s="29"/>
      <c r="N108" s="22"/>
      <c r="O108" s="23">
        <f>SUM(O109:O113)</f>
        <v>0</v>
      </c>
      <c r="P108" s="23">
        <f>SUM(P109:P113)</f>
        <v>0</v>
      </c>
    </row>
    <row r="109" spans="1:16" s="11" customFormat="1" ht="48.75" customHeight="1">
      <c r="A109" s="19"/>
      <c r="B109" s="41">
        <v>12</v>
      </c>
      <c r="C109" s="42" t="s">
        <v>143</v>
      </c>
      <c r="D109" s="47" t="s">
        <v>425</v>
      </c>
      <c r="E109" s="26">
        <v>130318</v>
      </c>
      <c r="F109" s="20" t="s">
        <v>46</v>
      </c>
      <c r="G109" s="52">
        <v>120</v>
      </c>
      <c r="H109" s="40" t="s">
        <v>633</v>
      </c>
      <c r="I109" s="21" t="s">
        <v>47</v>
      </c>
      <c r="J109" s="25">
        <f t="shared" ref="J109:J113" si="17">G109*H109</f>
        <v>54000</v>
      </c>
      <c r="K109" s="28"/>
      <c r="L109" s="28"/>
      <c r="M109" s="29"/>
      <c r="N109" s="22"/>
      <c r="O109" s="23">
        <f t="shared" si="14"/>
        <v>0</v>
      </c>
      <c r="P109" s="23">
        <f t="shared" si="15"/>
        <v>0</v>
      </c>
    </row>
    <row r="110" spans="1:16" s="11" customFormat="1" ht="28.5">
      <c r="A110" s="19"/>
      <c r="B110" s="41">
        <v>12</v>
      </c>
      <c r="C110" s="42" t="s">
        <v>144</v>
      </c>
      <c r="D110" s="47" t="s">
        <v>390</v>
      </c>
      <c r="E110" s="26">
        <v>188020</v>
      </c>
      <c r="F110" s="20" t="s">
        <v>46</v>
      </c>
      <c r="G110" s="52">
        <v>240</v>
      </c>
      <c r="H110" s="40" t="s">
        <v>655</v>
      </c>
      <c r="I110" s="21" t="s">
        <v>47</v>
      </c>
      <c r="J110" s="25">
        <f t="shared" si="17"/>
        <v>18000</v>
      </c>
      <c r="K110" s="28"/>
      <c r="L110" s="28"/>
      <c r="M110" s="29"/>
      <c r="N110" s="22"/>
      <c r="O110" s="23">
        <f t="shared" si="14"/>
        <v>0</v>
      </c>
      <c r="P110" s="23">
        <f t="shared" si="15"/>
        <v>0</v>
      </c>
    </row>
    <row r="111" spans="1:16" s="11" customFormat="1" ht="28.5">
      <c r="A111" s="19"/>
      <c r="B111" s="41">
        <v>12</v>
      </c>
      <c r="C111" s="42" t="s">
        <v>145</v>
      </c>
      <c r="D111" s="47" t="s">
        <v>426</v>
      </c>
      <c r="E111" s="26">
        <v>208634</v>
      </c>
      <c r="F111" s="20" t="s">
        <v>46</v>
      </c>
      <c r="G111" s="52">
        <v>60</v>
      </c>
      <c r="H111" s="40" t="s">
        <v>652</v>
      </c>
      <c r="I111" s="21" t="s">
        <v>47</v>
      </c>
      <c r="J111" s="25">
        <f t="shared" si="17"/>
        <v>900</v>
      </c>
      <c r="K111" s="28"/>
      <c r="L111" s="28"/>
      <c r="M111" s="29"/>
      <c r="N111" s="22"/>
      <c r="O111" s="23">
        <f t="shared" si="14"/>
        <v>0</v>
      </c>
      <c r="P111" s="23">
        <f t="shared" si="15"/>
        <v>0</v>
      </c>
    </row>
    <row r="112" spans="1:16" s="11" customFormat="1" ht="28.5">
      <c r="A112" s="19"/>
      <c r="B112" s="41">
        <v>12</v>
      </c>
      <c r="C112" s="42" t="s">
        <v>146</v>
      </c>
      <c r="D112" s="47" t="s">
        <v>427</v>
      </c>
      <c r="E112" s="26">
        <v>206702</v>
      </c>
      <c r="F112" s="20" t="s">
        <v>46</v>
      </c>
      <c r="G112" s="52">
        <v>780</v>
      </c>
      <c r="H112" s="40">
        <v>24</v>
      </c>
      <c r="I112" s="21" t="s">
        <v>47</v>
      </c>
      <c r="J112" s="25">
        <f t="shared" si="17"/>
        <v>18720</v>
      </c>
      <c r="K112" s="28"/>
      <c r="L112" s="28"/>
      <c r="M112" s="29"/>
      <c r="N112" s="22"/>
      <c r="O112" s="23">
        <f t="shared" si="14"/>
        <v>0</v>
      </c>
      <c r="P112" s="23">
        <f t="shared" si="15"/>
        <v>0</v>
      </c>
    </row>
    <row r="113" spans="1:16" s="11" customFormat="1" ht="28.5">
      <c r="A113" s="19"/>
      <c r="B113" s="41">
        <v>12</v>
      </c>
      <c r="C113" s="42" t="s">
        <v>147</v>
      </c>
      <c r="D113" s="47" t="s">
        <v>428</v>
      </c>
      <c r="E113" s="26">
        <v>211973</v>
      </c>
      <c r="F113" s="20" t="s">
        <v>46</v>
      </c>
      <c r="G113" s="52">
        <v>180</v>
      </c>
      <c r="H113" s="40">
        <v>24</v>
      </c>
      <c r="I113" s="21" t="s">
        <v>47</v>
      </c>
      <c r="J113" s="25">
        <f t="shared" si="17"/>
        <v>4320</v>
      </c>
      <c r="K113" s="28"/>
      <c r="L113" s="28"/>
      <c r="M113" s="29"/>
      <c r="N113" s="22"/>
      <c r="O113" s="23">
        <f t="shared" si="14"/>
        <v>0</v>
      </c>
      <c r="P113" s="23">
        <f t="shared" si="15"/>
        <v>0</v>
      </c>
    </row>
    <row r="114" spans="1:16" s="11" customFormat="1" ht="48" customHeight="1">
      <c r="A114" s="19"/>
      <c r="B114" s="41">
        <v>13</v>
      </c>
      <c r="C114" s="42" t="s">
        <v>148</v>
      </c>
      <c r="D114" s="47" t="s">
        <v>429</v>
      </c>
      <c r="E114" s="26" t="s">
        <v>598</v>
      </c>
      <c r="F114" s="20" t="s">
        <v>45</v>
      </c>
      <c r="G114" s="52"/>
      <c r="H114" s="23" t="s">
        <v>45</v>
      </c>
      <c r="I114" s="21" t="s">
        <v>45</v>
      </c>
      <c r="J114" s="25">
        <f>SUM(J115:J117)</f>
        <v>29250</v>
      </c>
      <c r="K114" s="28"/>
      <c r="L114" s="28"/>
      <c r="M114" s="29"/>
      <c r="N114" s="22"/>
      <c r="O114" s="23">
        <f>SUM(O115:O117)</f>
        <v>0</v>
      </c>
      <c r="P114" s="23">
        <f>SUM(P115:P117)</f>
        <v>0</v>
      </c>
    </row>
    <row r="115" spans="1:16" s="11" customFormat="1" ht="66" customHeight="1">
      <c r="A115" s="19"/>
      <c r="B115" s="41">
        <v>13</v>
      </c>
      <c r="C115" s="42" t="s">
        <v>149</v>
      </c>
      <c r="D115" s="47" t="s">
        <v>430</v>
      </c>
      <c r="E115" s="26">
        <v>208384</v>
      </c>
      <c r="F115" s="20" t="s">
        <v>46</v>
      </c>
      <c r="G115" s="52">
        <v>30</v>
      </c>
      <c r="H115" s="40" t="s">
        <v>665</v>
      </c>
      <c r="I115" s="21" t="s">
        <v>47</v>
      </c>
      <c r="J115" s="25">
        <f t="shared" ref="J115:J117" si="18">G115*H115</f>
        <v>15750</v>
      </c>
      <c r="K115" s="28"/>
      <c r="L115" s="28"/>
      <c r="M115" s="29"/>
      <c r="N115" s="22"/>
      <c r="O115" s="23">
        <f t="shared" si="14"/>
        <v>0</v>
      </c>
      <c r="P115" s="23">
        <f t="shared" si="15"/>
        <v>0</v>
      </c>
    </row>
    <row r="116" spans="1:16" s="11" customFormat="1" ht="37.5" customHeight="1">
      <c r="A116" s="19"/>
      <c r="B116" s="41">
        <v>13</v>
      </c>
      <c r="C116" s="42" t="s">
        <v>150</v>
      </c>
      <c r="D116" s="47" t="s">
        <v>431</v>
      </c>
      <c r="E116" s="26">
        <v>208386</v>
      </c>
      <c r="F116" s="20" t="s">
        <v>46</v>
      </c>
      <c r="G116" s="52">
        <v>150</v>
      </c>
      <c r="H116" s="40" t="s">
        <v>651</v>
      </c>
      <c r="I116" s="21" t="s">
        <v>47</v>
      </c>
      <c r="J116" s="25">
        <f t="shared" si="18"/>
        <v>12750</v>
      </c>
      <c r="K116" s="28"/>
      <c r="L116" s="28"/>
      <c r="M116" s="29"/>
      <c r="N116" s="22"/>
      <c r="O116" s="23">
        <f t="shared" si="14"/>
        <v>0</v>
      </c>
      <c r="P116" s="23">
        <f t="shared" si="15"/>
        <v>0</v>
      </c>
    </row>
    <row r="117" spans="1:16" s="11" customFormat="1" ht="28.5">
      <c r="A117" s="19"/>
      <c r="B117" s="41">
        <v>13</v>
      </c>
      <c r="C117" s="42" t="s">
        <v>151</v>
      </c>
      <c r="D117" s="47" t="s">
        <v>432</v>
      </c>
      <c r="E117" s="26">
        <v>151272</v>
      </c>
      <c r="F117" s="20" t="s">
        <v>46</v>
      </c>
      <c r="G117" s="52">
        <v>30</v>
      </c>
      <c r="H117" s="40" t="s">
        <v>653</v>
      </c>
      <c r="I117" s="21" t="s">
        <v>47</v>
      </c>
      <c r="J117" s="25">
        <f t="shared" si="18"/>
        <v>750</v>
      </c>
      <c r="K117" s="28"/>
      <c r="L117" s="28"/>
      <c r="M117" s="29"/>
      <c r="N117" s="22"/>
      <c r="O117" s="23">
        <f t="shared" si="14"/>
        <v>0</v>
      </c>
      <c r="P117" s="23">
        <f t="shared" si="15"/>
        <v>0</v>
      </c>
    </row>
    <row r="118" spans="1:16" s="11" customFormat="1" ht="36" customHeight="1">
      <c r="A118" s="19"/>
      <c r="B118" s="41">
        <v>14</v>
      </c>
      <c r="C118" s="42" t="s">
        <v>152</v>
      </c>
      <c r="D118" s="47" t="s">
        <v>433</v>
      </c>
      <c r="E118" s="26" t="s">
        <v>599</v>
      </c>
      <c r="F118" s="20" t="s">
        <v>45</v>
      </c>
      <c r="G118" s="52"/>
      <c r="H118" s="23" t="s">
        <v>45</v>
      </c>
      <c r="I118" s="21" t="s">
        <v>45</v>
      </c>
      <c r="J118" s="25">
        <f>SUM(J119:J123)</f>
        <v>78150</v>
      </c>
      <c r="K118" s="28"/>
      <c r="L118" s="28"/>
      <c r="M118" s="29"/>
      <c r="N118" s="22"/>
      <c r="O118" s="23">
        <f>SUM(O119:O123)</f>
        <v>0</v>
      </c>
      <c r="P118" s="23">
        <f>SUM(P119:P123)</f>
        <v>0</v>
      </c>
    </row>
    <row r="119" spans="1:16" s="11" customFormat="1" ht="57">
      <c r="A119" s="19"/>
      <c r="B119" s="41">
        <v>14</v>
      </c>
      <c r="C119" s="42" t="s">
        <v>153</v>
      </c>
      <c r="D119" s="47" t="s">
        <v>434</v>
      </c>
      <c r="E119" s="26">
        <v>208384</v>
      </c>
      <c r="F119" s="20" t="s">
        <v>46</v>
      </c>
      <c r="G119" s="52">
        <v>15</v>
      </c>
      <c r="H119" s="40" t="s">
        <v>665</v>
      </c>
      <c r="I119" s="21" t="s">
        <v>47</v>
      </c>
      <c r="J119" s="25">
        <f t="shared" ref="J119:J123" si="19">G119*H119</f>
        <v>7875</v>
      </c>
      <c r="K119" s="28"/>
      <c r="L119" s="28"/>
      <c r="M119" s="29"/>
      <c r="N119" s="22"/>
      <c r="O119" s="23">
        <f t="shared" si="14"/>
        <v>0</v>
      </c>
      <c r="P119" s="23">
        <f t="shared" si="15"/>
        <v>0</v>
      </c>
    </row>
    <row r="120" spans="1:16" s="11" customFormat="1" ht="71.25">
      <c r="A120" s="19"/>
      <c r="B120" s="41">
        <v>14</v>
      </c>
      <c r="C120" s="42" t="s">
        <v>154</v>
      </c>
      <c r="D120" s="47" t="s">
        <v>435</v>
      </c>
      <c r="E120" s="26">
        <v>208384</v>
      </c>
      <c r="F120" s="20" t="s">
        <v>46</v>
      </c>
      <c r="G120" s="52">
        <v>60</v>
      </c>
      <c r="H120" s="40" t="s">
        <v>665</v>
      </c>
      <c r="I120" s="21" t="s">
        <v>47</v>
      </c>
      <c r="J120" s="25">
        <f t="shared" si="19"/>
        <v>31500</v>
      </c>
      <c r="K120" s="28"/>
      <c r="L120" s="28"/>
      <c r="M120" s="29"/>
      <c r="N120" s="22"/>
      <c r="O120" s="23">
        <f t="shared" si="14"/>
        <v>0</v>
      </c>
      <c r="P120" s="23">
        <f t="shared" si="15"/>
        <v>0</v>
      </c>
    </row>
    <row r="121" spans="1:16" s="11" customFormat="1" ht="28.5">
      <c r="A121" s="19"/>
      <c r="B121" s="41">
        <v>14</v>
      </c>
      <c r="C121" s="42" t="s">
        <v>155</v>
      </c>
      <c r="D121" s="47" t="s">
        <v>432</v>
      </c>
      <c r="E121" s="26">
        <v>208382</v>
      </c>
      <c r="F121" s="20" t="s">
        <v>46</v>
      </c>
      <c r="G121" s="52">
        <v>669</v>
      </c>
      <c r="H121" s="40">
        <v>25</v>
      </c>
      <c r="I121" s="21" t="s">
        <v>47</v>
      </c>
      <c r="J121" s="25">
        <f t="shared" si="19"/>
        <v>16725</v>
      </c>
      <c r="K121" s="28"/>
      <c r="L121" s="28"/>
      <c r="M121" s="29"/>
      <c r="N121" s="22"/>
      <c r="O121" s="23">
        <f t="shared" si="14"/>
        <v>0</v>
      </c>
      <c r="P121" s="23">
        <f t="shared" si="15"/>
        <v>0</v>
      </c>
    </row>
    <row r="122" spans="1:16" s="11" customFormat="1" ht="42.75">
      <c r="A122" s="19"/>
      <c r="B122" s="41">
        <v>14</v>
      </c>
      <c r="C122" s="42" t="s">
        <v>156</v>
      </c>
      <c r="D122" s="47" t="s">
        <v>436</v>
      </c>
      <c r="E122" s="26">
        <v>208386</v>
      </c>
      <c r="F122" s="20" t="s">
        <v>46</v>
      </c>
      <c r="G122" s="52">
        <v>210</v>
      </c>
      <c r="H122" s="40" t="s">
        <v>648</v>
      </c>
      <c r="I122" s="21" t="s">
        <v>47</v>
      </c>
      <c r="J122" s="25">
        <f t="shared" si="19"/>
        <v>19950</v>
      </c>
      <c r="K122" s="28"/>
      <c r="L122" s="28"/>
      <c r="M122" s="29"/>
      <c r="N122" s="22"/>
      <c r="O122" s="23">
        <f t="shared" si="14"/>
        <v>0</v>
      </c>
      <c r="P122" s="23">
        <f t="shared" si="15"/>
        <v>0</v>
      </c>
    </row>
    <row r="123" spans="1:16" s="11" customFormat="1" ht="28.5">
      <c r="A123" s="19"/>
      <c r="B123" s="41">
        <v>14</v>
      </c>
      <c r="C123" s="42" t="s">
        <v>157</v>
      </c>
      <c r="D123" s="47" t="s">
        <v>437</v>
      </c>
      <c r="E123" s="26">
        <v>211976</v>
      </c>
      <c r="F123" s="20" t="s">
        <v>46</v>
      </c>
      <c r="G123" s="52">
        <v>60</v>
      </c>
      <c r="H123" s="40" t="s">
        <v>670</v>
      </c>
      <c r="I123" s="21" t="s">
        <v>47</v>
      </c>
      <c r="J123" s="25">
        <f t="shared" si="19"/>
        <v>2100</v>
      </c>
      <c r="K123" s="28"/>
      <c r="L123" s="28"/>
      <c r="M123" s="29"/>
      <c r="N123" s="22"/>
      <c r="O123" s="23">
        <f t="shared" si="14"/>
        <v>0</v>
      </c>
      <c r="P123" s="23">
        <f t="shared" si="15"/>
        <v>0</v>
      </c>
    </row>
    <row r="124" spans="1:16" s="11" customFormat="1" ht="36" customHeight="1">
      <c r="A124" s="19"/>
      <c r="B124" s="41">
        <v>15</v>
      </c>
      <c r="C124" s="42" t="s">
        <v>158</v>
      </c>
      <c r="D124" s="47" t="s">
        <v>438</v>
      </c>
      <c r="E124" s="26" t="s">
        <v>600</v>
      </c>
      <c r="F124" s="20" t="s">
        <v>45</v>
      </c>
      <c r="G124" s="52"/>
      <c r="H124" s="23" t="s">
        <v>45</v>
      </c>
      <c r="I124" s="21" t="s">
        <v>45</v>
      </c>
      <c r="J124" s="25">
        <f>SUM(J125:J132)</f>
        <v>136725</v>
      </c>
      <c r="K124" s="28"/>
      <c r="L124" s="28"/>
      <c r="M124" s="29"/>
      <c r="N124" s="22"/>
      <c r="O124" s="23">
        <f>SUM(O125:O132)</f>
        <v>0</v>
      </c>
      <c r="P124" s="23">
        <f>SUM(P125:P132)</f>
        <v>0</v>
      </c>
    </row>
    <row r="125" spans="1:16" s="11" customFormat="1" ht="57.75" customHeight="1">
      <c r="A125" s="19"/>
      <c r="B125" s="41">
        <v>15</v>
      </c>
      <c r="C125" s="42" t="s">
        <v>159</v>
      </c>
      <c r="D125" s="47" t="s">
        <v>439</v>
      </c>
      <c r="E125" s="26">
        <v>208385</v>
      </c>
      <c r="F125" s="20" t="s">
        <v>46</v>
      </c>
      <c r="G125" s="52">
        <v>60</v>
      </c>
      <c r="H125" s="40" t="s">
        <v>632</v>
      </c>
      <c r="I125" s="21" t="s">
        <v>47</v>
      </c>
      <c r="J125" s="25">
        <f t="shared" ref="J125:J132" si="20">G125*H125</f>
        <v>37500</v>
      </c>
      <c r="K125" s="28"/>
      <c r="L125" s="28"/>
      <c r="M125" s="29"/>
      <c r="N125" s="22"/>
      <c r="O125" s="23">
        <f t="shared" si="14"/>
        <v>0</v>
      </c>
      <c r="P125" s="23">
        <f t="shared" si="15"/>
        <v>0</v>
      </c>
    </row>
    <row r="126" spans="1:16" s="11" customFormat="1" ht="42.75">
      <c r="A126" s="19"/>
      <c r="B126" s="41">
        <v>15</v>
      </c>
      <c r="C126" s="42" t="s">
        <v>160</v>
      </c>
      <c r="D126" s="47" t="s">
        <v>440</v>
      </c>
      <c r="E126" s="26">
        <v>208385</v>
      </c>
      <c r="F126" s="20" t="s">
        <v>46</v>
      </c>
      <c r="G126" s="52">
        <v>60</v>
      </c>
      <c r="H126" s="40" t="s">
        <v>632</v>
      </c>
      <c r="I126" s="21" t="s">
        <v>47</v>
      </c>
      <c r="J126" s="25">
        <f t="shared" si="20"/>
        <v>37500</v>
      </c>
      <c r="K126" s="28"/>
      <c r="L126" s="28"/>
      <c r="M126" s="29"/>
      <c r="N126" s="22"/>
      <c r="O126" s="23">
        <f t="shared" si="14"/>
        <v>0</v>
      </c>
      <c r="P126" s="23">
        <f t="shared" si="15"/>
        <v>0</v>
      </c>
    </row>
    <row r="127" spans="1:16" s="11" customFormat="1" ht="42.75">
      <c r="A127" s="19"/>
      <c r="B127" s="41">
        <v>15</v>
      </c>
      <c r="C127" s="42" t="s">
        <v>161</v>
      </c>
      <c r="D127" s="47" t="s">
        <v>441</v>
      </c>
      <c r="E127" s="26">
        <v>208415</v>
      </c>
      <c r="F127" s="20" t="s">
        <v>46</v>
      </c>
      <c r="G127" s="52">
        <v>210</v>
      </c>
      <c r="H127" s="40" t="s">
        <v>648</v>
      </c>
      <c r="I127" s="21" t="s">
        <v>47</v>
      </c>
      <c r="J127" s="25">
        <f t="shared" si="20"/>
        <v>19950</v>
      </c>
      <c r="K127" s="28"/>
      <c r="L127" s="28"/>
      <c r="M127" s="29"/>
      <c r="N127" s="22"/>
      <c r="O127" s="23">
        <f t="shared" si="14"/>
        <v>0</v>
      </c>
      <c r="P127" s="23">
        <f t="shared" si="15"/>
        <v>0</v>
      </c>
    </row>
    <row r="128" spans="1:16" s="11" customFormat="1" ht="42.75">
      <c r="A128" s="19"/>
      <c r="B128" s="41">
        <v>15</v>
      </c>
      <c r="C128" s="42" t="s">
        <v>162</v>
      </c>
      <c r="D128" s="47" t="s">
        <v>442</v>
      </c>
      <c r="E128" s="26">
        <v>208386</v>
      </c>
      <c r="F128" s="20" t="s">
        <v>46</v>
      </c>
      <c r="G128" s="52">
        <v>150</v>
      </c>
      <c r="H128" s="40" t="s">
        <v>648</v>
      </c>
      <c r="I128" s="21">
        <v>0.1</v>
      </c>
      <c r="J128" s="25">
        <f t="shared" si="20"/>
        <v>14250</v>
      </c>
      <c r="K128" s="28"/>
      <c r="L128" s="28"/>
      <c r="M128" s="29"/>
      <c r="N128" s="22"/>
      <c r="O128" s="23">
        <f t="shared" si="14"/>
        <v>0</v>
      </c>
      <c r="P128" s="23">
        <f t="shared" si="15"/>
        <v>0</v>
      </c>
    </row>
    <row r="129" spans="1:16" s="11" customFormat="1" ht="28.5">
      <c r="A129" s="19"/>
      <c r="B129" s="41">
        <v>15</v>
      </c>
      <c r="C129" s="42" t="s">
        <v>163</v>
      </c>
      <c r="D129" s="47" t="s">
        <v>443</v>
      </c>
      <c r="E129" s="26">
        <v>208350</v>
      </c>
      <c r="F129" s="20" t="s">
        <v>46</v>
      </c>
      <c r="G129" s="52">
        <v>165</v>
      </c>
      <c r="H129" s="40" t="s">
        <v>656</v>
      </c>
      <c r="I129" s="21" t="s">
        <v>47</v>
      </c>
      <c r="J129" s="25">
        <f t="shared" si="20"/>
        <v>7425</v>
      </c>
      <c r="K129" s="28"/>
      <c r="L129" s="28"/>
      <c r="M129" s="29"/>
      <c r="N129" s="22"/>
      <c r="O129" s="23">
        <f t="shared" si="14"/>
        <v>0</v>
      </c>
      <c r="P129" s="23">
        <f t="shared" si="15"/>
        <v>0</v>
      </c>
    </row>
    <row r="130" spans="1:16" s="11" customFormat="1" ht="28.5">
      <c r="A130" s="19"/>
      <c r="B130" s="41">
        <v>15</v>
      </c>
      <c r="C130" s="42" t="s">
        <v>164</v>
      </c>
      <c r="D130" s="47" t="s">
        <v>444</v>
      </c>
      <c r="E130" s="26">
        <v>208350</v>
      </c>
      <c r="F130" s="20" t="s">
        <v>46</v>
      </c>
      <c r="G130" s="52">
        <v>30</v>
      </c>
      <c r="H130" s="40" t="s">
        <v>656</v>
      </c>
      <c r="I130" s="21" t="s">
        <v>47</v>
      </c>
      <c r="J130" s="25">
        <f t="shared" si="20"/>
        <v>1350</v>
      </c>
      <c r="K130" s="28"/>
      <c r="L130" s="28"/>
      <c r="M130" s="29"/>
      <c r="N130" s="22"/>
      <c r="O130" s="23">
        <f t="shared" si="14"/>
        <v>0</v>
      </c>
      <c r="P130" s="23">
        <f t="shared" si="15"/>
        <v>0</v>
      </c>
    </row>
    <row r="131" spans="1:16" s="11" customFormat="1" ht="28.5">
      <c r="A131" s="19"/>
      <c r="B131" s="41">
        <v>15</v>
      </c>
      <c r="C131" s="42" t="s">
        <v>165</v>
      </c>
      <c r="D131" s="47" t="s">
        <v>431</v>
      </c>
      <c r="E131" s="26">
        <v>188020</v>
      </c>
      <c r="F131" s="20" t="s">
        <v>46</v>
      </c>
      <c r="G131" s="52">
        <v>240</v>
      </c>
      <c r="H131" s="40" t="s">
        <v>655</v>
      </c>
      <c r="I131" s="21" t="s">
        <v>47</v>
      </c>
      <c r="J131" s="25">
        <f t="shared" si="20"/>
        <v>18000</v>
      </c>
      <c r="K131" s="28"/>
      <c r="L131" s="28"/>
      <c r="M131" s="29"/>
      <c r="N131" s="22"/>
      <c r="O131" s="23">
        <f t="shared" si="14"/>
        <v>0</v>
      </c>
      <c r="P131" s="23">
        <f t="shared" si="15"/>
        <v>0</v>
      </c>
    </row>
    <row r="132" spans="1:16" s="11" customFormat="1" ht="28.5">
      <c r="A132" s="19"/>
      <c r="B132" s="41">
        <v>15</v>
      </c>
      <c r="C132" s="42" t="s">
        <v>166</v>
      </c>
      <c r="D132" s="47" t="s">
        <v>432</v>
      </c>
      <c r="E132" s="26">
        <v>130229</v>
      </c>
      <c r="F132" s="20" t="s">
        <v>46</v>
      </c>
      <c r="G132" s="52">
        <v>30</v>
      </c>
      <c r="H132" s="40" t="s">
        <v>653</v>
      </c>
      <c r="I132" s="21" t="s">
        <v>47</v>
      </c>
      <c r="J132" s="25">
        <f t="shared" si="20"/>
        <v>750</v>
      </c>
      <c r="K132" s="28"/>
      <c r="L132" s="28"/>
      <c r="M132" s="29"/>
      <c r="N132" s="22"/>
      <c r="O132" s="23">
        <f t="shared" si="14"/>
        <v>0</v>
      </c>
      <c r="P132" s="23">
        <f t="shared" si="15"/>
        <v>0</v>
      </c>
    </row>
    <row r="133" spans="1:16" s="11" customFormat="1" ht="42.75">
      <c r="A133" s="19"/>
      <c r="B133" s="41">
        <v>16</v>
      </c>
      <c r="C133" s="42" t="s">
        <v>167</v>
      </c>
      <c r="D133" s="47" t="s">
        <v>445</v>
      </c>
      <c r="E133" s="26" t="s">
        <v>601</v>
      </c>
      <c r="F133" s="20" t="s">
        <v>45</v>
      </c>
      <c r="G133" s="52"/>
      <c r="H133" s="23" t="s">
        <v>45</v>
      </c>
      <c r="I133" s="21" t="s">
        <v>45</v>
      </c>
      <c r="J133" s="25">
        <f>SUM(J134:J137)</f>
        <v>16800</v>
      </c>
      <c r="K133" s="28"/>
      <c r="L133" s="28"/>
      <c r="M133" s="29"/>
      <c r="N133" s="22"/>
      <c r="O133" s="23">
        <f>SUM(O134:O137)</f>
        <v>0</v>
      </c>
      <c r="P133" s="23">
        <f>SUM(P134:P137)</f>
        <v>0</v>
      </c>
    </row>
    <row r="134" spans="1:16" s="11" customFormat="1" ht="42.75">
      <c r="A134" s="19"/>
      <c r="B134" s="41">
        <v>16</v>
      </c>
      <c r="C134" s="42" t="s">
        <v>168</v>
      </c>
      <c r="D134" s="47" t="s">
        <v>446</v>
      </c>
      <c r="E134" s="26">
        <v>130324</v>
      </c>
      <c r="F134" s="20" t="s">
        <v>46</v>
      </c>
      <c r="G134" s="52">
        <v>6</v>
      </c>
      <c r="H134" s="40" t="s">
        <v>671</v>
      </c>
      <c r="I134" s="21" t="s">
        <v>47</v>
      </c>
      <c r="J134" s="25">
        <f t="shared" ref="J134:J137" si="21">G134*H134</f>
        <v>4050</v>
      </c>
      <c r="K134" s="28"/>
      <c r="L134" s="28"/>
      <c r="M134" s="29"/>
      <c r="N134" s="22"/>
      <c r="O134" s="23">
        <f t="shared" si="14"/>
        <v>0</v>
      </c>
      <c r="P134" s="23">
        <f t="shared" si="15"/>
        <v>0</v>
      </c>
    </row>
    <row r="135" spans="1:16" s="11" customFormat="1" ht="28.5">
      <c r="A135" s="19"/>
      <c r="B135" s="41">
        <v>16</v>
      </c>
      <c r="C135" s="42" t="s">
        <v>169</v>
      </c>
      <c r="D135" s="47" t="s">
        <v>447</v>
      </c>
      <c r="E135" s="26">
        <v>130209</v>
      </c>
      <c r="F135" s="20" t="s">
        <v>46</v>
      </c>
      <c r="G135" s="52">
        <v>15</v>
      </c>
      <c r="H135" s="40" t="s">
        <v>656</v>
      </c>
      <c r="I135" s="21" t="s">
        <v>47</v>
      </c>
      <c r="J135" s="25">
        <f t="shared" si="21"/>
        <v>675</v>
      </c>
      <c r="K135" s="28"/>
      <c r="L135" s="28"/>
      <c r="M135" s="29"/>
      <c r="N135" s="22"/>
      <c r="O135" s="23">
        <f t="shared" si="14"/>
        <v>0</v>
      </c>
      <c r="P135" s="23">
        <f t="shared" si="15"/>
        <v>0</v>
      </c>
    </row>
    <row r="136" spans="1:16" s="11" customFormat="1" ht="28.5">
      <c r="A136" s="19"/>
      <c r="B136" s="41">
        <v>16</v>
      </c>
      <c r="C136" s="42" t="s">
        <v>170</v>
      </c>
      <c r="D136" s="47" t="s">
        <v>357</v>
      </c>
      <c r="E136" s="26">
        <v>130299</v>
      </c>
      <c r="F136" s="20" t="s">
        <v>46</v>
      </c>
      <c r="G136" s="52">
        <v>90</v>
      </c>
      <c r="H136" s="40" t="s">
        <v>672</v>
      </c>
      <c r="I136" s="21" t="s">
        <v>47</v>
      </c>
      <c r="J136" s="25">
        <f t="shared" si="21"/>
        <v>11700</v>
      </c>
      <c r="K136" s="28"/>
      <c r="L136" s="28"/>
      <c r="M136" s="29"/>
      <c r="N136" s="22"/>
      <c r="O136" s="23">
        <f t="shared" si="14"/>
        <v>0</v>
      </c>
      <c r="P136" s="23">
        <f t="shared" si="15"/>
        <v>0</v>
      </c>
    </row>
    <row r="137" spans="1:16" s="11" customFormat="1" ht="28.5">
      <c r="A137" s="19"/>
      <c r="B137" s="41">
        <v>16</v>
      </c>
      <c r="C137" s="42" t="s">
        <v>171</v>
      </c>
      <c r="D137" s="47" t="s">
        <v>448</v>
      </c>
      <c r="E137" s="26">
        <v>130258</v>
      </c>
      <c r="F137" s="20" t="s">
        <v>46</v>
      </c>
      <c r="G137" s="52">
        <v>15</v>
      </c>
      <c r="H137" s="40" t="s">
        <v>653</v>
      </c>
      <c r="I137" s="21" t="s">
        <v>47</v>
      </c>
      <c r="J137" s="25">
        <f t="shared" si="21"/>
        <v>375</v>
      </c>
      <c r="K137" s="28"/>
      <c r="L137" s="28"/>
      <c r="M137" s="29"/>
      <c r="N137" s="22"/>
      <c r="O137" s="23">
        <f t="shared" si="14"/>
        <v>0</v>
      </c>
      <c r="P137" s="23">
        <f t="shared" si="15"/>
        <v>0</v>
      </c>
    </row>
    <row r="138" spans="1:16" s="11" customFormat="1" ht="33.75" customHeight="1">
      <c r="A138" s="19"/>
      <c r="B138" s="41">
        <v>17</v>
      </c>
      <c r="C138" s="42" t="s">
        <v>172</v>
      </c>
      <c r="D138" s="47" t="s">
        <v>449</v>
      </c>
      <c r="E138" s="26" t="s">
        <v>602</v>
      </c>
      <c r="F138" s="20" t="s">
        <v>45</v>
      </c>
      <c r="G138" s="52"/>
      <c r="H138" s="49" t="s">
        <v>45</v>
      </c>
      <c r="I138" s="21" t="s">
        <v>45</v>
      </c>
      <c r="J138" s="25">
        <f>SUM(J139:J145)</f>
        <v>9819</v>
      </c>
      <c r="K138" s="28"/>
      <c r="L138" s="28"/>
      <c r="M138" s="29"/>
      <c r="N138" s="22"/>
      <c r="O138" s="23">
        <f>SUM(O139:O145)</f>
        <v>0</v>
      </c>
      <c r="P138" s="23">
        <f>SUM(P139:P145)</f>
        <v>0</v>
      </c>
    </row>
    <row r="139" spans="1:16" s="11" customFormat="1" ht="42.75">
      <c r="A139" s="19"/>
      <c r="B139" s="41">
        <v>17</v>
      </c>
      <c r="C139" s="42" t="s">
        <v>173</v>
      </c>
      <c r="D139" s="47" t="s">
        <v>450</v>
      </c>
      <c r="E139" s="26" t="s">
        <v>596</v>
      </c>
      <c r="F139" s="20" t="s">
        <v>46</v>
      </c>
      <c r="G139" s="52">
        <v>6</v>
      </c>
      <c r="H139" s="40" t="s">
        <v>673</v>
      </c>
      <c r="I139" s="21">
        <v>0.1</v>
      </c>
      <c r="J139" s="25">
        <f t="shared" ref="J139:J145" si="22">G139*H139</f>
        <v>5700</v>
      </c>
      <c r="K139" s="28"/>
      <c r="L139" s="28"/>
      <c r="M139" s="29"/>
      <c r="N139" s="22"/>
      <c r="O139" s="23">
        <f t="shared" si="14"/>
        <v>0</v>
      </c>
      <c r="P139" s="23">
        <f t="shared" si="15"/>
        <v>0</v>
      </c>
    </row>
    <row r="140" spans="1:16" s="11" customFormat="1" ht="28.5">
      <c r="A140" s="19"/>
      <c r="B140" s="41">
        <v>17</v>
      </c>
      <c r="C140" s="42" t="s">
        <v>174</v>
      </c>
      <c r="D140" s="47" t="s">
        <v>451</v>
      </c>
      <c r="E140" s="26">
        <v>212197</v>
      </c>
      <c r="F140" s="20" t="s">
        <v>46</v>
      </c>
      <c r="G140" s="52">
        <v>9</v>
      </c>
      <c r="H140" s="40" t="s">
        <v>672</v>
      </c>
      <c r="I140" s="21" t="s">
        <v>47</v>
      </c>
      <c r="J140" s="25">
        <f t="shared" si="22"/>
        <v>1170</v>
      </c>
      <c r="K140" s="28"/>
      <c r="L140" s="28"/>
      <c r="M140" s="29"/>
      <c r="N140" s="22"/>
      <c r="O140" s="23">
        <f t="shared" si="14"/>
        <v>0</v>
      </c>
      <c r="P140" s="23">
        <f t="shared" si="15"/>
        <v>0</v>
      </c>
    </row>
    <row r="141" spans="1:16" s="11" customFormat="1" ht="28.5">
      <c r="A141" s="19"/>
      <c r="B141" s="41">
        <v>17</v>
      </c>
      <c r="C141" s="42" t="s">
        <v>175</v>
      </c>
      <c r="D141" s="47" t="s">
        <v>452</v>
      </c>
      <c r="E141" s="26" t="s">
        <v>596</v>
      </c>
      <c r="F141" s="20" t="s">
        <v>46</v>
      </c>
      <c r="G141" s="52">
        <v>12</v>
      </c>
      <c r="H141" s="40" t="s">
        <v>634</v>
      </c>
      <c r="I141" s="21">
        <v>0.1</v>
      </c>
      <c r="J141" s="25">
        <f t="shared" si="22"/>
        <v>480</v>
      </c>
      <c r="K141" s="28"/>
      <c r="L141" s="28"/>
      <c r="M141" s="29"/>
      <c r="N141" s="22"/>
      <c r="O141" s="23">
        <f t="shared" si="14"/>
        <v>0</v>
      </c>
      <c r="P141" s="23">
        <f t="shared" si="15"/>
        <v>0</v>
      </c>
    </row>
    <row r="142" spans="1:16" s="11" customFormat="1" ht="42.75">
      <c r="A142" s="19"/>
      <c r="B142" s="41">
        <v>17</v>
      </c>
      <c r="C142" s="42" t="s">
        <v>176</v>
      </c>
      <c r="D142" s="47" t="s">
        <v>453</v>
      </c>
      <c r="E142" s="26" t="s">
        <v>596</v>
      </c>
      <c r="F142" s="20" t="s">
        <v>46</v>
      </c>
      <c r="G142" s="52">
        <v>6</v>
      </c>
      <c r="H142" s="40" t="s">
        <v>674</v>
      </c>
      <c r="I142" s="21">
        <v>0.1</v>
      </c>
      <c r="J142" s="25">
        <f t="shared" si="22"/>
        <v>894</v>
      </c>
      <c r="K142" s="28"/>
      <c r="L142" s="28"/>
      <c r="M142" s="29"/>
      <c r="N142" s="22"/>
      <c r="O142" s="23">
        <f t="shared" si="14"/>
        <v>0</v>
      </c>
      <c r="P142" s="23">
        <f t="shared" si="15"/>
        <v>0</v>
      </c>
    </row>
    <row r="143" spans="1:16" s="11" customFormat="1" ht="28.5">
      <c r="A143" s="19"/>
      <c r="B143" s="41">
        <v>17</v>
      </c>
      <c r="C143" s="42" t="s">
        <v>177</v>
      </c>
      <c r="D143" s="47" t="s">
        <v>454</v>
      </c>
      <c r="E143" s="26" t="s">
        <v>596</v>
      </c>
      <c r="F143" s="20" t="s">
        <v>46</v>
      </c>
      <c r="G143" s="52">
        <v>6</v>
      </c>
      <c r="H143" s="40" t="s">
        <v>675</v>
      </c>
      <c r="I143" s="21">
        <v>0.1</v>
      </c>
      <c r="J143" s="25">
        <f t="shared" si="22"/>
        <v>960</v>
      </c>
      <c r="K143" s="28"/>
      <c r="L143" s="28"/>
      <c r="M143" s="29"/>
      <c r="N143" s="22"/>
      <c r="O143" s="23">
        <f t="shared" si="14"/>
        <v>0</v>
      </c>
      <c r="P143" s="23">
        <f t="shared" si="15"/>
        <v>0</v>
      </c>
    </row>
    <row r="144" spans="1:16" s="11" customFormat="1" ht="28.5">
      <c r="A144" s="19"/>
      <c r="B144" s="41">
        <v>17</v>
      </c>
      <c r="C144" s="42" t="s">
        <v>178</v>
      </c>
      <c r="D144" s="47" t="s">
        <v>455</v>
      </c>
      <c r="E144" s="26" t="s">
        <v>596</v>
      </c>
      <c r="F144" s="20" t="s">
        <v>46</v>
      </c>
      <c r="G144" s="52">
        <v>6</v>
      </c>
      <c r="H144" s="40" t="s">
        <v>676</v>
      </c>
      <c r="I144" s="21">
        <v>0.1</v>
      </c>
      <c r="J144" s="25">
        <f t="shared" si="22"/>
        <v>540</v>
      </c>
      <c r="K144" s="28"/>
      <c r="L144" s="28"/>
      <c r="M144" s="29"/>
      <c r="N144" s="22"/>
      <c r="O144" s="23">
        <f t="shared" si="14"/>
        <v>0</v>
      </c>
      <c r="P144" s="23">
        <f t="shared" si="15"/>
        <v>0</v>
      </c>
    </row>
    <row r="145" spans="1:16" s="11" customFormat="1" ht="28.5">
      <c r="A145" s="19"/>
      <c r="B145" s="41">
        <v>17</v>
      </c>
      <c r="C145" s="42" t="s">
        <v>179</v>
      </c>
      <c r="D145" s="47" t="s">
        <v>456</v>
      </c>
      <c r="E145" s="26" t="s">
        <v>596</v>
      </c>
      <c r="F145" s="20" t="s">
        <v>46</v>
      </c>
      <c r="G145" s="52">
        <v>3</v>
      </c>
      <c r="H145" s="40" t="s">
        <v>653</v>
      </c>
      <c r="I145" s="21">
        <v>0.1</v>
      </c>
      <c r="J145" s="25">
        <f t="shared" si="22"/>
        <v>75</v>
      </c>
      <c r="K145" s="28"/>
      <c r="L145" s="28"/>
      <c r="M145" s="29"/>
      <c r="N145" s="22"/>
      <c r="O145" s="23">
        <f t="shared" si="14"/>
        <v>0</v>
      </c>
      <c r="P145" s="23">
        <f t="shared" si="15"/>
        <v>0</v>
      </c>
    </row>
    <row r="146" spans="1:16" s="11" customFormat="1" ht="63" customHeight="1">
      <c r="A146" s="19"/>
      <c r="B146" s="41">
        <v>18</v>
      </c>
      <c r="C146" s="42" t="s">
        <v>180</v>
      </c>
      <c r="D146" s="47" t="s">
        <v>457</v>
      </c>
      <c r="E146" s="26" t="s">
        <v>603</v>
      </c>
      <c r="F146" s="20" t="s">
        <v>45</v>
      </c>
      <c r="G146" s="52"/>
      <c r="H146" s="23" t="s">
        <v>45</v>
      </c>
      <c r="I146" s="21" t="s">
        <v>45</v>
      </c>
      <c r="J146" s="25">
        <f>SUM(J147:J155)</f>
        <v>9339</v>
      </c>
      <c r="K146" s="28"/>
      <c r="L146" s="28"/>
      <c r="M146" s="29"/>
      <c r="N146" s="22"/>
      <c r="O146" s="23">
        <f>SUM(O147:O155)</f>
        <v>0</v>
      </c>
      <c r="P146" s="23">
        <f>SUM(P147:P155)</f>
        <v>0</v>
      </c>
    </row>
    <row r="147" spans="1:16" s="11" customFormat="1" ht="28.5">
      <c r="A147" s="19"/>
      <c r="B147" s="41">
        <v>18</v>
      </c>
      <c r="C147" s="42" t="s">
        <v>181</v>
      </c>
      <c r="D147" s="47" t="s">
        <v>458</v>
      </c>
      <c r="E147" s="26" t="s">
        <v>596</v>
      </c>
      <c r="F147" s="20" t="s">
        <v>46</v>
      </c>
      <c r="G147" s="52">
        <v>3</v>
      </c>
      <c r="H147" s="40" t="s">
        <v>677</v>
      </c>
      <c r="I147" s="21">
        <v>0.1</v>
      </c>
      <c r="J147" s="25">
        <f t="shared" ref="J147:J155" si="23">G147*H147</f>
        <v>2190</v>
      </c>
      <c r="K147" s="28"/>
      <c r="L147" s="28"/>
      <c r="M147" s="29"/>
      <c r="N147" s="22"/>
      <c r="O147" s="23">
        <f t="shared" si="14"/>
        <v>0</v>
      </c>
      <c r="P147" s="23">
        <f t="shared" si="15"/>
        <v>0</v>
      </c>
    </row>
    <row r="148" spans="1:16" s="11" customFormat="1" ht="28.5">
      <c r="A148" s="19"/>
      <c r="B148" s="41">
        <v>18</v>
      </c>
      <c r="C148" s="42" t="s">
        <v>182</v>
      </c>
      <c r="D148" s="47" t="s">
        <v>451</v>
      </c>
      <c r="E148" s="26" t="s">
        <v>596</v>
      </c>
      <c r="F148" s="20" t="s">
        <v>46</v>
      </c>
      <c r="G148" s="52">
        <v>6</v>
      </c>
      <c r="H148" s="40" t="s">
        <v>672</v>
      </c>
      <c r="I148" s="21">
        <v>0.1</v>
      </c>
      <c r="J148" s="25">
        <f t="shared" si="23"/>
        <v>780</v>
      </c>
      <c r="K148" s="28"/>
      <c r="L148" s="28"/>
      <c r="M148" s="29"/>
      <c r="N148" s="22"/>
      <c r="O148" s="23">
        <f t="shared" si="14"/>
        <v>0</v>
      </c>
      <c r="P148" s="23">
        <f t="shared" si="15"/>
        <v>0</v>
      </c>
    </row>
    <row r="149" spans="1:16" s="11" customFormat="1" ht="28.5">
      <c r="A149" s="19"/>
      <c r="B149" s="41">
        <v>18</v>
      </c>
      <c r="C149" s="42" t="s">
        <v>183</v>
      </c>
      <c r="D149" s="47" t="s">
        <v>452</v>
      </c>
      <c r="E149" s="26" t="s">
        <v>596</v>
      </c>
      <c r="F149" s="20" t="s">
        <v>46</v>
      </c>
      <c r="G149" s="52">
        <v>6</v>
      </c>
      <c r="H149" s="40" t="s">
        <v>678</v>
      </c>
      <c r="I149" s="21">
        <v>0.1</v>
      </c>
      <c r="J149" s="25">
        <f t="shared" si="23"/>
        <v>474</v>
      </c>
      <c r="K149" s="28"/>
      <c r="L149" s="28"/>
      <c r="M149" s="29"/>
      <c r="N149" s="22"/>
      <c r="O149" s="23">
        <f t="shared" si="14"/>
        <v>0</v>
      </c>
      <c r="P149" s="23">
        <f t="shared" si="15"/>
        <v>0</v>
      </c>
    </row>
    <row r="150" spans="1:16" s="11" customFormat="1" ht="28.5">
      <c r="A150" s="19"/>
      <c r="B150" s="41">
        <v>18</v>
      </c>
      <c r="C150" s="42" t="s">
        <v>184</v>
      </c>
      <c r="D150" s="47" t="s">
        <v>454</v>
      </c>
      <c r="E150" s="26" t="s">
        <v>596</v>
      </c>
      <c r="F150" s="20" t="s">
        <v>46</v>
      </c>
      <c r="G150" s="52">
        <v>6</v>
      </c>
      <c r="H150" s="40" t="s">
        <v>675</v>
      </c>
      <c r="I150" s="21">
        <v>0.1</v>
      </c>
      <c r="J150" s="25">
        <f t="shared" si="23"/>
        <v>960</v>
      </c>
      <c r="K150" s="28"/>
      <c r="L150" s="28"/>
      <c r="M150" s="29"/>
      <c r="N150" s="22"/>
      <c r="O150" s="23">
        <f t="shared" si="14"/>
        <v>0</v>
      </c>
      <c r="P150" s="23">
        <f t="shared" si="15"/>
        <v>0</v>
      </c>
    </row>
    <row r="151" spans="1:16" s="11" customFormat="1" ht="28.5">
      <c r="A151" s="19"/>
      <c r="B151" s="41">
        <v>18</v>
      </c>
      <c r="C151" s="42" t="s">
        <v>185</v>
      </c>
      <c r="D151" s="47" t="s">
        <v>455</v>
      </c>
      <c r="E151" s="26" t="s">
        <v>596</v>
      </c>
      <c r="F151" s="20" t="s">
        <v>46</v>
      </c>
      <c r="G151" s="52">
        <v>6</v>
      </c>
      <c r="H151" s="40" t="s">
        <v>676</v>
      </c>
      <c r="I151" s="21">
        <v>0.1</v>
      </c>
      <c r="J151" s="25">
        <f t="shared" si="23"/>
        <v>540</v>
      </c>
      <c r="K151" s="28"/>
      <c r="L151" s="28"/>
      <c r="M151" s="29"/>
      <c r="N151" s="22"/>
      <c r="O151" s="23">
        <f t="shared" si="14"/>
        <v>0</v>
      </c>
      <c r="P151" s="23">
        <f t="shared" si="15"/>
        <v>0</v>
      </c>
    </row>
    <row r="152" spans="1:16" s="11" customFormat="1" ht="57">
      <c r="A152" s="19"/>
      <c r="B152" s="41">
        <v>18</v>
      </c>
      <c r="C152" s="42" t="s">
        <v>186</v>
      </c>
      <c r="D152" s="47" t="s">
        <v>459</v>
      </c>
      <c r="E152" s="26" t="s">
        <v>596</v>
      </c>
      <c r="F152" s="20" t="s">
        <v>46</v>
      </c>
      <c r="G152" s="52">
        <v>3</v>
      </c>
      <c r="H152" s="40" t="s">
        <v>654</v>
      </c>
      <c r="I152" s="21">
        <v>0.1</v>
      </c>
      <c r="J152" s="25">
        <f t="shared" si="23"/>
        <v>2160</v>
      </c>
      <c r="K152" s="28"/>
      <c r="L152" s="28"/>
      <c r="M152" s="29"/>
      <c r="N152" s="22"/>
      <c r="O152" s="23">
        <f t="shared" ref="O152:O215" si="24">ROUND(M152*G152,2)</f>
        <v>0</v>
      </c>
      <c r="P152" s="23">
        <f t="shared" ref="P152:P215" si="25">ROUND(M152*(1+N152)*G152,2)</f>
        <v>0</v>
      </c>
    </row>
    <row r="153" spans="1:16" s="11" customFormat="1" ht="42.75">
      <c r="A153" s="19"/>
      <c r="B153" s="41">
        <v>18</v>
      </c>
      <c r="C153" s="42" t="s">
        <v>187</v>
      </c>
      <c r="D153" s="47" t="s">
        <v>460</v>
      </c>
      <c r="E153" s="26" t="s">
        <v>596</v>
      </c>
      <c r="F153" s="20" t="s">
        <v>46</v>
      </c>
      <c r="G153" s="52">
        <v>6</v>
      </c>
      <c r="H153" s="40" t="s">
        <v>636</v>
      </c>
      <c r="I153" s="21">
        <v>0.1</v>
      </c>
      <c r="J153" s="25">
        <f t="shared" si="23"/>
        <v>1200</v>
      </c>
      <c r="K153" s="28"/>
      <c r="L153" s="28"/>
      <c r="M153" s="29"/>
      <c r="N153" s="22"/>
      <c r="O153" s="23">
        <f t="shared" si="24"/>
        <v>0</v>
      </c>
      <c r="P153" s="23">
        <f t="shared" si="25"/>
        <v>0</v>
      </c>
    </row>
    <row r="154" spans="1:16" s="11" customFormat="1" ht="28.5">
      <c r="A154" s="19"/>
      <c r="B154" s="41">
        <v>18</v>
      </c>
      <c r="C154" s="42" t="s">
        <v>188</v>
      </c>
      <c r="D154" s="47" t="s">
        <v>461</v>
      </c>
      <c r="E154" s="26" t="s">
        <v>596</v>
      </c>
      <c r="F154" s="20" t="s">
        <v>46</v>
      </c>
      <c r="G154" s="52">
        <v>6</v>
      </c>
      <c r="H154" s="40" t="s">
        <v>675</v>
      </c>
      <c r="I154" s="21">
        <v>0.1</v>
      </c>
      <c r="J154" s="25">
        <f t="shared" si="23"/>
        <v>960</v>
      </c>
      <c r="K154" s="28"/>
      <c r="L154" s="28"/>
      <c r="M154" s="29"/>
      <c r="N154" s="22"/>
      <c r="O154" s="23">
        <f t="shared" si="24"/>
        <v>0</v>
      </c>
      <c r="P154" s="23">
        <f t="shared" si="25"/>
        <v>0</v>
      </c>
    </row>
    <row r="155" spans="1:16" s="11" customFormat="1" ht="28.5">
      <c r="A155" s="19"/>
      <c r="B155" s="41">
        <v>18</v>
      </c>
      <c r="C155" s="42" t="s">
        <v>189</v>
      </c>
      <c r="D155" s="47" t="s">
        <v>456</v>
      </c>
      <c r="E155" s="26" t="s">
        <v>596</v>
      </c>
      <c r="F155" s="20" t="s">
        <v>46</v>
      </c>
      <c r="G155" s="52">
        <v>3</v>
      </c>
      <c r="H155" s="40" t="s">
        <v>653</v>
      </c>
      <c r="I155" s="21">
        <v>0.1</v>
      </c>
      <c r="J155" s="25">
        <f t="shared" si="23"/>
        <v>75</v>
      </c>
      <c r="K155" s="28"/>
      <c r="L155" s="28"/>
      <c r="M155" s="29"/>
      <c r="N155" s="22"/>
      <c r="O155" s="23">
        <f t="shared" si="24"/>
        <v>0</v>
      </c>
      <c r="P155" s="23">
        <f t="shared" si="25"/>
        <v>0</v>
      </c>
    </row>
    <row r="156" spans="1:16" s="11" customFormat="1" ht="28.5">
      <c r="A156" s="19"/>
      <c r="B156" s="41">
        <v>19</v>
      </c>
      <c r="C156" s="42" t="s">
        <v>190</v>
      </c>
      <c r="D156" s="47" t="s">
        <v>462</v>
      </c>
      <c r="E156" s="26" t="s">
        <v>604</v>
      </c>
      <c r="F156" s="20" t="s">
        <v>45</v>
      </c>
      <c r="G156" s="52"/>
      <c r="H156" s="23" t="s">
        <v>45</v>
      </c>
      <c r="I156" s="21" t="s">
        <v>45</v>
      </c>
      <c r="J156" s="25">
        <f>SUM(J157:J165)</f>
        <v>40684.079999999994</v>
      </c>
      <c r="K156" s="28"/>
      <c r="L156" s="28"/>
      <c r="M156" s="29"/>
      <c r="N156" s="22"/>
      <c r="O156" s="23">
        <f>SUM(O157:O165)</f>
        <v>0</v>
      </c>
      <c r="P156" s="23">
        <f>SUM(P157:P165)</f>
        <v>0</v>
      </c>
    </row>
    <row r="157" spans="1:16" s="11" customFormat="1" ht="16.5">
      <c r="A157" s="19"/>
      <c r="B157" s="41">
        <v>19</v>
      </c>
      <c r="C157" s="42" t="s">
        <v>191</v>
      </c>
      <c r="D157" s="47" t="s">
        <v>463</v>
      </c>
      <c r="E157" s="26">
        <v>208564</v>
      </c>
      <c r="F157" s="20" t="s">
        <v>46</v>
      </c>
      <c r="G157" s="52">
        <v>27</v>
      </c>
      <c r="H157" s="40">
        <v>177.57</v>
      </c>
      <c r="I157" s="21" t="s">
        <v>47</v>
      </c>
      <c r="J157" s="25">
        <f t="shared" ref="J157:J165" si="26">G157*H157</f>
        <v>4794.3899999999994</v>
      </c>
      <c r="K157" s="28"/>
      <c r="L157" s="28"/>
      <c r="M157" s="29"/>
      <c r="N157" s="22"/>
      <c r="O157" s="23">
        <f t="shared" si="24"/>
        <v>0</v>
      </c>
      <c r="P157" s="23">
        <f t="shared" si="25"/>
        <v>0</v>
      </c>
    </row>
    <row r="158" spans="1:16" s="11" customFormat="1" ht="16.5">
      <c r="A158" s="19"/>
      <c r="B158" s="41">
        <v>19</v>
      </c>
      <c r="C158" s="42" t="s">
        <v>192</v>
      </c>
      <c r="D158" s="47" t="s">
        <v>464</v>
      </c>
      <c r="E158" s="26">
        <v>178307</v>
      </c>
      <c r="F158" s="20" t="s">
        <v>46</v>
      </c>
      <c r="G158" s="52">
        <v>9</v>
      </c>
      <c r="H158" s="40">
        <v>160.47999999999999</v>
      </c>
      <c r="I158" s="21" t="s">
        <v>47</v>
      </c>
      <c r="J158" s="25">
        <f t="shared" si="26"/>
        <v>1444.32</v>
      </c>
      <c r="K158" s="28"/>
      <c r="L158" s="28"/>
      <c r="M158" s="29"/>
      <c r="N158" s="22"/>
      <c r="O158" s="23">
        <f t="shared" si="24"/>
        <v>0</v>
      </c>
      <c r="P158" s="23">
        <f t="shared" si="25"/>
        <v>0</v>
      </c>
    </row>
    <row r="159" spans="1:16" s="11" customFormat="1" ht="16.5">
      <c r="A159" s="19"/>
      <c r="B159" s="41">
        <v>19</v>
      </c>
      <c r="C159" s="42" t="s">
        <v>193</v>
      </c>
      <c r="D159" s="47" t="s">
        <v>465</v>
      </c>
      <c r="E159" s="26">
        <v>178308</v>
      </c>
      <c r="F159" s="20" t="s">
        <v>46</v>
      </c>
      <c r="G159" s="52">
        <v>18</v>
      </c>
      <c r="H159" s="40">
        <v>618.74</v>
      </c>
      <c r="I159" s="21" t="s">
        <v>47</v>
      </c>
      <c r="J159" s="25">
        <f t="shared" si="26"/>
        <v>11137.32</v>
      </c>
      <c r="K159" s="28"/>
      <c r="L159" s="28"/>
      <c r="M159" s="29"/>
      <c r="N159" s="22"/>
      <c r="O159" s="23">
        <f t="shared" si="24"/>
        <v>0</v>
      </c>
      <c r="P159" s="23">
        <f t="shared" si="25"/>
        <v>0</v>
      </c>
    </row>
    <row r="160" spans="1:16" s="11" customFormat="1" ht="16.5">
      <c r="A160" s="19"/>
      <c r="B160" s="41">
        <v>19</v>
      </c>
      <c r="C160" s="42" t="s">
        <v>194</v>
      </c>
      <c r="D160" s="47" t="s">
        <v>466</v>
      </c>
      <c r="E160" s="26">
        <v>178309</v>
      </c>
      <c r="F160" s="20" t="s">
        <v>46</v>
      </c>
      <c r="G160" s="52">
        <v>15</v>
      </c>
      <c r="H160" s="40">
        <v>687.49</v>
      </c>
      <c r="I160" s="21" t="s">
        <v>47</v>
      </c>
      <c r="J160" s="25">
        <f t="shared" si="26"/>
        <v>10312.35</v>
      </c>
      <c r="K160" s="28"/>
      <c r="L160" s="28"/>
      <c r="M160" s="29"/>
      <c r="N160" s="22"/>
      <c r="O160" s="23">
        <f t="shared" si="24"/>
        <v>0</v>
      </c>
      <c r="P160" s="23">
        <f t="shared" si="25"/>
        <v>0</v>
      </c>
    </row>
    <row r="161" spans="1:16" s="11" customFormat="1" ht="42.75">
      <c r="A161" s="19"/>
      <c r="B161" s="41">
        <v>19</v>
      </c>
      <c r="C161" s="42" t="s">
        <v>195</v>
      </c>
      <c r="D161" s="47" t="s">
        <v>467</v>
      </c>
      <c r="E161" s="26">
        <v>178306</v>
      </c>
      <c r="F161" s="20" t="s">
        <v>46</v>
      </c>
      <c r="G161" s="52">
        <v>3</v>
      </c>
      <c r="H161" s="40" t="s">
        <v>679</v>
      </c>
      <c r="I161" s="21" t="s">
        <v>47</v>
      </c>
      <c r="J161" s="25">
        <f t="shared" si="26"/>
        <v>3900</v>
      </c>
      <c r="K161" s="28"/>
      <c r="L161" s="28"/>
      <c r="M161" s="29"/>
      <c r="N161" s="22"/>
      <c r="O161" s="23">
        <f t="shared" si="24"/>
        <v>0</v>
      </c>
      <c r="P161" s="23">
        <f t="shared" si="25"/>
        <v>0</v>
      </c>
    </row>
    <row r="162" spans="1:16" s="11" customFormat="1" ht="28.5">
      <c r="A162" s="19"/>
      <c r="B162" s="41">
        <v>19</v>
      </c>
      <c r="C162" s="42" t="s">
        <v>196</v>
      </c>
      <c r="D162" s="47" t="s">
        <v>468</v>
      </c>
      <c r="E162" s="26">
        <v>151216</v>
      </c>
      <c r="F162" s="20" t="s">
        <v>46</v>
      </c>
      <c r="G162" s="52">
        <v>60</v>
      </c>
      <c r="H162" s="40">
        <v>19.43</v>
      </c>
      <c r="I162" s="21" t="s">
        <v>47</v>
      </c>
      <c r="J162" s="25">
        <f t="shared" si="26"/>
        <v>1165.8</v>
      </c>
      <c r="K162" s="28"/>
      <c r="L162" s="28"/>
      <c r="M162" s="29"/>
      <c r="N162" s="22"/>
      <c r="O162" s="23">
        <f t="shared" si="24"/>
        <v>0</v>
      </c>
      <c r="P162" s="23">
        <f t="shared" si="25"/>
        <v>0</v>
      </c>
    </row>
    <row r="163" spans="1:16" s="11" customFormat="1" ht="28.5">
      <c r="A163" s="19"/>
      <c r="B163" s="41">
        <v>19</v>
      </c>
      <c r="C163" s="42" t="s">
        <v>197</v>
      </c>
      <c r="D163" s="47" t="s">
        <v>469</v>
      </c>
      <c r="E163" s="26">
        <v>178310</v>
      </c>
      <c r="F163" s="20" t="s">
        <v>46</v>
      </c>
      <c r="G163" s="52">
        <v>390</v>
      </c>
      <c r="H163" s="40">
        <v>18.41</v>
      </c>
      <c r="I163" s="21" t="s">
        <v>47</v>
      </c>
      <c r="J163" s="25">
        <f t="shared" si="26"/>
        <v>7179.9</v>
      </c>
      <c r="K163" s="28"/>
      <c r="L163" s="28"/>
      <c r="M163" s="29"/>
      <c r="N163" s="22"/>
      <c r="O163" s="23">
        <f t="shared" si="24"/>
        <v>0</v>
      </c>
      <c r="P163" s="23">
        <f t="shared" si="25"/>
        <v>0</v>
      </c>
    </row>
    <row r="164" spans="1:16" s="11" customFormat="1" ht="16.5">
      <c r="A164" s="19"/>
      <c r="B164" s="41">
        <v>19</v>
      </c>
      <c r="C164" s="42" t="s">
        <v>198</v>
      </c>
      <c r="D164" s="47" t="s">
        <v>470</v>
      </c>
      <c r="E164" s="26">
        <v>178313</v>
      </c>
      <c r="F164" s="20" t="s">
        <v>46</v>
      </c>
      <c r="G164" s="52">
        <v>18</v>
      </c>
      <c r="H164" s="40" t="s">
        <v>653</v>
      </c>
      <c r="I164" s="21" t="s">
        <v>47</v>
      </c>
      <c r="J164" s="25">
        <f t="shared" si="26"/>
        <v>450</v>
      </c>
      <c r="K164" s="28"/>
      <c r="L164" s="28"/>
      <c r="M164" s="29"/>
      <c r="N164" s="22"/>
      <c r="O164" s="23">
        <f t="shared" si="24"/>
        <v>0</v>
      </c>
      <c r="P164" s="23">
        <f t="shared" si="25"/>
        <v>0</v>
      </c>
    </row>
    <row r="165" spans="1:16" s="11" customFormat="1" ht="28.5">
      <c r="A165" s="19"/>
      <c r="B165" s="41">
        <v>19</v>
      </c>
      <c r="C165" s="42" t="s">
        <v>199</v>
      </c>
      <c r="D165" s="47" t="s">
        <v>471</v>
      </c>
      <c r="E165" s="26">
        <v>178311</v>
      </c>
      <c r="F165" s="20" t="s">
        <v>46</v>
      </c>
      <c r="G165" s="52">
        <v>12</v>
      </c>
      <c r="H165" s="40" t="s">
        <v>653</v>
      </c>
      <c r="I165" s="21" t="s">
        <v>47</v>
      </c>
      <c r="J165" s="25">
        <f t="shared" si="26"/>
        <v>300</v>
      </c>
      <c r="K165" s="28"/>
      <c r="L165" s="28"/>
      <c r="M165" s="29"/>
      <c r="N165" s="22"/>
      <c r="O165" s="23">
        <f t="shared" si="24"/>
        <v>0</v>
      </c>
      <c r="P165" s="23">
        <f t="shared" si="25"/>
        <v>0</v>
      </c>
    </row>
    <row r="166" spans="1:16" s="11" customFormat="1" ht="28.5">
      <c r="A166" s="19"/>
      <c r="B166" s="41">
        <v>20</v>
      </c>
      <c r="C166" s="42" t="s">
        <v>200</v>
      </c>
      <c r="D166" s="47" t="s">
        <v>472</v>
      </c>
      <c r="E166" s="26" t="s">
        <v>605</v>
      </c>
      <c r="F166" s="20" t="s">
        <v>45</v>
      </c>
      <c r="G166" s="52"/>
      <c r="H166" s="23" t="s">
        <v>45</v>
      </c>
      <c r="I166" s="21" t="s">
        <v>45</v>
      </c>
      <c r="J166" s="25">
        <f>SUM(J167:J177)</f>
        <v>143528.67000000001</v>
      </c>
      <c r="K166" s="28"/>
      <c r="L166" s="28"/>
      <c r="M166" s="29"/>
      <c r="N166" s="22"/>
      <c r="O166" s="23">
        <f>SUM(O167:O177)</f>
        <v>0</v>
      </c>
      <c r="P166" s="23">
        <f>SUM(P167:P177)</f>
        <v>0</v>
      </c>
    </row>
    <row r="167" spans="1:16" s="11" customFormat="1" ht="28.5">
      <c r="A167" s="19"/>
      <c r="B167" s="41">
        <v>20</v>
      </c>
      <c r="C167" s="42" t="s">
        <v>201</v>
      </c>
      <c r="D167" s="47" t="s">
        <v>473</v>
      </c>
      <c r="E167" s="26">
        <v>151189</v>
      </c>
      <c r="F167" s="20" t="s">
        <v>46</v>
      </c>
      <c r="G167" s="52">
        <v>150</v>
      </c>
      <c r="H167" s="40" t="s">
        <v>680</v>
      </c>
      <c r="I167" s="21" t="s">
        <v>47</v>
      </c>
      <c r="J167" s="25">
        <f t="shared" ref="J167:J177" si="27">G167*H167</f>
        <v>66750</v>
      </c>
      <c r="K167" s="28"/>
      <c r="L167" s="28"/>
      <c r="M167" s="29"/>
      <c r="N167" s="22"/>
      <c r="O167" s="23">
        <f t="shared" si="24"/>
        <v>0</v>
      </c>
      <c r="P167" s="23">
        <f t="shared" si="25"/>
        <v>0</v>
      </c>
    </row>
    <row r="168" spans="1:16" s="11" customFormat="1" ht="16.5">
      <c r="A168" s="19"/>
      <c r="B168" s="41">
        <v>20</v>
      </c>
      <c r="C168" s="42" t="s">
        <v>202</v>
      </c>
      <c r="D168" s="47" t="s">
        <v>474</v>
      </c>
      <c r="E168" s="26">
        <v>151189</v>
      </c>
      <c r="F168" s="20" t="s">
        <v>46</v>
      </c>
      <c r="G168" s="52">
        <v>30</v>
      </c>
      <c r="H168" s="40" t="s">
        <v>680</v>
      </c>
      <c r="I168" s="21" t="s">
        <v>47</v>
      </c>
      <c r="J168" s="25">
        <f t="shared" si="27"/>
        <v>13350</v>
      </c>
      <c r="K168" s="28"/>
      <c r="L168" s="28"/>
      <c r="M168" s="29"/>
      <c r="N168" s="22"/>
      <c r="O168" s="23">
        <f t="shared" si="24"/>
        <v>0</v>
      </c>
      <c r="P168" s="23">
        <f t="shared" si="25"/>
        <v>0</v>
      </c>
    </row>
    <row r="169" spans="1:16" s="11" customFormat="1" ht="16.5">
      <c r="A169" s="19"/>
      <c r="B169" s="41">
        <v>20</v>
      </c>
      <c r="C169" s="42" t="s">
        <v>203</v>
      </c>
      <c r="D169" s="47" t="s">
        <v>475</v>
      </c>
      <c r="E169" s="26">
        <v>151189</v>
      </c>
      <c r="F169" s="20" t="s">
        <v>46</v>
      </c>
      <c r="G169" s="52">
        <v>30</v>
      </c>
      <c r="H169" s="40" t="s">
        <v>680</v>
      </c>
      <c r="I169" s="21" t="s">
        <v>47</v>
      </c>
      <c r="J169" s="25">
        <f t="shared" si="27"/>
        <v>13350</v>
      </c>
      <c r="K169" s="28"/>
      <c r="L169" s="28"/>
      <c r="M169" s="29"/>
      <c r="N169" s="22"/>
      <c r="O169" s="23">
        <f t="shared" si="24"/>
        <v>0</v>
      </c>
      <c r="P169" s="23">
        <f t="shared" si="25"/>
        <v>0</v>
      </c>
    </row>
    <row r="170" spans="1:16" s="11" customFormat="1" ht="28.5">
      <c r="A170" s="19"/>
      <c r="B170" s="41">
        <v>20</v>
      </c>
      <c r="C170" s="42" t="s">
        <v>204</v>
      </c>
      <c r="D170" s="47" t="s">
        <v>476</v>
      </c>
      <c r="E170" s="26">
        <v>151190</v>
      </c>
      <c r="F170" s="20" t="s">
        <v>46</v>
      </c>
      <c r="G170" s="52">
        <v>9</v>
      </c>
      <c r="H170" s="40" t="s">
        <v>670</v>
      </c>
      <c r="I170" s="21" t="s">
        <v>47</v>
      </c>
      <c r="J170" s="25">
        <f t="shared" si="27"/>
        <v>315</v>
      </c>
      <c r="K170" s="28"/>
      <c r="L170" s="28"/>
      <c r="M170" s="29"/>
      <c r="N170" s="22"/>
      <c r="O170" s="23">
        <f t="shared" si="24"/>
        <v>0</v>
      </c>
      <c r="P170" s="23">
        <f t="shared" si="25"/>
        <v>0</v>
      </c>
    </row>
    <row r="171" spans="1:16" s="11" customFormat="1" ht="28.5">
      <c r="A171" s="19"/>
      <c r="B171" s="41">
        <v>20</v>
      </c>
      <c r="C171" s="42" t="s">
        <v>205</v>
      </c>
      <c r="D171" s="47" t="s">
        <v>477</v>
      </c>
      <c r="E171" s="26">
        <v>221973</v>
      </c>
      <c r="F171" s="20" t="s">
        <v>46</v>
      </c>
      <c r="G171" s="52">
        <v>6</v>
      </c>
      <c r="H171" s="40" t="s">
        <v>681</v>
      </c>
      <c r="I171" s="21" t="s">
        <v>47</v>
      </c>
      <c r="J171" s="25">
        <f t="shared" si="27"/>
        <v>225.60000000000002</v>
      </c>
      <c r="K171" s="28"/>
      <c r="L171" s="28"/>
      <c r="M171" s="29"/>
      <c r="N171" s="22"/>
      <c r="O171" s="23">
        <f t="shared" si="24"/>
        <v>0</v>
      </c>
      <c r="P171" s="23">
        <f t="shared" si="25"/>
        <v>0</v>
      </c>
    </row>
    <row r="172" spans="1:16" s="11" customFormat="1" ht="28.5">
      <c r="A172" s="19"/>
      <c r="B172" s="41">
        <v>20</v>
      </c>
      <c r="C172" s="42" t="s">
        <v>206</v>
      </c>
      <c r="D172" s="47" t="s">
        <v>478</v>
      </c>
      <c r="E172" s="26">
        <v>151191</v>
      </c>
      <c r="F172" s="20" t="s">
        <v>46</v>
      </c>
      <c r="G172" s="52">
        <v>9</v>
      </c>
      <c r="H172" s="40" t="s">
        <v>681</v>
      </c>
      <c r="I172" s="21" t="s">
        <v>47</v>
      </c>
      <c r="J172" s="25">
        <f t="shared" si="27"/>
        <v>338.40000000000003</v>
      </c>
      <c r="K172" s="28"/>
      <c r="L172" s="28"/>
      <c r="M172" s="29"/>
      <c r="N172" s="22"/>
      <c r="O172" s="23">
        <f t="shared" si="24"/>
        <v>0</v>
      </c>
      <c r="P172" s="23">
        <f t="shared" si="25"/>
        <v>0</v>
      </c>
    </row>
    <row r="173" spans="1:16" s="11" customFormat="1" ht="28.5">
      <c r="A173" s="19"/>
      <c r="B173" s="41">
        <v>20</v>
      </c>
      <c r="C173" s="42" t="s">
        <v>207</v>
      </c>
      <c r="D173" s="47" t="s">
        <v>377</v>
      </c>
      <c r="E173" s="26" t="s">
        <v>596</v>
      </c>
      <c r="F173" s="20" t="s">
        <v>46</v>
      </c>
      <c r="G173" s="52">
        <v>6</v>
      </c>
      <c r="H173" s="40" t="s">
        <v>681</v>
      </c>
      <c r="I173" s="21">
        <v>0.1</v>
      </c>
      <c r="J173" s="25">
        <f t="shared" si="27"/>
        <v>225.60000000000002</v>
      </c>
      <c r="K173" s="28"/>
      <c r="L173" s="28"/>
      <c r="M173" s="29"/>
      <c r="N173" s="22"/>
      <c r="O173" s="23">
        <f t="shared" si="24"/>
        <v>0</v>
      </c>
      <c r="P173" s="23">
        <f t="shared" si="25"/>
        <v>0</v>
      </c>
    </row>
    <row r="174" spans="1:16" s="11" customFormat="1" ht="28.5">
      <c r="A174" s="19"/>
      <c r="B174" s="41">
        <v>20</v>
      </c>
      <c r="C174" s="42" t="s">
        <v>208</v>
      </c>
      <c r="D174" s="47" t="s">
        <v>479</v>
      </c>
      <c r="E174" s="26">
        <v>130776</v>
      </c>
      <c r="F174" s="20" t="s">
        <v>46</v>
      </c>
      <c r="G174" s="52">
        <v>585</v>
      </c>
      <c r="H174" s="40" t="s">
        <v>670</v>
      </c>
      <c r="I174" s="21" t="s">
        <v>47</v>
      </c>
      <c r="J174" s="25">
        <f t="shared" si="27"/>
        <v>20475</v>
      </c>
      <c r="K174" s="28"/>
      <c r="L174" s="28"/>
      <c r="M174" s="29"/>
      <c r="N174" s="22"/>
      <c r="O174" s="23">
        <f t="shared" si="24"/>
        <v>0</v>
      </c>
      <c r="P174" s="23">
        <f t="shared" si="25"/>
        <v>0</v>
      </c>
    </row>
    <row r="175" spans="1:16" s="11" customFormat="1" ht="28.5">
      <c r="A175" s="19"/>
      <c r="B175" s="41">
        <v>20</v>
      </c>
      <c r="C175" s="42" t="s">
        <v>209</v>
      </c>
      <c r="D175" s="47" t="s">
        <v>480</v>
      </c>
      <c r="E175" s="26">
        <v>130776</v>
      </c>
      <c r="F175" s="20" t="s">
        <v>46</v>
      </c>
      <c r="G175" s="52">
        <v>585</v>
      </c>
      <c r="H175" s="40" t="s">
        <v>670</v>
      </c>
      <c r="I175" s="21" t="s">
        <v>47</v>
      </c>
      <c r="J175" s="25">
        <f t="shared" si="27"/>
        <v>20475</v>
      </c>
      <c r="K175" s="28"/>
      <c r="L175" s="28"/>
      <c r="M175" s="29"/>
      <c r="N175" s="22"/>
      <c r="O175" s="23">
        <f t="shared" si="24"/>
        <v>0</v>
      </c>
      <c r="P175" s="23">
        <f t="shared" si="25"/>
        <v>0</v>
      </c>
    </row>
    <row r="176" spans="1:16" s="11" customFormat="1" ht="28.5">
      <c r="A176" s="19"/>
      <c r="B176" s="41">
        <v>20</v>
      </c>
      <c r="C176" s="42" t="s">
        <v>210</v>
      </c>
      <c r="D176" s="47" t="s">
        <v>481</v>
      </c>
      <c r="E176" s="26">
        <v>208611</v>
      </c>
      <c r="F176" s="20" t="s">
        <v>46</v>
      </c>
      <c r="G176" s="52">
        <v>204</v>
      </c>
      <c r="H176" s="40" t="s">
        <v>670</v>
      </c>
      <c r="I176" s="21" t="s">
        <v>47</v>
      </c>
      <c r="J176" s="25">
        <f t="shared" si="27"/>
        <v>7140</v>
      </c>
      <c r="K176" s="28"/>
      <c r="L176" s="28"/>
      <c r="M176" s="29"/>
      <c r="N176" s="22"/>
      <c r="O176" s="23">
        <f t="shared" si="24"/>
        <v>0</v>
      </c>
      <c r="P176" s="23">
        <f t="shared" si="25"/>
        <v>0</v>
      </c>
    </row>
    <row r="177" spans="1:16" s="11" customFormat="1" ht="16.5">
      <c r="A177" s="19"/>
      <c r="B177" s="41">
        <v>20</v>
      </c>
      <c r="C177" s="42" t="s">
        <v>211</v>
      </c>
      <c r="D177" s="47" t="s">
        <v>482</v>
      </c>
      <c r="E177" s="26">
        <v>130777</v>
      </c>
      <c r="F177" s="20" t="s">
        <v>46</v>
      </c>
      <c r="G177" s="52">
        <v>627</v>
      </c>
      <c r="H177" s="40">
        <v>1.41</v>
      </c>
      <c r="I177" s="21" t="s">
        <v>621</v>
      </c>
      <c r="J177" s="25">
        <f t="shared" si="27"/>
        <v>884.06999999999994</v>
      </c>
      <c r="K177" s="28"/>
      <c r="L177" s="28"/>
      <c r="M177" s="29"/>
      <c r="N177" s="22"/>
      <c r="O177" s="23">
        <f t="shared" si="24"/>
        <v>0</v>
      </c>
      <c r="P177" s="23">
        <f t="shared" si="25"/>
        <v>0</v>
      </c>
    </row>
    <row r="178" spans="1:16" s="11" customFormat="1" ht="28.5">
      <c r="A178" s="19"/>
      <c r="B178" s="41">
        <v>21</v>
      </c>
      <c r="C178" s="42" t="s">
        <v>212</v>
      </c>
      <c r="D178" s="47" t="s">
        <v>483</v>
      </c>
      <c r="E178" s="26" t="s">
        <v>606</v>
      </c>
      <c r="F178" s="20" t="s">
        <v>45</v>
      </c>
      <c r="G178" s="52"/>
      <c r="H178" s="23" t="s">
        <v>45</v>
      </c>
      <c r="I178" s="21" t="s">
        <v>45</v>
      </c>
      <c r="J178" s="25">
        <f>SUM(J179:J194)</f>
        <v>113560.5</v>
      </c>
      <c r="K178" s="28"/>
      <c r="L178" s="28"/>
      <c r="M178" s="29"/>
      <c r="N178" s="22"/>
      <c r="O178" s="23">
        <f>SUM(O179:O194)</f>
        <v>0</v>
      </c>
      <c r="P178" s="23">
        <f>SUM(P179:P194)</f>
        <v>0</v>
      </c>
    </row>
    <row r="179" spans="1:16" s="11" customFormat="1" ht="28.5">
      <c r="A179" s="19"/>
      <c r="B179" s="41">
        <v>21</v>
      </c>
      <c r="C179" s="42" t="s">
        <v>213</v>
      </c>
      <c r="D179" s="47" t="s">
        <v>484</v>
      </c>
      <c r="E179" s="26">
        <v>127881</v>
      </c>
      <c r="F179" s="20" t="s">
        <v>46</v>
      </c>
      <c r="G179" s="52">
        <v>30</v>
      </c>
      <c r="H179" s="40" t="s">
        <v>682</v>
      </c>
      <c r="I179" s="21">
        <v>0.1</v>
      </c>
      <c r="J179" s="25">
        <f t="shared" ref="J179:J194" si="28">G179*H179</f>
        <v>19500</v>
      </c>
      <c r="K179" s="28"/>
      <c r="L179" s="28"/>
      <c r="M179" s="29"/>
      <c r="N179" s="22"/>
      <c r="O179" s="23">
        <f t="shared" si="24"/>
        <v>0</v>
      </c>
      <c r="P179" s="23">
        <f t="shared" si="25"/>
        <v>0</v>
      </c>
    </row>
    <row r="180" spans="1:16" s="11" customFormat="1" ht="28.5">
      <c r="A180" s="19"/>
      <c r="B180" s="41">
        <v>21</v>
      </c>
      <c r="C180" s="42" t="s">
        <v>214</v>
      </c>
      <c r="D180" s="47" t="s">
        <v>485</v>
      </c>
      <c r="E180" s="26">
        <v>127881</v>
      </c>
      <c r="F180" s="20" t="s">
        <v>46</v>
      </c>
      <c r="G180" s="52">
        <v>9</v>
      </c>
      <c r="H180" s="40" t="s">
        <v>671</v>
      </c>
      <c r="I180" s="21">
        <v>0.1</v>
      </c>
      <c r="J180" s="25">
        <f t="shared" si="28"/>
        <v>6075</v>
      </c>
      <c r="K180" s="28"/>
      <c r="L180" s="28"/>
      <c r="M180" s="29"/>
      <c r="N180" s="22"/>
      <c r="O180" s="23">
        <f t="shared" si="24"/>
        <v>0</v>
      </c>
      <c r="P180" s="23">
        <f t="shared" si="25"/>
        <v>0</v>
      </c>
    </row>
    <row r="181" spans="1:16" s="11" customFormat="1" ht="28.5">
      <c r="A181" s="19"/>
      <c r="B181" s="41">
        <v>21</v>
      </c>
      <c r="C181" s="42" t="s">
        <v>215</v>
      </c>
      <c r="D181" s="47" t="s">
        <v>486</v>
      </c>
      <c r="E181" s="26">
        <v>127881</v>
      </c>
      <c r="F181" s="20" t="s">
        <v>46</v>
      </c>
      <c r="G181" s="52">
        <v>30</v>
      </c>
      <c r="H181" s="40" t="s">
        <v>682</v>
      </c>
      <c r="I181" s="21" t="s">
        <v>47</v>
      </c>
      <c r="J181" s="25">
        <f t="shared" si="28"/>
        <v>19500</v>
      </c>
      <c r="K181" s="28"/>
      <c r="L181" s="28"/>
      <c r="M181" s="29"/>
      <c r="N181" s="22"/>
      <c r="O181" s="23">
        <f t="shared" si="24"/>
        <v>0</v>
      </c>
      <c r="P181" s="23">
        <f t="shared" si="25"/>
        <v>0</v>
      </c>
    </row>
    <row r="182" spans="1:16" s="11" customFormat="1" ht="16.5">
      <c r="A182" s="19"/>
      <c r="B182" s="41">
        <v>21</v>
      </c>
      <c r="C182" s="42" t="s">
        <v>216</v>
      </c>
      <c r="D182" s="47" t="s">
        <v>487</v>
      </c>
      <c r="E182" s="26">
        <v>194848</v>
      </c>
      <c r="F182" s="20" t="s">
        <v>46</v>
      </c>
      <c r="G182" s="52">
        <v>6</v>
      </c>
      <c r="H182" s="40">
        <v>760.25</v>
      </c>
      <c r="I182" s="21" t="s">
        <v>47</v>
      </c>
      <c r="J182" s="25">
        <f t="shared" si="28"/>
        <v>4561.5</v>
      </c>
      <c r="K182" s="28"/>
      <c r="L182" s="28"/>
      <c r="M182" s="29"/>
      <c r="N182" s="22"/>
      <c r="O182" s="23">
        <f t="shared" si="24"/>
        <v>0</v>
      </c>
      <c r="P182" s="23">
        <f t="shared" si="25"/>
        <v>0</v>
      </c>
    </row>
    <row r="183" spans="1:16" s="11" customFormat="1" ht="28.5">
      <c r="A183" s="19"/>
      <c r="B183" s="41">
        <v>21</v>
      </c>
      <c r="C183" s="42" t="s">
        <v>217</v>
      </c>
      <c r="D183" s="47" t="s">
        <v>488</v>
      </c>
      <c r="E183" s="26">
        <v>219240</v>
      </c>
      <c r="F183" s="20" t="s">
        <v>46</v>
      </c>
      <c r="G183" s="52">
        <v>9</v>
      </c>
      <c r="H183" s="40" t="s">
        <v>683</v>
      </c>
      <c r="I183" s="21" t="s">
        <v>47</v>
      </c>
      <c r="J183" s="25">
        <f t="shared" si="28"/>
        <v>4320</v>
      </c>
      <c r="K183" s="28"/>
      <c r="L183" s="28"/>
      <c r="M183" s="29"/>
      <c r="N183" s="22"/>
      <c r="O183" s="23">
        <f t="shared" si="24"/>
        <v>0</v>
      </c>
      <c r="P183" s="23">
        <f t="shared" si="25"/>
        <v>0</v>
      </c>
    </row>
    <row r="184" spans="1:16" s="11" customFormat="1" ht="28.5">
      <c r="A184" s="19"/>
      <c r="B184" s="41">
        <v>21</v>
      </c>
      <c r="C184" s="42" t="s">
        <v>218</v>
      </c>
      <c r="D184" s="47" t="s">
        <v>489</v>
      </c>
      <c r="E184" s="26">
        <v>127881</v>
      </c>
      <c r="F184" s="20" t="s">
        <v>46</v>
      </c>
      <c r="G184" s="52">
        <v>9</v>
      </c>
      <c r="H184" s="40" t="s">
        <v>682</v>
      </c>
      <c r="I184" s="21">
        <v>0.1</v>
      </c>
      <c r="J184" s="25">
        <f t="shared" si="28"/>
        <v>5850</v>
      </c>
      <c r="K184" s="28"/>
      <c r="L184" s="28"/>
      <c r="M184" s="29"/>
      <c r="N184" s="22"/>
      <c r="O184" s="23">
        <f t="shared" si="24"/>
        <v>0</v>
      </c>
      <c r="P184" s="23">
        <f t="shared" si="25"/>
        <v>0</v>
      </c>
    </row>
    <row r="185" spans="1:16" s="11" customFormat="1" ht="28.5">
      <c r="A185" s="19"/>
      <c r="B185" s="41">
        <v>21</v>
      </c>
      <c r="C185" s="42" t="s">
        <v>219</v>
      </c>
      <c r="D185" s="47" t="s">
        <v>490</v>
      </c>
      <c r="E185" s="26">
        <v>127884</v>
      </c>
      <c r="F185" s="20" t="s">
        <v>46</v>
      </c>
      <c r="G185" s="52">
        <v>12</v>
      </c>
      <c r="H185" s="40" t="s">
        <v>684</v>
      </c>
      <c r="I185" s="21">
        <v>0.1</v>
      </c>
      <c r="J185" s="25">
        <f t="shared" si="28"/>
        <v>1500</v>
      </c>
      <c r="K185" s="28"/>
      <c r="L185" s="28"/>
      <c r="M185" s="29"/>
      <c r="N185" s="22"/>
      <c r="O185" s="23">
        <f t="shared" si="24"/>
        <v>0</v>
      </c>
      <c r="P185" s="23">
        <f t="shared" si="25"/>
        <v>0</v>
      </c>
    </row>
    <row r="186" spans="1:16" s="11" customFormat="1" ht="28.5">
      <c r="A186" s="19"/>
      <c r="B186" s="41">
        <v>21</v>
      </c>
      <c r="C186" s="42" t="s">
        <v>220</v>
      </c>
      <c r="D186" s="47" t="s">
        <v>491</v>
      </c>
      <c r="E186" s="26">
        <v>193748</v>
      </c>
      <c r="F186" s="20" t="s">
        <v>46</v>
      </c>
      <c r="G186" s="52">
        <v>45</v>
      </c>
      <c r="H186" s="40" t="s">
        <v>685</v>
      </c>
      <c r="I186" s="21" t="s">
        <v>47</v>
      </c>
      <c r="J186" s="25">
        <f t="shared" si="28"/>
        <v>2250</v>
      </c>
      <c r="K186" s="28"/>
      <c r="L186" s="28"/>
      <c r="M186" s="29"/>
      <c r="N186" s="22"/>
      <c r="O186" s="23">
        <f t="shared" si="24"/>
        <v>0</v>
      </c>
      <c r="P186" s="23">
        <f t="shared" si="25"/>
        <v>0</v>
      </c>
    </row>
    <row r="187" spans="1:16" s="11" customFormat="1" ht="28.5">
      <c r="A187" s="19"/>
      <c r="B187" s="41">
        <v>21</v>
      </c>
      <c r="C187" s="42" t="s">
        <v>221</v>
      </c>
      <c r="D187" s="47" t="s">
        <v>492</v>
      </c>
      <c r="E187" s="26">
        <v>193749</v>
      </c>
      <c r="F187" s="20" t="s">
        <v>46</v>
      </c>
      <c r="G187" s="52">
        <v>150</v>
      </c>
      <c r="H187" s="40" t="s">
        <v>637</v>
      </c>
      <c r="I187" s="21" t="s">
        <v>47</v>
      </c>
      <c r="J187" s="25">
        <f t="shared" si="28"/>
        <v>8250</v>
      </c>
      <c r="K187" s="28"/>
      <c r="L187" s="28"/>
      <c r="M187" s="29"/>
      <c r="N187" s="22"/>
      <c r="O187" s="23">
        <f t="shared" si="24"/>
        <v>0</v>
      </c>
      <c r="P187" s="23">
        <f t="shared" si="25"/>
        <v>0</v>
      </c>
    </row>
    <row r="188" spans="1:16" s="11" customFormat="1" ht="28.5">
      <c r="A188" s="19"/>
      <c r="B188" s="41">
        <v>21</v>
      </c>
      <c r="C188" s="42" t="s">
        <v>222</v>
      </c>
      <c r="D188" s="47" t="s">
        <v>493</v>
      </c>
      <c r="E188" s="26">
        <v>189385</v>
      </c>
      <c r="F188" s="20" t="s">
        <v>46</v>
      </c>
      <c r="G188" s="52">
        <v>18</v>
      </c>
      <c r="H188" s="40" t="s">
        <v>686</v>
      </c>
      <c r="I188" s="21" t="s">
        <v>47</v>
      </c>
      <c r="J188" s="25">
        <f t="shared" si="28"/>
        <v>1044</v>
      </c>
      <c r="K188" s="28"/>
      <c r="L188" s="28"/>
      <c r="M188" s="29"/>
      <c r="N188" s="22"/>
      <c r="O188" s="23">
        <f t="shared" si="24"/>
        <v>0</v>
      </c>
      <c r="P188" s="23">
        <f t="shared" si="25"/>
        <v>0</v>
      </c>
    </row>
    <row r="189" spans="1:16" s="11" customFormat="1" ht="28.5">
      <c r="A189" s="19"/>
      <c r="B189" s="41">
        <v>21</v>
      </c>
      <c r="C189" s="42" t="s">
        <v>223</v>
      </c>
      <c r="D189" s="47" t="s">
        <v>494</v>
      </c>
      <c r="E189" s="26">
        <v>151247</v>
      </c>
      <c r="F189" s="20" t="s">
        <v>46</v>
      </c>
      <c r="G189" s="52">
        <v>30</v>
      </c>
      <c r="H189" s="40" t="s">
        <v>637</v>
      </c>
      <c r="I189" s="21" t="s">
        <v>47</v>
      </c>
      <c r="J189" s="25">
        <f t="shared" si="28"/>
        <v>1650</v>
      </c>
      <c r="K189" s="28"/>
      <c r="L189" s="28"/>
      <c r="M189" s="29"/>
      <c r="N189" s="22"/>
      <c r="O189" s="23">
        <f t="shared" si="24"/>
        <v>0</v>
      </c>
      <c r="P189" s="23">
        <f t="shared" si="25"/>
        <v>0</v>
      </c>
    </row>
    <row r="190" spans="1:16" s="11" customFormat="1" ht="28.5">
      <c r="A190" s="19"/>
      <c r="B190" s="41">
        <v>21</v>
      </c>
      <c r="C190" s="42" t="s">
        <v>224</v>
      </c>
      <c r="D190" s="47" t="s">
        <v>495</v>
      </c>
      <c r="E190" s="26">
        <v>151247</v>
      </c>
      <c r="F190" s="20" t="s">
        <v>46</v>
      </c>
      <c r="G190" s="52">
        <v>30</v>
      </c>
      <c r="H190" s="40" t="s">
        <v>656</v>
      </c>
      <c r="I190" s="21" t="s">
        <v>47</v>
      </c>
      <c r="J190" s="25">
        <f t="shared" si="28"/>
        <v>1350</v>
      </c>
      <c r="K190" s="28"/>
      <c r="L190" s="28"/>
      <c r="M190" s="29"/>
      <c r="N190" s="22"/>
      <c r="O190" s="23">
        <f t="shared" si="24"/>
        <v>0</v>
      </c>
      <c r="P190" s="23">
        <f t="shared" si="25"/>
        <v>0</v>
      </c>
    </row>
    <row r="191" spans="1:16" s="11" customFormat="1" ht="28.5">
      <c r="A191" s="19"/>
      <c r="B191" s="41">
        <v>21</v>
      </c>
      <c r="C191" s="42" t="s">
        <v>225</v>
      </c>
      <c r="D191" s="47" t="s">
        <v>496</v>
      </c>
      <c r="E191" s="26">
        <v>127884</v>
      </c>
      <c r="F191" s="20" t="s">
        <v>46</v>
      </c>
      <c r="G191" s="52">
        <v>180</v>
      </c>
      <c r="H191" s="40" t="s">
        <v>637</v>
      </c>
      <c r="I191" s="21" t="s">
        <v>47</v>
      </c>
      <c r="J191" s="25">
        <f t="shared" si="28"/>
        <v>9900</v>
      </c>
      <c r="K191" s="28"/>
      <c r="L191" s="28"/>
      <c r="M191" s="29"/>
      <c r="N191" s="22"/>
      <c r="O191" s="23">
        <f t="shared" si="24"/>
        <v>0</v>
      </c>
      <c r="P191" s="23">
        <f t="shared" si="25"/>
        <v>0</v>
      </c>
    </row>
    <row r="192" spans="1:16" s="11" customFormat="1" ht="28.5">
      <c r="A192" s="19"/>
      <c r="B192" s="41">
        <v>21</v>
      </c>
      <c r="C192" s="42" t="s">
        <v>226</v>
      </c>
      <c r="D192" s="47" t="s">
        <v>497</v>
      </c>
      <c r="E192" s="26">
        <v>127884</v>
      </c>
      <c r="F192" s="20" t="s">
        <v>46</v>
      </c>
      <c r="G192" s="52">
        <v>480</v>
      </c>
      <c r="H192" s="40" t="s">
        <v>637</v>
      </c>
      <c r="I192" s="21" t="s">
        <v>47</v>
      </c>
      <c r="J192" s="25">
        <f t="shared" si="28"/>
        <v>26400</v>
      </c>
      <c r="K192" s="28"/>
      <c r="L192" s="28"/>
      <c r="M192" s="29"/>
      <c r="N192" s="22"/>
      <c r="O192" s="23">
        <f t="shared" si="24"/>
        <v>0</v>
      </c>
      <c r="P192" s="23">
        <f t="shared" si="25"/>
        <v>0</v>
      </c>
    </row>
    <row r="193" spans="1:16" s="11" customFormat="1" ht="16.5">
      <c r="A193" s="19"/>
      <c r="B193" s="41">
        <v>21</v>
      </c>
      <c r="C193" s="42" t="s">
        <v>227</v>
      </c>
      <c r="D193" s="47" t="s">
        <v>498</v>
      </c>
      <c r="E193" s="26">
        <v>127882</v>
      </c>
      <c r="F193" s="20" t="s">
        <v>46</v>
      </c>
      <c r="G193" s="52">
        <v>6</v>
      </c>
      <c r="H193" s="40" t="s">
        <v>651</v>
      </c>
      <c r="I193" s="21" t="s">
        <v>47</v>
      </c>
      <c r="J193" s="25">
        <f t="shared" si="28"/>
        <v>510</v>
      </c>
      <c r="K193" s="28"/>
      <c r="L193" s="28"/>
      <c r="M193" s="29"/>
      <c r="N193" s="22"/>
      <c r="O193" s="23">
        <f t="shared" si="24"/>
        <v>0</v>
      </c>
      <c r="P193" s="23">
        <f t="shared" si="25"/>
        <v>0</v>
      </c>
    </row>
    <row r="194" spans="1:16" s="11" customFormat="1" ht="32.25" customHeight="1">
      <c r="A194" s="19"/>
      <c r="B194" s="41">
        <v>21</v>
      </c>
      <c r="C194" s="42" t="s">
        <v>228</v>
      </c>
      <c r="D194" s="47" t="s">
        <v>499</v>
      </c>
      <c r="E194" s="26">
        <v>127883</v>
      </c>
      <c r="F194" s="20" t="s">
        <v>46</v>
      </c>
      <c r="G194" s="52">
        <v>18</v>
      </c>
      <c r="H194" s="40" t="s">
        <v>685</v>
      </c>
      <c r="I194" s="21" t="s">
        <v>47</v>
      </c>
      <c r="J194" s="25">
        <f t="shared" si="28"/>
        <v>900</v>
      </c>
      <c r="K194" s="28"/>
      <c r="L194" s="28"/>
      <c r="M194" s="29"/>
      <c r="N194" s="22"/>
      <c r="O194" s="23">
        <f t="shared" si="24"/>
        <v>0</v>
      </c>
      <c r="P194" s="23">
        <f t="shared" si="25"/>
        <v>0</v>
      </c>
    </row>
    <row r="195" spans="1:16" s="11" customFormat="1" ht="42.75">
      <c r="A195" s="19"/>
      <c r="B195" s="41">
        <v>22</v>
      </c>
      <c r="C195" s="42" t="s">
        <v>229</v>
      </c>
      <c r="D195" s="47" t="s">
        <v>500</v>
      </c>
      <c r="E195" s="26" t="s">
        <v>607</v>
      </c>
      <c r="F195" s="20" t="s">
        <v>45</v>
      </c>
      <c r="G195" s="52"/>
      <c r="H195" s="23" t="s">
        <v>45</v>
      </c>
      <c r="I195" s="21" t="s">
        <v>45</v>
      </c>
      <c r="J195" s="25">
        <f>SUM(J196:J202)</f>
        <v>185700</v>
      </c>
      <c r="K195" s="28"/>
      <c r="L195" s="28"/>
      <c r="M195" s="29"/>
      <c r="N195" s="22"/>
      <c r="O195" s="23">
        <f>SUM(O196:O202)</f>
        <v>0</v>
      </c>
      <c r="P195" s="23">
        <f>SUM(P196:P202)</f>
        <v>0</v>
      </c>
    </row>
    <row r="196" spans="1:16" s="11" customFormat="1" ht="57">
      <c r="A196" s="19"/>
      <c r="B196" s="41">
        <v>22</v>
      </c>
      <c r="C196" s="42" t="s">
        <v>230</v>
      </c>
      <c r="D196" s="47" t="s">
        <v>501</v>
      </c>
      <c r="E196" s="26">
        <v>208414</v>
      </c>
      <c r="F196" s="20" t="s">
        <v>46</v>
      </c>
      <c r="G196" s="52">
        <v>90</v>
      </c>
      <c r="H196" s="40" t="s">
        <v>687</v>
      </c>
      <c r="I196" s="21" t="s">
        <v>47</v>
      </c>
      <c r="J196" s="25">
        <f t="shared" ref="J196:J202" si="29">G196*H196</f>
        <v>36000</v>
      </c>
      <c r="K196" s="28"/>
      <c r="L196" s="28"/>
      <c r="M196" s="29"/>
      <c r="N196" s="22"/>
      <c r="O196" s="23">
        <f t="shared" si="24"/>
        <v>0</v>
      </c>
      <c r="P196" s="23">
        <f t="shared" si="25"/>
        <v>0</v>
      </c>
    </row>
    <row r="197" spans="1:16" s="11" customFormat="1" ht="57">
      <c r="A197" s="19"/>
      <c r="B197" s="41">
        <v>22</v>
      </c>
      <c r="C197" s="42" t="s">
        <v>231</v>
      </c>
      <c r="D197" s="47" t="s">
        <v>502</v>
      </c>
      <c r="E197" s="26">
        <v>167793</v>
      </c>
      <c r="F197" s="20" t="s">
        <v>46</v>
      </c>
      <c r="G197" s="52">
        <v>60</v>
      </c>
      <c r="H197" s="40" t="s">
        <v>688</v>
      </c>
      <c r="I197" s="21" t="s">
        <v>47</v>
      </c>
      <c r="J197" s="25">
        <f t="shared" si="29"/>
        <v>40800</v>
      </c>
      <c r="K197" s="28"/>
      <c r="L197" s="28"/>
      <c r="M197" s="29"/>
      <c r="N197" s="22"/>
      <c r="O197" s="23">
        <f t="shared" si="24"/>
        <v>0</v>
      </c>
      <c r="P197" s="23">
        <f t="shared" si="25"/>
        <v>0</v>
      </c>
    </row>
    <row r="198" spans="1:16" s="11" customFormat="1" ht="57">
      <c r="A198" s="19"/>
      <c r="B198" s="41">
        <v>22</v>
      </c>
      <c r="C198" s="42" t="s">
        <v>232</v>
      </c>
      <c r="D198" s="47" t="s">
        <v>503</v>
      </c>
      <c r="E198" s="26">
        <v>167793</v>
      </c>
      <c r="F198" s="20" t="s">
        <v>46</v>
      </c>
      <c r="G198" s="52">
        <v>60</v>
      </c>
      <c r="H198" s="40" t="s">
        <v>688</v>
      </c>
      <c r="I198" s="21">
        <v>0.1</v>
      </c>
      <c r="J198" s="25">
        <f t="shared" si="29"/>
        <v>40800</v>
      </c>
      <c r="K198" s="28"/>
      <c r="L198" s="28"/>
      <c r="M198" s="29"/>
      <c r="N198" s="22"/>
      <c r="O198" s="23">
        <f t="shared" si="24"/>
        <v>0</v>
      </c>
      <c r="P198" s="23">
        <f t="shared" si="25"/>
        <v>0</v>
      </c>
    </row>
    <row r="199" spans="1:16" s="11" customFormat="1" ht="42.75">
      <c r="A199" s="19"/>
      <c r="B199" s="41">
        <v>22</v>
      </c>
      <c r="C199" s="42" t="s">
        <v>233</v>
      </c>
      <c r="D199" s="47" t="s">
        <v>504</v>
      </c>
      <c r="E199" s="26">
        <v>208350</v>
      </c>
      <c r="F199" s="20" t="s">
        <v>46</v>
      </c>
      <c r="G199" s="52">
        <v>165</v>
      </c>
      <c r="H199" s="40" t="s">
        <v>656</v>
      </c>
      <c r="I199" s="21" t="s">
        <v>47</v>
      </c>
      <c r="J199" s="25">
        <f t="shared" si="29"/>
        <v>7425</v>
      </c>
      <c r="K199" s="28"/>
      <c r="L199" s="28"/>
      <c r="M199" s="29"/>
      <c r="N199" s="22"/>
      <c r="O199" s="23">
        <f t="shared" si="24"/>
        <v>0</v>
      </c>
      <c r="P199" s="23">
        <f t="shared" si="25"/>
        <v>0</v>
      </c>
    </row>
    <row r="200" spans="1:16" s="11" customFormat="1" ht="28.5">
      <c r="A200" s="19"/>
      <c r="B200" s="41">
        <v>22</v>
      </c>
      <c r="C200" s="42" t="s">
        <v>234</v>
      </c>
      <c r="D200" s="47" t="s">
        <v>390</v>
      </c>
      <c r="E200" s="26">
        <v>188020</v>
      </c>
      <c r="F200" s="20" t="s">
        <v>46</v>
      </c>
      <c r="G200" s="52">
        <v>150</v>
      </c>
      <c r="H200" s="40" t="s">
        <v>655</v>
      </c>
      <c r="I200" s="21" t="s">
        <v>47</v>
      </c>
      <c r="J200" s="25">
        <f t="shared" si="29"/>
        <v>11250</v>
      </c>
      <c r="K200" s="28"/>
      <c r="L200" s="28"/>
      <c r="M200" s="29"/>
      <c r="N200" s="22"/>
      <c r="O200" s="23">
        <f t="shared" si="24"/>
        <v>0</v>
      </c>
      <c r="P200" s="23">
        <f t="shared" si="25"/>
        <v>0</v>
      </c>
    </row>
    <row r="201" spans="1:16" s="11" customFormat="1" ht="28.5">
      <c r="A201" s="19"/>
      <c r="B201" s="41">
        <v>22</v>
      </c>
      <c r="C201" s="42" t="s">
        <v>235</v>
      </c>
      <c r="D201" s="47" t="s">
        <v>505</v>
      </c>
      <c r="E201" s="26">
        <v>158558</v>
      </c>
      <c r="F201" s="20" t="s">
        <v>46</v>
      </c>
      <c r="G201" s="52">
        <v>330</v>
      </c>
      <c r="H201" s="40" t="s">
        <v>651</v>
      </c>
      <c r="I201" s="21" t="s">
        <v>47</v>
      </c>
      <c r="J201" s="25">
        <f t="shared" si="29"/>
        <v>28050</v>
      </c>
      <c r="K201" s="28"/>
      <c r="L201" s="28"/>
      <c r="M201" s="29"/>
      <c r="N201" s="22"/>
      <c r="O201" s="23">
        <f t="shared" si="24"/>
        <v>0</v>
      </c>
      <c r="P201" s="23">
        <f t="shared" si="25"/>
        <v>0</v>
      </c>
    </row>
    <row r="202" spans="1:16" s="11" customFormat="1" ht="42.75">
      <c r="A202" s="19"/>
      <c r="B202" s="41">
        <v>22</v>
      </c>
      <c r="C202" s="42" t="s">
        <v>236</v>
      </c>
      <c r="D202" s="47" t="s">
        <v>506</v>
      </c>
      <c r="E202" s="26">
        <v>208415</v>
      </c>
      <c r="F202" s="20" t="s">
        <v>46</v>
      </c>
      <c r="G202" s="52">
        <v>225</v>
      </c>
      <c r="H202" s="40" t="s">
        <v>648</v>
      </c>
      <c r="I202" s="21" t="s">
        <v>47</v>
      </c>
      <c r="J202" s="25">
        <f t="shared" si="29"/>
        <v>21375</v>
      </c>
      <c r="K202" s="28"/>
      <c r="L202" s="28"/>
      <c r="M202" s="29"/>
      <c r="N202" s="22"/>
      <c r="O202" s="23">
        <f t="shared" si="24"/>
        <v>0</v>
      </c>
      <c r="P202" s="23">
        <f t="shared" si="25"/>
        <v>0</v>
      </c>
    </row>
    <row r="203" spans="1:16" s="11" customFormat="1" ht="62.25" customHeight="1">
      <c r="A203" s="19"/>
      <c r="B203" s="41">
        <v>23</v>
      </c>
      <c r="C203" s="42" t="s">
        <v>237</v>
      </c>
      <c r="D203" s="47" t="s">
        <v>507</v>
      </c>
      <c r="E203" s="26" t="s">
        <v>608</v>
      </c>
      <c r="F203" s="20" t="s">
        <v>45</v>
      </c>
      <c r="G203" s="52"/>
      <c r="H203" s="23" t="s">
        <v>45</v>
      </c>
      <c r="I203" s="21" t="s">
        <v>45</v>
      </c>
      <c r="J203" s="25">
        <f>SUM(J204:J210)</f>
        <v>86011.11</v>
      </c>
      <c r="K203" s="28"/>
      <c r="L203" s="28"/>
      <c r="M203" s="29"/>
      <c r="N203" s="22"/>
      <c r="O203" s="23">
        <f>SUM(O204:O210)</f>
        <v>0</v>
      </c>
      <c r="P203" s="23">
        <f>SUM(P204:P210)</f>
        <v>0</v>
      </c>
    </row>
    <row r="204" spans="1:16" s="11" customFormat="1" ht="28.5">
      <c r="A204" s="19"/>
      <c r="B204" s="41">
        <v>23</v>
      </c>
      <c r="C204" s="42" t="s">
        <v>238</v>
      </c>
      <c r="D204" s="47" t="s">
        <v>508</v>
      </c>
      <c r="E204" s="26">
        <v>208607</v>
      </c>
      <c r="F204" s="20" t="s">
        <v>46</v>
      </c>
      <c r="G204" s="52">
        <v>87</v>
      </c>
      <c r="H204" s="40">
        <v>578.34</v>
      </c>
      <c r="I204" s="21" t="s">
        <v>47</v>
      </c>
      <c r="J204" s="25">
        <f t="shared" ref="J204:J210" si="30">G204*H204</f>
        <v>50315.58</v>
      </c>
      <c r="K204" s="28"/>
      <c r="L204" s="28"/>
      <c r="M204" s="29"/>
      <c r="N204" s="22"/>
      <c r="O204" s="23">
        <f t="shared" si="24"/>
        <v>0</v>
      </c>
      <c r="P204" s="23">
        <f t="shared" si="25"/>
        <v>0</v>
      </c>
    </row>
    <row r="205" spans="1:16" s="11" customFormat="1" ht="28.5">
      <c r="A205" s="19"/>
      <c r="B205" s="41">
        <v>23</v>
      </c>
      <c r="C205" s="42" t="s">
        <v>239</v>
      </c>
      <c r="D205" s="47" t="s">
        <v>378</v>
      </c>
      <c r="E205" s="26">
        <v>208606</v>
      </c>
      <c r="F205" s="20" t="s">
        <v>46</v>
      </c>
      <c r="G205" s="52">
        <v>408</v>
      </c>
      <c r="H205" s="40">
        <v>42.84</v>
      </c>
      <c r="I205" s="21" t="s">
        <v>47</v>
      </c>
      <c r="J205" s="25">
        <f t="shared" si="30"/>
        <v>17478.72</v>
      </c>
      <c r="K205" s="28"/>
      <c r="L205" s="28"/>
      <c r="M205" s="29"/>
      <c r="N205" s="22"/>
      <c r="O205" s="23">
        <f t="shared" si="24"/>
        <v>0</v>
      </c>
      <c r="P205" s="23">
        <f t="shared" si="25"/>
        <v>0</v>
      </c>
    </row>
    <row r="206" spans="1:16" s="11" customFormat="1" ht="42.75">
      <c r="A206" s="19"/>
      <c r="B206" s="41">
        <v>23</v>
      </c>
      <c r="C206" s="42" t="s">
        <v>240</v>
      </c>
      <c r="D206" s="47" t="s">
        <v>509</v>
      </c>
      <c r="E206" s="26">
        <v>211390</v>
      </c>
      <c r="F206" s="20" t="s">
        <v>46</v>
      </c>
      <c r="G206" s="52">
        <v>36</v>
      </c>
      <c r="H206" s="40">
        <v>75.63</v>
      </c>
      <c r="I206" s="21" t="s">
        <v>47</v>
      </c>
      <c r="J206" s="25">
        <f t="shared" si="30"/>
        <v>2722.68</v>
      </c>
      <c r="K206" s="28"/>
      <c r="L206" s="28"/>
      <c r="M206" s="29"/>
      <c r="N206" s="22"/>
      <c r="O206" s="23">
        <f t="shared" si="24"/>
        <v>0</v>
      </c>
      <c r="P206" s="23">
        <f t="shared" si="25"/>
        <v>0</v>
      </c>
    </row>
    <row r="207" spans="1:16" s="11" customFormat="1" ht="28.5">
      <c r="A207" s="19"/>
      <c r="B207" s="41">
        <v>23</v>
      </c>
      <c r="C207" s="42" t="s">
        <v>241</v>
      </c>
      <c r="D207" s="47" t="s">
        <v>510</v>
      </c>
      <c r="E207" s="26">
        <v>208605</v>
      </c>
      <c r="F207" s="20" t="s">
        <v>46</v>
      </c>
      <c r="G207" s="52">
        <v>102</v>
      </c>
      <c r="H207" s="40">
        <v>32.130000000000003</v>
      </c>
      <c r="I207" s="21" t="s">
        <v>47</v>
      </c>
      <c r="J207" s="25">
        <f t="shared" si="30"/>
        <v>3277.26</v>
      </c>
      <c r="K207" s="28"/>
      <c r="L207" s="28"/>
      <c r="M207" s="29"/>
      <c r="N207" s="22"/>
      <c r="O207" s="23">
        <f t="shared" si="24"/>
        <v>0</v>
      </c>
      <c r="P207" s="23">
        <f t="shared" si="25"/>
        <v>0</v>
      </c>
    </row>
    <row r="208" spans="1:16" s="11" customFormat="1" ht="28.5">
      <c r="A208" s="19"/>
      <c r="B208" s="41">
        <v>23</v>
      </c>
      <c r="C208" s="42" t="s">
        <v>242</v>
      </c>
      <c r="D208" s="47" t="s">
        <v>511</v>
      </c>
      <c r="E208" s="26">
        <v>211521</v>
      </c>
      <c r="F208" s="20" t="s">
        <v>46</v>
      </c>
      <c r="G208" s="52">
        <v>54</v>
      </c>
      <c r="H208" s="40">
        <v>147.74</v>
      </c>
      <c r="I208" s="21" t="s">
        <v>47</v>
      </c>
      <c r="J208" s="25">
        <f t="shared" si="30"/>
        <v>7977.9600000000009</v>
      </c>
      <c r="K208" s="28"/>
      <c r="L208" s="28"/>
      <c r="M208" s="29"/>
      <c r="N208" s="22"/>
      <c r="O208" s="23">
        <f t="shared" si="24"/>
        <v>0</v>
      </c>
      <c r="P208" s="23">
        <f t="shared" si="25"/>
        <v>0</v>
      </c>
    </row>
    <row r="209" spans="1:16" s="11" customFormat="1" ht="28.5">
      <c r="A209" s="19"/>
      <c r="B209" s="41">
        <v>23</v>
      </c>
      <c r="C209" s="42" t="s">
        <v>243</v>
      </c>
      <c r="D209" s="47" t="s">
        <v>512</v>
      </c>
      <c r="E209" s="26">
        <v>211389</v>
      </c>
      <c r="F209" s="20" t="s">
        <v>46</v>
      </c>
      <c r="G209" s="52">
        <v>54</v>
      </c>
      <c r="H209" s="40">
        <v>67.290000000000006</v>
      </c>
      <c r="I209" s="21" t="s">
        <v>47</v>
      </c>
      <c r="J209" s="25">
        <f t="shared" si="30"/>
        <v>3633.6600000000003</v>
      </c>
      <c r="K209" s="28"/>
      <c r="L209" s="28"/>
      <c r="M209" s="29"/>
      <c r="N209" s="22"/>
      <c r="O209" s="23">
        <f t="shared" si="24"/>
        <v>0</v>
      </c>
      <c r="P209" s="23">
        <f t="shared" si="25"/>
        <v>0</v>
      </c>
    </row>
    <row r="210" spans="1:16" s="11" customFormat="1" ht="28.5">
      <c r="A210" s="19"/>
      <c r="B210" s="41">
        <v>23</v>
      </c>
      <c r="C210" s="42" t="s">
        <v>244</v>
      </c>
      <c r="D210" s="47" t="s">
        <v>513</v>
      </c>
      <c r="E210" s="26">
        <v>211388</v>
      </c>
      <c r="F210" s="20" t="s">
        <v>46</v>
      </c>
      <c r="G210" s="52">
        <v>15</v>
      </c>
      <c r="H210" s="40">
        <v>40.35</v>
      </c>
      <c r="I210" s="21" t="s">
        <v>47</v>
      </c>
      <c r="J210" s="25">
        <f t="shared" si="30"/>
        <v>605.25</v>
      </c>
      <c r="K210" s="28"/>
      <c r="L210" s="28"/>
      <c r="M210" s="29"/>
      <c r="N210" s="22"/>
      <c r="O210" s="23">
        <f t="shared" si="24"/>
        <v>0</v>
      </c>
      <c r="P210" s="23">
        <f t="shared" si="25"/>
        <v>0</v>
      </c>
    </row>
    <row r="211" spans="1:16" s="11" customFormat="1" ht="28.5">
      <c r="A211" s="19"/>
      <c r="B211" s="41">
        <v>24</v>
      </c>
      <c r="C211" s="42" t="s">
        <v>245</v>
      </c>
      <c r="D211" s="47" t="s">
        <v>514</v>
      </c>
      <c r="E211" s="26" t="s">
        <v>609</v>
      </c>
      <c r="F211" s="20" t="s">
        <v>45</v>
      </c>
      <c r="G211" s="52"/>
      <c r="H211" s="23" t="s">
        <v>45</v>
      </c>
      <c r="I211" s="21" t="s">
        <v>45</v>
      </c>
      <c r="J211" s="25">
        <f>SUM(J212:J227)</f>
        <v>91773</v>
      </c>
      <c r="K211" s="28"/>
      <c r="L211" s="28"/>
      <c r="M211" s="29"/>
      <c r="N211" s="22"/>
      <c r="O211" s="23">
        <f>SUM(O212:O227)</f>
        <v>0</v>
      </c>
      <c r="P211" s="23">
        <f>SUM(P212:P227)</f>
        <v>0</v>
      </c>
    </row>
    <row r="212" spans="1:16" s="11" customFormat="1" ht="42.75">
      <c r="A212" s="19"/>
      <c r="B212" s="41">
        <v>24</v>
      </c>
      <c r="C212" s="42" t="s">
        <v>246</v>
      </c>
      <c r="D212" s="47" t="s">
        <v>515</v>
      </c>
      <c r="E212" s="26">
        <v>221223</v>
      </c>
      <c r="F212" s="20" t="s">
        <v>46</v>
      </c>
      <c r="G212" s="52">
        <v>3</v>
      </c>
      <c r="H212" s="40" t="s">
        <v>689</v>
      </c>
      <c r="I212" s="21" t="s">
        <v>47</v>
      </c>
      <c r="J212" s="25">
        <f t="shared" ref="J212:J227" si="31">G212*H212</f>
        <v>3570</v>
      </c>
      <c r="K212" s="28"/>
      <c r="L212" s="28"/>
      <c r="M212" s="29"/>
      <c r="N212" s="22"/>
      <c r="O212" s="23">
        <f t="shared" si="24"/>
        <v>0</v>
      </c>
      <c r="P212" s="23">
        <f t="shared" si="25"/>
        <v>0</v>
      </c>
    </row>
    <row r="213" spans="1:16" s="11" customFormat="1" ht="42.75">
      <c r="A213" s="19"/>
      <c r="B213" s="41">
        <v>24</v>
      </c>
      <c r="C213" s="42" t="s">
        <v>247</v>
      </c>
      <c r="D213" s="47" t="s">
        <v>516</v>
      </c>
      <c r="E213" s="26">
        <v>221223</v>
      </c>
      <c r="F213" s="20" t="s">
        <v>46</v>
      </c>
      <c r="G213" s="52">
        <v>3</v>
      </c>
      <c r="H213" s="40" t="s">
        <v>689</v>
      </c>
      <c r="I213" s="21" t="s">
        <v>47</v>
      </c>
      <c r="J213" s="25">
        <f t="shared" si="31"/>
        <v>3570</v>
      </c>
      <c r="K213" s="28"/>
      <c r="L213" s="28"/>
      <c r="M213" s="29"/>
      <c r="N213" s="22"/>
      <c r="O213" s="23">
        <f t="shared" si="24"/>
        <v>0</v>
      </c>
      <c r="P213" s="23">
        <f t="shared" si="25"/>
        <v>0</v>
      </c>
    </row>
    <row r="214" spans="1:16" s="11" customFormat="1" ht="42.75">
      <c r="A214" s="19"/>
      <c r="B214" s="41">
        <v>24</v>
      </c>
      <c r="C214" s="42" t="s">
        <v>248</v>
      </c>
      <c r="D214" s="47" t="s">
        <v>517</v>
      </c>
      <c r="E214" s="26">
        <v>221122</v>
      </c>
      <c r="F214" s="20" t="s">
        <v>46</v>
      </c>
      <c r="G214" s="52">
        <v>27</v>
      </c>
      <c r="H214" s="40" t="s">
        <v>671</v>
      </c>
      <c r="I214" s="21" t="s">
        <v>47</v>
      </c>
      <c r="J214" s="25">
        <f t="shared" si="31"/>
        <v>18225</v>
      </c>
      <c r="K214" s="28"/>
      <c r="L214" s="28"/>
      <c r="M214" s="29"/>
      <c r="N214" s="22"/>
      <c r="O214" s="23">
        <f t="shared" si="24"/>
        <v>0</v>
      </c>
      <c r="P214" s="23">
        <f t="shared" si="25"/>
        <v>0</v>
      </c>
    </row>
    <row r="215" spans="1:16" s="11" customFormat="1" ht="42.75">
      <c r="A215" s="19"/>
      <c r="B215" s="41">
        <v>24</v>
      </c>
      <c r="C215" s="42" t="s">
        <v>249</v>
      </c>
      <c r="D215" s="47" t="s">
        <v>518</v>
      </c>
      <c r="E215" s="26" t="s">
        <v>596</v>
      </c>
      <c r="F215" s="20" t="s">
        <v>46</v>
      </c>
      <c r="G215" s="52">
        <v>3</v>
      </c>
      <c r="H215" s="40" t="s">
        <v>690</v>
      </c>
      <c r="I215" s="21">
        <v>0.1</v>
      </c>
      <c r="J215" s="25">
        <f t="shared" si="31"/>
        <v>1323</v>
      </c>
      <c r="K215" s="28"/>
      <c r="L215" s="28"/>
      <c r="M215" s="29"/>
      <c r="N215" s="22"/>
      <c r="O215" s="23">
        <f t="shared" si="24"/>
        <v>0</v>
      </c>
      <c r="P215" s="23">
        <f t="shared" si="25"/>
        <v>0</v>
      </c>
    </row>
    <row r="216" spans="1:16" s="11" customFormat="1" ht="28.5">
      <c r="A216" s="19"/>
      <c r="B216" s="41">
        <v>24</v>
      </c>
      <c r="C216" s="42" t="s">
        <v>250</v>
      </c>
      <c r="D216" s="47" t="s">
        <v>519</v>
      </c>
      <c r="E216" s="26">
        <v>208432</v>
      </c>
      <c r="F216" s="20" t="s">
        <v>46</v>
      </c>
      <c r="G216" s="52">
        <v>3</v>
      </c>
      <c r="H216" s="40" t="s">
        <v>685</v>
      </c>
      <c r="I216" s="21" t="s">
        <v>47</v>
      </c>
      <c r="J216" s="25">
        <f t="shared" si="31"/>
        <v>150</v>
      </c>
      <c r="K216" s="28"/>
      <c r="L216" s="28"/>
      <c r="M216" s="29"/>
      <c r="N216" s="22"/>
      <c r="O216" s="23">
        <f t="shared" ref="O216:O279" si="32">ROUND(M216*G216,2)</f>
        <v>0</v>
      </c>
      <c r="P216" s="23">
        <f t="shared" ref="P216:P279" si="33">ROUND(M216*(1+N216)*G216,2)</f>
        <v>0</v>
      </c>
    </row>
    <row r="217" spans="1:16" s="11" customFormat="1" ht="28.5">
      <c r="A217" s="19"/>
      <c r="B217" s="41">
        <v>24</v>
      </c>
      <c r="C217" s="42" t="s">
        <v>251</v>
      </c>
      <c r="D217" s="47" t="s">
        <v>391</v>
      </c>
      <c r="E217" s="26">
        <v>208415</v>
      </c>
      <c r="F217" s="20" t="s">
        <v>46</v>
      </c>
      <c r="G217" s="52">
        <v>60</v>
      </c>
      <c r="H217" s="40" t="s">
        <v>648</v>
      </c>
      <c r="I217" s="21" t="s">
        <v>47</v>
      </c>
      <c r="J217" s="25">
        <f t="shared" si="31"/>
        <v>5700</v>
      </c>
      <c r="K217" s="28"/>
      <c r="L217" s="28"/>
      <c r="M217" s="29"/>
      <c r="N217" s="22"/>
      <c r="O217" s="23">
        <f t="shared" si="32"/>
        <v>0</v>
      </c>
      <c r="P217" s="23">
        <f t="shared" si="33"/>
        <v>0</v>
      </c>
    </row>
    <row r="218" spans="1:16" s="11" customFormat="1" ht="28.5">
      <c r="A218" s="19"/>
      <c r="B218" s="41">
        <v>24</v>
      </c>
      <c r="C218" s="42" t="s">
        <v>252</v>
      </c>
      <c r="D218" s="47" t="s">
        <v>407</v>
      </c>
      <c r="E218" s="26">
        <v>208157</v>
      </c>
      <c r="F218" s="20" t="s">
        <v>46</v>
      </c>
      <c r="G218" s="52">
        <v>900</v>
      </c>
      <c r="H218" s="40" t="s">
        <v>627</v>
      </c>
      <c r="I218" s="21" t="s">
        <v>47</v>
      </c>
      <c r="J218" s="25">
        <f t="shared" si="31"/>
        <v>18000</v>
      </c>
      <c r="K218" s="28"/>
      <c r="L218" s="28"/>
      <c r="M218" s="29"/>
      <c r="N218" s="22"/>
      <c r="O218" s="23">
        <f t="shared" si="32"/>
        <v>0</v>
      </c>
      <c r="P218" s="23">
        <f t="shared" si="33"/>
        <v>0</v>
      </c>
    </row>
    <row r="219" spans="1:16" s="11" customFormat="1" ht="28.5">
      <c r="A219" s="19"/>
      <c r="B219" s="41">
        <v>24</v>
      </c>
      <c r="C219" s="42" t="s">
        <v>253</v>
      </c>
      <c r="D219" s="47" t="s">
        <v>408</v>
      </c>
      <c r="E219" s="26">
        <v>130253</v>
      </c>
      <c r="F219" s="20" t="s">
        <v>46</v>
      </c>
      <c r="G219" s="52">
        <v>105</v>
      </c>
      <c r="H219" s="40" t="s">
        <v>652</v>
      </c>
      <c r="I219" s="21" t="s">
        <v>47</v>
      </c>
      <c r="J219" s="25">
        <f t="shared" si="31"/>
        <v>1575</v>
      </c>
      <c r="K219" s="28"/>
      <c r="L219" s="28"/>
      <c r="M219" s="29"/>
      <c r="N219" s="22"/>
      <c r="O219" s="23">
        <f t="shared" si="32"/>
        <v>0</v>
      </c>
      <c r="P219" s="23">
        <f t="shared" si="33"/>
        <v>0</v>
      </c>
    </row>
    <row r="220" spans="1:16" s="11" customFormat="1" ht="28.5">
      <c r="A220" s="19"/>
      <c r="B220" s="41">
        <v>24</v>
      </c>
      <c r="C220" s="42" t="s">
        <v>254</v>
      </c>
      <c r="D220" s="47" t="s">
        <v>520</v>
      </c>
      <c r="E220" s="26">
        <v>130299</v>
      </c>
      <c r="F220" s="20" t="s">
        <v>46</v>
      </c>
      <c r="G220" s="52">
        <v>150</v>
      </c>
      <c r="H220" s="40" t="s">
        <v>672</v>
      </c>
      <c r="I220" s="21" t="s">
        <v>47</v>
      </c>
      <c r="J220" s="25">
        <f t="shared" si="31"/>
        <v>19500</v>
      </c>
      <c r="K220" s="28"/>
      <c r="L220" s="28"/>
      <c r="M220" s="29"/>
      <c r="N220" s="22"/>
      <c r="O220" s="23">
        <f t="shared" si="32"/>
        <v>0</v>
      </c>
      <c r="P220" s="23">
        <f t="shared" si="33"/>
        <v>0</v>
      </c>
    </row>
    <row r="221" spans="1:16" s="11" customFormat="1" ht="28.5">
      <c r="A221" s="19"/>
      <c r="B221" s="41">
        <v>24</v>
      </c>
      <c r="C221" s="42" t="s">
        <v>255</v>
      </c>
      <c r="D221" s="47" t="s">
        <v>521</v>
      </c>
      <c r="E221" s="26">
        <v>130299</v>
      </c>
      <c r="F221" s="20" t="s">
        <v>46</v>
      </c>
      <c r="G221" s="52">
        <v>30</v>
      </c>
      <c r="H221" s="40" t="s">
        <v>672</v>
      </c>
      <c r="I221" s="21" t="s">
        <v>47</v>
      </c>
      <c r="J221" s="25">
        <f t="shared" si="31"/>
        <v>3900</v>
      </c>
      <c r="K221" s="28"/>
      <c r="L221" s="28"/>
      <c r="M221" s="29"/>
      <c r="N221" s="22"/>
      <c r="O221" s="23">
        <f t="shared" si="32"/>
        <v>0</v>
      </c>
      <c r="P221" s="23">
        <f t="shared" si="33"/>
        <v>0</v>
      </c>
    </row>
    <row r="222" spans="1:16" s="11" customFormat="1" ht="28.5">
      <c r="A222" s="19"/>
      <c r="B222" s="41">
        <v>24</v>
      </c>
      <c r="C222" s="42" t="s">
        <v>256</v>
      </c>
      <c r="D222" s="47" t="s">
        <v>522</v>
      </c>
      <c r="E222" s="26">
        <v>130299</v>
      </c>
      <c r="F222" s="20" t="s">
        <v>46</v>
      </c>
      <c r="G222" s="52">
        <v>30</v>
      </c>
      <c r="H222" s="40" t="s">
        <v>672</v>
      </c>
      <c r="I222" s="21" t="s">
        <v>47</v>
      </c>
      <c r="J222" s="25">
        <f t="shared" si="31"/>
        <v>3900</v>
      </c>
      <c r="K222" s="28"/>
      <c r="L222" s="28"/>
      <c r="M222" s="29"/>
      <c r="N222" s="22"/>
      <c r="O222" s="23">
        <f t="shared" si="32"/>
        <v>0</v>
      </c>
      <c r="P222" s="23">
        <f t="shared" si="33"/>
        <v>0</v>
      </c>
    </row>
    <row r="223" spans="1:16" s="11" customFormat="1" ht="28.5">
      <c r="A223" s="19"/>
      <c r="B223" s="41">
        <v>24</v>
      </c>
      <c r="C223" s="42" t="s">
        <v>257</v>
      </c>
      <c r="D223" s="47" t="s">
        <v>523</v>
      </c>
      <c r="E223" s="26">
        <v>208431</v>
      </c>
      <c r="F223" s="20" t="s">
        <v>46</v>
      </c>
      <c r="G223" s="52">
        <v>30</v>
      </c>
      <c r="H223" s="40" t="s">
        <v>658</v>
      </c>
      <c r="I223" s="21" t="s">
        <v>47</v>
      </c>
      <c r="J223" s="25">
        <f t="shared" si="31"/>
        <v>4500</v>
      </c>
      <c r="K223" s="28"/>
      <c r="L223" s="28"/>
      <c r="M223" s="29"/>
      <c r="N223" s="22"/>
      <c r="O223" s="23">
        <f t="shared" si="32"/>
        <v>0</v>
      </c>
      <c r="P223" s="23">
        <f t="shared" si="33"/>
        <v>0</v>
      </c>
    </row>
    <row r="224" spans="1:16" s="11" customFormat="1" ht="28.5">
      <c r="A224" s="19"/>
      <c r="B224" s="41">
        <v>24</v>
      </c>
      <c r="C224" s="42" t="s">
        <v>258</v>
      </c>
      <c r="D224" s="47" t="s">
        <v>524</v>
      </c>
      <c r="E224" s="26">
        <v>131740</v>
      </c>
      <c r="F224" s="20" t="s">
        <v>46</v>
      </c>
      <c r="G224" s="52">
        <v>3</v>
      </c>
      <c r="H224" s="40" t="s">
        <v>691</v>
      </c>
      <c r="I224" s="21" t="s">
        <v>47</v>
      </c>
      <c r="J224" s="25">
        <f t="shared" si="31"/>
        <v>195</v>
      </c>
      <c r="K224" s="28"/>
      <c r="L224" s="28"/>
      <c r="M224" s="29"/>
      <c r="N224" s="22"/>
      <c r="O224" s="23">
        <f t="shared" si="32"/>
        <v>0</v>
      </c>
      <c r="P224" s="23">
        <f t="shared" si="33"/>
        <v>0</v>
      </c>
    </row>
    <row r="225" spans="1:16" s="11" customFormat="1" ht="28.5">
      <c r="A225" s="19"/>
      <c r="B225" s="41">
        <v>24</v>
      </c>
      <c r="C225" s="42" t="s">
        <v>259</v>
      </c>
      <c r="D225" s="47" t="s">
        <v>525</v>
      </c>
      <c r="E225" s="26">
        <v>131735</v>
      </c>
      <c r="F225" s="20" t="s">
        <v>46</v>
      </c>
      <c r="G225" s="52">
        <v>45</v>
      </c>
      <c r="H225" s="40" t="s">
        <v>658</v>
      </c>
      <c r="I225" s="21" t="s">
        <v>47</v>
      </c>
      <c r="J225" s="25">
        <f t="shared" si="31"/>
        <v>6750</v>
      </c>
      <c r="K225" s="28"/>
      <c r="L225" s="28"/>
      <c r="M225" s="29"/>
      <c r="N225" s="22"/>
      <c r="O225" s="23">
        <f t="shared" si="32"/>
        <v>0</v>
      </c>
      <c r="P225" s="23">
        <f t="shared" si="33"/>
        <v>0</v>
      </c>
    </row>
    <row r="226" spans="1:16" s="11" customFormat="1" ht="28.5">
      <c r="A226" s="19"/>
      <c r="B226" s="41">
        <v>24</v>
      </c>
      <c r="C226" s="42" t="s">
        <v>260</v>
      </c>
      <c r="D226" s="47" t="s">
        <v>526</v>
      </c>
      <c r="E226" s="26">
        <v>219217</v>
      </c>
      <c r="F226" s="20" t="s">
        <v>46</v>
      </c>
      <c r="G226" s="52">
        <v>3</v>
      </c>
      <c r="H226" s="40" t="s">
        <v>691</v>
      </c>
      <c r="I226" s="21" t="s">
        <v>47</v>
      </c>
      <c r="J226" s="25">
        <f t="shared" si="31"/>
        <v>195</v>
      </c>
      <c r="K226" s="28"/>
      <c r="L226" s="28"/>
      <c r="M226" s="29"/>
      <c r="N226" s="22"/>
      <c r="O226" s="23">
        <f t="shared" si="32"/>
        <v>0</v>
      </c>
      <c r="P226" s="23">
        <f t="shared" si="33"/>
        <v>0</v>
      </c>
    </row>
    <row r="227" spans="1:16" s="11" customFormat="1" ht="28.5">
      <c r="A227" s="19"/>
      <c r="B227" s="41">
        <v>24</v>
      </c>
      <c r="C227" s="42" t="s">
        <v>261</v>
      </c>
      <c r="D227" s="47" t="s">
        <v>527</v>
      </c>
      <c r="E227" s="26">
        <v>221222</v>
      </c>
      <c r="F227" s="20" t="s">
        <v>46</v>
      </c>
      <c r="G227" s="52">
        <v>3</v>
      </c>
      <c r="H227" s="40" t="s">
        <v>692</v>
      </c>
      <c r="I227" s="21" t="s">
        <v>47</v>
      </c>
      <c r="J227" s="25">
        <f t="shared" si="31"/>
        <v>720</v>
      </c>
      <c r="K227" s="28"/>
      <c r="L227" s="28"/>
      <c r="M227" s="29"/>
      <c r="N227" s="22"/>
      <c r="O227" s="23">
        <f t="shared" si="32"/>
        <v>0</v>
      </c>
      <c r="P227" s="23">
        <f t="shared" si="33"/>
        <v>0</v>
      </c>
    </row>
    <row r="228" spans="1:16" s="11" customFormat="1" ht="33.75" customHeight="1">
      <c r="A228" s="19"/>
      <c r="B228" s="41">
        <v>25</v>
      </c>
      <c r="C228" s="42" t="s">
        <v>262</v>
      </c>
      <c r="D228" s="47" t="s">
        <v>528</v>
      </c>
      <c r="E228" s="26" t="s">
        <v>610</v>
      </c>
      <c r="F228" s="20" t="s">
        <v>45</v>
      </c>
      <c r="G228" s="52"/>
      <c r="H228" s="23" t="s">
        <v>45</v>
      </c>
      <c r="I228" s="21" t="s">
        <v>45</v>
      </c>
      <c r="J228" s="25">
        <f>SUM(J229:J244)</f>
        <v>196809.54</v>
      </c>
      <c r="K228" s="28"/>
      <c r="L228" s="28"/>
      <c r="M228" s="29"/>
      <c r="N228" s="22"/>
      <c r="O228" s="23">
        <f>SUM(O229:O244)</f>
        <v>0</v>
      </c>
      <c r="P228" s="23">
        <f>SUM(P229:P244)</f>
        <v>0</v>
      </c>
    </row>
    <row r="229" spans="1:16" s="11" customFormat="1" ht="28.5">
      <c r="A229" s="19"/>
      <c r="B229" s="41">
        <v>25</v>
      </c>
      <c r="C229" s="42" t="s">
        <v>263</v>
      </c>
      <c r="D229" s="47" t="s">
        <v>529</v>
      </c>
      <c r="E229" s="26">
        <v>208612</v>
      </c>
      <c r="F229" s="20" t="s">
        <v>46</v>
      </c>
      <c r="G229" s="52">
        <v>6</v>
      </c>
      <c r="H229" s="40" t="s">
        <v>693</v>
      </c>
      <c r="I229" s="21" t="s">
        <v>47</v>
      </c>
      <c r="J229" s="25">
        <f t="shared" ref="J229:J244" si="34">G229*H229</f>
        <v>5040</v>
      </c>
      <c r="K229" s="28"/>
      <c r="L229" s="28"/>
      <c r="M229" s="29"/>
      <c r="N229" s="22"/>
      <c r="O229" s="23">
        <f t="shared" si="32"/>
        <v>0</v>
      </c>
      <c r="P229" s="23">
        <f t="shared" si="33"/>
        <v>0</v>
      </c>
    </row>
    <row r="230" spans="1:16" s="11" customFormat="1" ht="28.5">
      <c r="A230" s="19"/>
      <c r="B230" s="41">
        <v>25</v>
      </c>
      <c r="C230" s="42" t="s">
        <v>264</v>
      </c>
      <c r="D230" s="47" t="s">
        <v>530</v>
      </c>
      <c r="E230" s="26">
        <v>200674</v>
      </c>
      <c r="F230" s="20" t="s">
        <v>46</v>
      </c>
      <c r="G230" s="52">
        <v>30</v>
      </c>
      <c r="H230" s="40" t="s">
        <v>693</v>
      </c>
      <c r="I230" s="21" t="s">
        <v>47</v>
      </c>
      <c r="J230" s="25">
        <f t="shared" si="34"/>
        <v>25200</v>
      </c>
      <c r="K230" s="28"/>
      <c r="L230" s="28"/>
      <c r="M230" s="29"/>
      <c r="N230" s="22"/>
      <c r="O230" s="23">
        <f t="shared" si="32"/>
        <v>0</v>
      </c>
      <c r="P230" s="23">
        <f t="shared" si="33"/>
        <v>0</v>
      </c>
    </row>
    <row r="231" spans="1:16" s="11" customFormat="1" ht="28.5">
      <c r="A231" s="19"/>
      <c r="B231" s="41">
        <v>25</v>
      </c>
      <c r="C231" s="42" t="s">
        <v>265</v>
      </c>
      <c r="D231" s="47" t="s">
        <v>531</v>
      </c>
      <c r="E231" s="26">
        <v>190044</v>
      </c>
      <c r="F231" s="20" t="s">
        <v>46</v>
      </c>
      <c r="G231" s="52">
        <v>9</v>
      </c>
      <c r="H231" s="40" t="s">
        <v>693</v>
      </c>
      <c r="I231" s="21" t="s">
        <v>47</v>
      </c>
      <c r="J231" s="25">
        <f t="shared" si="34"/>
        <v>7560</v>
      </c>
      <c r="K231" s="28"/>
      <c r="L231" s="28"/>
      <c r="M231" s="29"/>
      <c r="N231" s="22"/>
      <c r="O231" s="23">
        <f t="shared" si="32"/>
        <v>0</v>
      </c>
      <c r="P231" s="23">
        <f t="shared" si="33"/>
        <v>0</v>
      </c>
    </row>
    <row r="232" spans="1:16" s="11" customFormat="1" ht="28.5">
      <c r="A232" s="19"/>
      <c r="B232" s="41">
        <v>25</v>
      </c>
      <c r="C232" s="42" t="s">
        <v>266</v>
      </c>
      <c r="D232" s="47" t="s">
        <v>532</v>
      </c>
      <c r="E232" s="26">
        <v>177867</v>
      </c>
      <c r="F232" s="20" t="s">
        <v>46</v>
      </c>
      <c r="G232" s="52">
        <v>30</v>
      </c>
      <c r="H232" s="40" t="s">
        <v>693</v>
      </c>
      <c r="I232" s="21" t="s">
        <v>47</v>
      </c>
      <c r="J232" s="25">
        <f t="shared" si="34"/>
        <v>25200</v>
      </c>
      <c r="K232" s="28"/>
      <c r="L232" s="28"/>
      <c r="M232" s="29"/>
      <c r="N232" s="22"/>
      <c r="O232" s="23">
        <f t="shared" si="32"/>
        <v>0</v>
      </c>
      <c r="P232" s="23">
        <f t="shared" si="33"/>
        <v>0</v>
      </c>
    </row>
    <row r="233" spans="1:16" s="11" customFormat="1" ht="28.5">
      <c r="A233" s="19"/>
      <c r="B233" s="41">
        <v>25</v>
      </c>
      <c r="C233" s="42" t="s">
        <v>267</v>
      </c>
      <c r="D233" s="47" t="s">
        <v>533</v>
      </c>
      <c r="E233" s="26" t="s">
        <v>596</v>
      </c>
      <c r="F233" s="20" t="s">
        <v>46</v>
      </c>
      <c r="G233" s="52">
        <v>6</v>
      </c>
      <c r="H233" s="40" t="s">
        <v>694</v>
      </c>
      <c r="I233" s="21">
        <v>0.1</v>
      </c>
      <c r="J233" s="25">
        <f t="shared" si="34"/>
        <v>346.5</v>
      </c>
      <c r="K233" s="28"/>
      <c r="L233" s="28"/>
      <c r="M233" s="29"/>
      <c r="N233" s="22"/>
      <c r="O233" s="23">
        <f t="shared" si="32"/>
        <v>0</v>
      </c>
      <c r="P233" s="23">
        <f t="shared" si="33"/>
        <v>0</v>
      </c>
    </row>
    <row r="234" spans="1:16" s="11" customFormat="1" ht="28.5">
      <c r="A234" s="19"/>
      <c r="B234" s="41">
        <v>25</v>
      </c>
      <c r="C234" s="42" t="s">
        <v>268</v>
      </c>
      <c r="D234" s="47" t="s">
        <v>534</v>
      </c>
      <c r="E234" s="26">
        <v>177875</v>
      </c>
      <c r="F234" s="20" t="s">
        <v>46</v>
      </c>
      <c r="G234" s="52">
        <v>198</v>
      </c>
      <c r="H234" s="40">
        <v>96.76</v>
      </c>
      <c r="I234" s="21" t="s">
        <v>47</v>
      </c>
      <c r="J234" s="25">
        <f t="shared" si="34"/>
        <v>19158.48</v>
      </c>
      <c r="K234" s="28"/>
      <c r="L234" s="28"/>
      <c r="M234" s="29"/>
      <c r="N234" s="22"/>
      <c r="O234" s="23">
        <f t="shared" si="32"/>
        <v>0</v>
      </c>
      <c r="P234" s="23">
        <f t="shared" si="33"/>
        <v>0</v>
      </c>
    </row>
    <row r="235" spans="1:16" s="11" customFormat="1" ht="16.5">
      <c r="A235" s="19"/>
      <c r="B235" s="41">
        <v>25</v>
      </c>
      <c r="C235" s="42" t="s">
        <v>269</v>
      </c>
      <c r="D235" s="47" t="s">
        <v>535</v>
      </c>
      <c r="E235" s="26">
        <v>177868</v>
      </c>
      <c r="F235" s="20" t="s">
        <v>46</v>
      </c>
      <c r="G235" s="52">
        <v>330</v>
      </c>
      <c r="H235" s="40">
        <v>40.020000000000003</v>
      </c>
      <c r="I235" s="21" t="s">
        <v>47</v>
      </c>
      <c r="J235" s="25">
        <f t="shared" si="34"/>
        <v>13206.6</v>
      </c>
      <c r="K235" s="28"/>
      <c r="L235" s="28"/>
      <c r="M235" s="29"/>
      <c r="N235" s="22"/>
      <c r="O235" s="23">
        <f t="shared" si="32"/>
        <v>0</v>
      </c>
      <c r="P235" s="23">
        <f t="shared" si="33"/>
        <v>0</v>
      </c>
    </row>
    <row r="236" spans="1:16" s="11" customFormat="1" ht="16.5">
      <c r="A236" s="19"/>
      <c r="B236" s="41">
        <v>25</v>
      </c>
      <c r="C236" s="42" t="s">
        <v>270</v>
      </c>
      <c r="D236" s="47" t="s">
        <v>536</v>
      </c>
      <c r="E236" s="26">
        <v>177868</v>
      </c>
      <c r="F236" s="20" t="s">
        <v>46</v>
      </c>
      <c r="G236" s="52">
        <v>150</v>
      </c>
      <c r="H236" s="40">
        <v>40.020000000000003</v>
      </c>
      <c r="I236" s="21" t="s">
        <v>47</v>
      </c>
      <c r="J236" s="25">
        <f t="shared" si="34"/>
        <v>6003.0000000000009</v>
      </c>
      <c r="K236" s="28"/>
      <c r="L236" s="28"/>
      <c r="M236" s="29"/>
      <c r="N236" s="22"/>
      <c r="O236" s="23">
        <f t="shared" si="32"/>
        <v>0</v>
      </c>
      <c r="P236" s="23">
        <f t="shared" si="33"/>
        <v>0</v>
      </c>
    </row>
    <row r="237" spans="1:16" s="11" customFormat="1" ht="28.5">
      <c r="A237" s="19"/>
      <c r="B237" s="41">
        <v>25</v>
      </c>
      <c r="C237" s="42" t="s">
        <v>271</v>
      </c>
      <c r="D237" s="47" t="s">
        <v>494</v>
      </c>
      <c r="E237" s="26">
        <v>177874</v>
      </c>
      <c r="F237" s="20" t="s">
        <v>46</v>
      </c>
      <c r="G237" s="52">
        <v>210</v>
      </c>
      <c r="H237" s="40">
        <v>96.76</v>
      </c>
      <c r="I237" s="21" t="s">
        <v>47</v>
      </c>
      <c r="J237" s="25">
        <f t="shared" si="34"/>
        <v>20319.600000000002</v>
      </c>
      <c r="K237" s="28"/>
      <c r="L237" s="28"/>
      <c r="M237" s="29"/>
      <c r="N237" s="22"/>
      <c r="O237" s="23">
        <f t="shared" si="32"/>
        <v>0</v>
      </c>
      <c r="P237" s="23">
        <f t="shared" si="33"/>
        <v>0</v>
      </c>
    </row>
    <row r="238" spans="1:16" s="11" customFormat="1" ht="28.5">
      <c r="A238" s="19"/>
      <c r="B238" s="41">
        <v>25</v>
      </c>
      <c r="C238" s="42" t="s">
        <v>272</v>
      </c>
      <c r="D238" s="47" t="s">
        <v>497</v>
      </c>
      <c r="E238" s="26">
        <v>177874</v>
      </c>
      <c r="F238" s="20" t="s">
        <v>46</v>
      </c>
      <c r="G238" s="52">
        <v>21</v>
      </c>
      <c r="H238" s="40">
        <v>96.76</v>
      </c>
      <c r="I238" s="21" t="s">
        <v>47</v>
      </c>
      <c r="J238" s="25">
        <f t="shared" si="34"/>
        <v>2031.96</v>
      </c>
      <c r="K238" s="28"/>
      <c r="L238" s="28"/>
      <c r="M238" s="29"/>
      <c r="N238" s="22"/>
      <c r="O238" s="23">
        <f t="shared" si="32"/>
        <v>0</v>
      </c>
      <c r="P238" s="23">
        <f t="shared" si="33"/>
        <v>0</v>
      </c>
    </row>
    <row r="239" spans="1:16" s="11" customFormat="1" ht="28.5">
      <c r="A239" s="19"/>
      <c r="B239" s="41">
        <v>25</v>
      </c>
      <c r="C239" s="42" t="s">
        <v>273</v>
      </c>
      <c r="D239" s="47" t="s">
        <v>537</v>
      </c>
      <c r="E239" s="26">
        <v>177874</v>
      </c>
      <c r="F239" s="20" t="s">
        <v>46</v>
      </c>
      <c r="G239" s="52">
        <v>150</v>
      </c>
      <c r="H239" s="40">
        <v>96.76</v>
      </c>
      <c r="I239" s="21" t="s">
        <v>47</v>
      </c>
      <c r="J239" s="25">
        <f t="shared" si="34"/>
        <v>14514</v>
      </c>
      <c r="K239" s="28"/>
      <c r="L239" s="28"/>
      <c r="M239" s="29"/>
      <c r="N239" s="22"/>
      <c r="O239" s="23">
        <f t="shared" si="32"/>
        <v>0</v>
      </c>
      <c r="P239" s="23">
        <f t="shared" si="33"/>
        <v>0</v>
      </c>
    </row>
    <row r="240" spans="1:16" s="11" customFormat="1" ht="28.5">
      <c r="A240" s="19"/>
      <c r="B240" s="41">
        <v>25</v>
      </c>
      <c r="C240" s="42" t="s">
        <v>274</v>
      </c>
      <c r="D240" s="47" t="s">
        <v>538</v>
      </c>
      <c r="E240" s="26">
        <v>177872</v>
      </c>
      <c r="F240" s="20" t="s">
        <v>46</v>
      </c>
      <c r="G240" s="52">
        <v>336</v>
      </c>
      <c r="H240" s="40">
        <v>96.76</v>
      </c>
      <c r="I240" s="21" t="s">
        <v>47</v>
      </c>
      <c r="J240" s="25">
        <f t="shared" si="34"/>
        <v>32511.360000000001</v>
      </c>
      <c r="K240" s="28"/>
      <c r="L240" s="28"/>
      <c r="M240" s="29"/>
      <c r="N240" s="22"/>
      <c r="O240" s="23">
        <f t="shared" si="32"/>
        <v>0</v>
      </c>
      <c r="P240" s="23">
        <f t="shared" si="33"/>
        <v>0</v>
      </c>
    </row>
    <row r="241" spans="1:16" s="11" customFormat="1" ht="28.5">
      <c r="A241" s="19"/>
      <c r="B241" s="41">
        <v>25</v>
      </c>
      <c r="C241" s="42" t="s">
        <v>275</v>
      </c>
      <c r="D241" s="47" t="s">
        <v>539</v>
      </c>
      <c r="E241" s="26">
        <v>177873</v>
      </c>
      <c r="F241" s="20" t="s">
        <v>46</v>
      </c>
      <c r="G241" s="52">
        <v>54</v>
      </c>
      <c r="H241" s="40">
        <v>96.76</v>
      </c>
      <c r="I241" s="21" t="s">
        <v>47</v>
      </c>
      <c r="J241" s="25">
        <f t="shared" si="34"/>
        <v>5225.04</v>
      </c>
      <c r="K241" s="28"/>
      <c r="L241" s="28"/>
      <c r="M241" s="29"/>
      <c r="N241" s="22"/>
      <c r="O241" s="23">
        <f t="shared" si="32"/>
        <v>0</v>
      </c>
      <c r="P241" s="23">
        <f t="shared" si="33"/>
        <v>0</v>
      </c>
    </row>
    <row r="242" spans="1:16" s="11" customFormat="1" ht="28.5">
      <c r="A242" s="19"/>
      <c r="B242" s="41">
        <v>25</v>
      </c>
      <c r="C242" s="42" t="s">
        <v>276</v>
      </c>
      <c r="D242" s="47" t="s">
        <v>540</v>
      </c>
      <c r="E242" s="26">
        <v>177871</v>
      </c>
      <c r="F242" s="20" t="s">
        <v>46</v>
      </c>
      <c r="G242" s="52">
        <v>81</v>
      </c>
      <c r="H242" s="40" t="s">
        <v>695</v>
      </c>
      <c r="I242" s="21" t="s">
        <v>47</v>
      </c>
      <c r="J242" s="25">
        <f t="shared" si="34"/>
        <v>14985</v>
      </c>
      <c r="K242" s="28"/>
      <c r="L242" s="28"/>
      <c r="M242" s="29"/>
      <c r="N242" s="22"/>
      <c r="O242" s="23">
        <f t="shared" si="32"/>
        <v>0</v>
      </c>
      <c r="P242" s="23">
        <f t="shared" si="33"/>
        <v>0</v>
      </c>
    </row>
    <row r="243" spans="1:16" s="11" customFormat="1" ht="16.5">
      <c r="A243" s="19"/>
      <c r="B243" s="41">
        <v>25</v>
      </c>
      <c r="C243" s="42" t="s">
        <v>277</v>
      </c>
      <c r="D243" s="47" t="s">
        <v>541</v>
      </c>
      <c r="E243" s="26">
        <v>177870</v>
      </c>
      <c r="F243" s="20" t="s">
        <v>46</v>
      </c>
      <c r="G243" s="52">
        <v>3</v>
      </c>
      <c r="H243" s="40" t="s">
        <v>696</v>
      </c>
      <c r="I243" s="21" t="s">
        <v>47</v>
      </c>
      <c r="J243" s="25">
        <f t="shared" si="34"/>
        <v>216</v>
      </c>
      <c r="K243" s="28"/>
      <c r="L243" s="28"/>
      <c r="M243" s="29"/>
      <c r="N243" s="22"/>
      <c r="O243" s="23">
        <f t="shared" si="32"/>
        <v>0</v>
      </c>
      <c r="P243" s="23">
        <f t="shared" si="33"/>
        <v>0</v>
      </c>
    </row>
    <row r="244" spans="1:16" s="11" customFormat="1" ht="28.5">
      <c r="A244" s="19"/>
      <c r="B244" s="41">
        <v>25</v>
      </c>
      <c r="C244" s="42" t="s">
        <v>278</v>
      </c>
      <c r="D244" s="47" t="s">
        <v>542</v>
      </c>
      <c r="E244" s="26">
        <v>177869</v>
      </c>
      <c r="F244" s="20" t="s">
        <v>46</v>
      </c>
      <c r="G244" s="52">
        <v>42</v>
      </c>
      <c r="H244" s="40" t="s">
        <v>697</v>
      </c>
      <c r="I244" s="21" t="s">
        <v>47</v>
      </c>
      <c r="J244" s="25">
        <f t="shared" si="34"/>
        <v>5292</v>
      </c>
      <c r="K244" s="28"/>
      <c r="L244" s="28"/>
      <c r="M244" s="29"/>
      <c r="N244" s="22"/>
      <c r="O244" s="23">
        <f t="shared" si="32"/>
        <v>0</v>
      </c>
      <c r="P244" s="23">
        <f t="shared" si="33"/>
        <v>0</v>
      </c>
    </row>
    <row r="245" spans="1:16" s="11" customFormat="1" ht="48" customHeight="1">
      <c r="A245" s="19"/>
      <c r="B245" s="41">
        <v>26</v>
      </c>
      <c r="C245" s="42" t="s">
        <v>279</v>
      </c>
      <c r="D245" s="47" t="s">
        <v>543</v>
      </c>
      <c r="E245" s="26" t="s">
        <v>611</v>
      </c>
      <c r="F245" s="20" t="s">
        <v>45</v>
      </c>
      <c r="G245" s="52"/>
      <c r="H245" s="23" t="s">
        <v>45</v>
      </c>
      <c r="I245" s="21" t="s">
        <v>45</v>
      </c>
      <c r="J245" s="25">
        <f>SUM(J246:J253)</f>
        <v>63621.329999999994</v>
      </c>
      <c r="K245" s="28"/>
      <c r="L245" s="28"/>
      <c r="M245" s="29"/>
      <c r="N245" s="22"/>
      <c r="O245" s="23">
        <f>SUM(O246:O253)</f>
        <v>0</v>
      </c>
      <c r="P245" s="23">
        <f>SUM(P246:P253)</f>
        <v>0</v>
      </c>
    </row>
    <row r="246" spans="1:16" s="11" customFormat="1" ht="28.5">
      <c r="A246" s="19"/>
      <c r="B246" s="41">
        <v>26</v>
      </c>
      <c r="C246" s="42" t="s">
        <v>280</v>
      </c>
      <c r="D246" s="47" t="s">
        <v>544</v>
      </c>
      <c r="E246" s="26">
        <v>198349</v>
      </c>
      <c r="F246" s="20" t="s">
        <v>46</v>
      </c>
      <c r="G246" s="52">
        <v>3</v>
      </c>
      <c r="H246" s="40" t="s">
        <v>698</v>
      </c>
      <c r="I246" s="21" t="s">
        <v>47</v>
      </c>
      <c r="J246" s="25">
        <f t="shared" ref="J246:J253" si="35">G246*H246</f>
        <v>2550</v>
      </c>
      <c r="K246" s="28"/>
      <c r="L246" s="28"/>
      <c r="M246" s="29"/>
      <c r="N246" s="22"/>
      <c r="O246" s="23">
        <f t="shared" si="32"/>
        <v>0</v>
      </c>
      <c r="P246" s="23">
        <f t="shared" si="33"/>
        <v>0</v>
      </c>
    </row>
    <row r="247" spans="1:16" s="11" customFormat="1" ht="28.5">
      <c r="A247" s="19"/>
      <c r="B247" s="41">
        <v>26</v>
      </c>
      <c r="C247" s="42" t="s">
        <v>281</v>
      </c>
      <c r="D247" s="47" t="s">
        <v>545</v>
      </c>
      <c r="E247" s="26">
        <v>151246</v>
      </c>
      <c r="F247" s="20" t="s">
        <v>46</v>
      </c>
      <c r="G247" s="52">
        <v>75</v>
      </c>
      <c r="H247" s="40">
        <v>41.96</v>
      </c>
      <c r="I247" s="21" t="s">
        <v>47</v>
      </c>
      <c r="J247" s="25">
        <f t="shared" si="35"/>
        <v>3147</v>
      </c>
      <c r="K247" s="28"/>
      <c r="L247" s="28"/>
      <c r="M247" s="29"/>
      <c r="N247" s="22"/>
      <c r="O247" s="23">
        <f t="shared" si="32"/>
        <v>0</v>
      </c>
      <c r="P247" s="23">
        <f t="shared" si="33"/>
        <v>0</v>
      </c>
    </row>
    <row r="248" spans="1:16" s="11" customFormat="1" ht="28.5">
      <c r="A248" s="19"/>
      <c r="B248" s="41">
        <v>26</v>
      </c>
      <c r="C248" s="42" t="s">
        <v>282</v>
      </c>
      <c r="D248" s="47" t="s">
        <v>546</v>
      </c>
      <c r="E248" s="26">
        <v>151247</v>
      </c>
      <c r="F248" s="20" t="s">
        <v>46</v>
      </c>
      <c r="G248" s="52">
        <v>30</v>
      </c>
      <c r="H248" s="40" t="s">
        <v>656</v>
      </c>
      <c r="I248" s="21" t="s">
        <v>47</v>
      </c>
      <c r="J248" s="25">
        <f t="shared" si="35"/>
        <v>1350</v>
      </c>
      <c r="K248" s="28"/>
      <c r="L248" s="28"/>
      <c r="M248" s="29"/>
      <c r="N248" s="22"/>
      <c r="O248" s="23">
        <f t="shared" si="32"/>
        <v>0</v>
      </c>
      <c r="P248" s="23">
        <f t="shared" si="33"/>
        <v>0</v>
      </c>
    </row>
    <row r="249" spans="1:16" s="11" customFormat="1" ht="28.5">
      <c r="A249" s="19"/>
      <c r="B249" s="41">
        <v>26</v>
      </c>
      <c r="C249" s="42" t="s">
        <v>283</v>
      </c>
      <c r="D249" s="47" t="s">
        <v>547</v>
      </c>
      <c r="E249" s="26">
        <v>222586</v>
      </c>
      <c r="F249" s="20" t="s">
        <v>46</v>
      </c>
      <c r="G249" s="52">
        <v>3</v>
      </c>
      <c r="H249" s="40">
        <v>562.53</v>
      </c>
      <c r="I249" s="21" t="s">
        <v>47</v>
      </c>
      <c r="J249" s="25">
        <f t="shared" si="35"/>
        <v>1687.59</v>
      </c>
      <c r="K249" s="28"/>
      <c r="L249" s="28"/>
      <c r="M249" s="29"/>
      <c r="N249" s="22"/>
      <c r="O249" s="23">
        <f t="shared" si="32"/>
        <v>0</v>
      </c>
      <c r="P249" s="23">
        <f t="shared" si="33"/>
        <v>0</v>
      </c>
    </row>
    <row r="250" spans="1:16" s="11" customFormat="1" ht="28.5">
      <c r="A250" s="19"/>
      <c r="B250" s="41">
        <v>26</v>
      </c>
      <c r="C250" s="42" t="s">
        <v>284</v>
      </c>
      <c r="D250" s="47" t="s">
        <v>548</v>
      </c>
      <c r="E250" s="26">
        <v>193749</v>
      </c>
      <c r="F250" s="20" t="s">
        <v>46</v>
      </c>
      <c r="G250" s="52">
        <v>120</v>
      </c>
      <c r="H250" s="40" t="s">
        <v>699</v>
      </c>
      <c r="I250" s="21" t="s">
        <v>47</v>
      </c>
      <c r="J250" s="25">
        <f t="shared" si="35"/>
        <v>5964</v>
      </c>
      <c r="K250" s="28"/>
      <c r="L250" s="28"/>
      <c r="M250" s="29"/>
      <c r="N250" s="22"/>
      <c r="O250" s="23">
        <f t="shared" si="32"/>
        <v>0</v>
      </c>
      <c r="P250" s="23">
        <f t="shared" si="33"/>
        <v>0</v>
      </c>
    </row>
    <row r="251" spans="1:16" s="11" customFormat="1" ht="28.5">
      <c r="A251" s="19"/>
      <c r="B251" s="41">
        <v>26</v>
      </c>
      <c r="C251" s="42" t="s">
        <v>285</v>
      </c>
      <c r="D251" s="47" t="s">
        <v>549</v>
      </c>
      <c r="E251" s="26">
        <v>193748</v>
      </c>
      <c r="F251" s="20" t="s">
        <v>46</v>
      </c>
      <c r="G251" s="52">
        <v>45</v>
      </c>
      <c r="H251" s="40" t="s">
        <v>685</v>
      </c>
      <c r="I251" s="21" t="s">
        <v>47</v>
      </c>
      <c r="J251" s="25">
        <f t="shared" si="35"/>
        <v>2250</v>
      </c>
      <c r="K251" s="28"/>
      <c r="L251" s="28"/>
      <c r="M251" s="29"/>
      <c r="N251" s="22"/>
      <c r="O251" s="23">
        <f t="shared" si="32"/>
        <v>0</v>
      </c>
      <c r="P251" s="23">
        <f t="shared" si="33"/>
        <v>0</v>
      </c>
    </row>
    <row r="252" spans="1:16" s="11" customFormat="1" ht="16.5">
      <c r="A252" s="19"/>
      <c r="B252" s="41">
        <v>26</v>
      </c>
      <c r="C252" s="42" t="s">
        <v>286</v>
      </c>
      <c r="D252" s="47" t="s">
        <v>550</v>
      </c>
      <c r="E252" s="26">
        <v>169078</v>
      </c>
      <c r="F252" s="20" t="s">
        <v>46</v>
      </c>
      <c r="G252" s="52">
        <v>18</v>
      </c>
      <c r="H252" s="40" t="s">
        <v>700</v>
      </c>
      <c r="I252" s="21" t="s">
        <v>47</v>
      </c>
      <c r="J252" s="25">
        <f t="shared" si="35"/>
        <v>29547</v>
      </c>
      <c r="K252" s="28"/>
      <c r="L252" s="28"/>
      <c r="M252" s="29"/>
      <c r="N252" s="22"/>
      <c r="O252" s="23">
        <f t="shared" si="32"/>
        <v>0</v>
      </c>
      <c r="P252" s="23">
        <f t="shared" si="33"/>
        <v>0</v>
      </c>
    </row>
    <row r="253" spans="1:16" s="11" customFormat="1" ht="16.5">
      <c r="A253" s="19"/>
      <c r="B253" s="41">
        <v>26</v>
      </c>
      <c r="C253" s="42" t="s">
        <v>287</v>
      </c>
      <c r="D253" s="47" t="s">
        <v>551</v>
      </c>
      <c r="E253" s="26">
        <v>169079</v>
      </c>
      <c r="F253" s="20" t="s">
        <v>46</v>
      </c>
      <c r="G253" s="52">
        <v>18</v>
      </c>
      <c r="H253" s="40">
        <v>951.43</v>
      </c>
      <c r="I253" s="21" t="s">
        <v>47</v>
      </c>
      <c r="J253" s="25">
        <f t="shared" si="35"/>
        <v>17125.739999999998</v>
      </c>
      <c r="K253" s="28"/>
      <c r="L253" s="28"/>
      <c r="M253" s="29"/>
      <c r="N253" s="22"/>
      <c r="O253" s="23">
        <f t="shared" si="32"/>
        <v>0</v>
      </c>
      <c r="P253" s="23">
        <f t="shared" si="33"/>
        <v>0</v>
      </c>
    </row>
    <row r="254" spans="1:16" s="11" customFormat="1" ht="38.25" customHeight="1">
      <c r="A254" s="19"/>
      <c r="B254" s="41">
        <v>27</v>
      </c>
      <c r="C254" s="42" t="s">
        <v>288</v>
      </c>
      <c r="D254" s="47" t="s">
        <v>552</v>
      </c>
      <c r="E254" s="26" t="s">
        <v>612</v>
      </c>
      <c r="F254" s="20" t="s">
        <v>45</v>
      </c>
      <c r="G254" s="52"/>
      <c r="H254" s="23" t="s">
        <v>45</v>
      </c>
      <c r="I254" s="21" t="s">
        <v>45</v>
      </c>
      <c r="J254" s="25">
        <f>SUM(J255:J261)</f>
        <v>40110</v>
      </c>
      <c r="K254" s="28"/>
      <c r="L254" s="28"/>
      <c r="M254" s="29"/>
      <c r="N254" s="22"/>
      <c r="O254" s="23">
        <f>SUM(O255:O261)</f>
        <v>0</v>
      </c>
      <c r="P254" s="23">
        <f>SUM(P255:P261)</f>
        <v>0</v>
      </c>
    </row>
    <row r="255" spans="1:16" s="11" customFormat="1" ht="33.75" customHeight="1">
      <c r="A255" s="19"/>
      <c r="B255" s="41">
        <v>27</v>
      </c>
      <c r="C255" s="42" t="s">
        <v>289</v>
      </c>
      <c r="D255" s="47" t="s">
        <v>553</v>
      </c>
      <c r="E255" s="26" t="s">
        <v>596</v>
      </c>
      <c r="F255" s="20" t="s">
        <v>46</v>
      </c>
      <c r="G255" s="52">
        <v>36</v>
      </c>
      <c r="H255" s="40" t="s">
        <v>701</v>
      </c>
      <c r="I255" s="21">
        <v>0.1</v>
      </c>
      <c r="J255" s="25">
        <f t="shared" ref="J255:J261" si="36">G255*H255</f>
        <v>21420</v>
      </c>
      <c r="K255" s="28"/>
      <c r="L255" s="28"/>
      <c r="M255" s="29"/>
      <c r="N255" s="22"/>
      <c r="O255" s="23">
        <f t="shared" si="32"/>
        <v>0</v>
      </c>
      <c r="P255" s="23">
        <f t="shared" si="33"/>
        <v>0</v>
      </c>
    </row>
    <row r="256" spans="1:16" s="11" customFormat="1" ht="28.5">
      <c r="A256" s="19"/>
      <c r="B256" s="41">
        <v>27</v>
      </c>
      <c r="C256" s="42" t="s">
        <v>290</v>
      </c>
      <c r="D256" s="47" t="s">
        <v>554</v>
      </c>
      <c r="E256" s="26" t="s">
        <v>596</v>
      </c>
      <c r="F256" s="20" t="s">
        <v>46</v>
      </c>
      <c r="G256" s="52">
        <v>21</v>
      </c>
      <c r="H256" s="40" t="s">
        <v>701</v>
      </c>
      <c r="I256" s="21">
        <v>0.1</v>
      </c>
      <c r="J256" s="25">
        <f t="shared" si="36"/>
        <v>12495</v>
      </c>
      <c r="K256" s="28"/>
      <c r="L256" s="28"/>
      <c r="M256" s="29"/>
      <c r="N256" s="22"/>
      <c r="O256" s="23">
        <f t="shared" si="32"/>
        <v>0</v>
      </c>
      <c r="P256" s="23">
        <f t="shared" si="33"/>
        <v>0</v>
      </c>
    </row>
    <row r="257" spans="1:16" s="11" customFormat="1" ht="28.5">
      <c r="A257" s="19"/>
      <c r="B257" s="41">
        <v>27</v>
      </c>
      <c r="C257" s="42" t="s">
        <v>291</v>
      </c>
      <c r="D257" s="47" t="s">
        <v>555</v>
      </c>
      <c r="E257" s="26" t="s">
        <v>596</v>
      </c>
      <c r="F257" s="20" t="s">
        <v>46</v>
      </c>
      <c r="G257" s="52">
        <v>3</v>
      </c>
      <c r="H257" s="40" t="s">
        <v>701</v>
      </c>
      <c r="I257" s="21">
        <v>0.1</v>
      </c>
      <c r="J257" s="25">
        <f t="shared" si="36"/>
        <v>1785</v>
      </c>
      <c r="K257" s="28"/>
      <c r="L257" s="28"/>
      <c r="M257" s="29"/>
      <c r="N257" s="22"/>
      <c r="O257" s="23">
        <f t="shared" si="32"/>
        <v>0</v>
      </c>
      <c r="P257" s="23">
        <f t="shared" si="33"/>
        <v>0</v>
      </c>
    </row>
    <row r="258" spans="1:16" s="11" customFormat="1" ht="28.5">
      <c r="A258" s="19"/>
      <c r="B258" s="41">
        <v>27</v>
      </c>
      <c r="C258" s="42" t="s">
        <v>292</v>
      </c>
      <c r="D258" s="47" t="s">
        <v>556</v>
      </c>
      <c r="E258" s="26" t="s">
        <v>596</v>
      </c>
      <c r="F258" s="20" t="s">
        <v>46</v>
      </c>
      <c r="G258" s="52">
        <v>3</v>
      </c>
      <c r="H258" s="40" t="s">
        <v>651</v>
      </c>
      <c r="I258" s="21">
        <v>0.1</v>
      </c>
      <c r="J258" s="25">
        <f t="shared" si="36"/>
        <v>255</v>
      </c>
      <c r="K258" s="28"/>
      <c r="L258" s="28"/>
      <c r="M258" s="29"/>
      <c r="N258" s="22"/>
      <c r="O258" s="23">
        <f t="shared" si="32"/>
        <v>0</v>
      </c>
      <c r="P258" s="23">
        <f t="shared" si="33"/>
        <v>0</v>
      </c>
    </row>
    <row r="259" spans="1:16" s="11" customFormat="1" ht="28.5">
      <c r="A259" s="19"/>
      <c r="B259" s="41">
        <v>27</v>
      </c>
      <c r="C259" s="42" t="s">
        <v>293</v>
      </c>
      <c r="D259" s="47" t="s">
        <v>557</v>
      </c>
      <c r="E259" s="26">
        <v>151247</v>
      </c>
      <c r="F259" s="20" t="s">
        <v>46</v>
      </c>
      <c r="G259" s="52">
        <v>30</v>
      </c>
      <c r="H259" s="40" t="s">
        <v>656</v>
      </c>
      <c r="I259" s="21" t="s">
        <v>47</v>
      </c>
      <c r="J259" s="25">
        <f t="shared" si="36"/>
        <v>1350</v>
      </c>
      <c r="K259" s="28"/>
      <c r="L259" s="28"/>
      <c r="M259" s="29"/>
      <c r="N259" s="22"/>
      <c r="O259" s="23">
        <f t="shared" si="32"/>
        <v>0</v>
      </c>
      <c r="P259" s="23">
        <f t="shared" si="33"/>
        <v>0</v>
      </c>
    </row>
    <row r="260" spans="1:16" s="11" customFormat="1" ht="28.5">
      <c r="A260" s="19"/>
      <c r="B260" s="41">
        <v>27</v>
      </c>
      <c r="C260" s="42" t="s">
        <v>294</v>
      </c>
      <c r="D260" s="47" t="s">
        <v>558</v>
      </c>
      <c r="E260" s="26">
        <v>151247</v>
      </c>
      <c r="F260" s="20" t="s">
        <v>46</v>
      </c>
      <c r="G260" s="52">
        <v>21</v>
      </c>
      <c r="H260" s="40" t="s">
        <v>637</v>
      </c>
      <c r="I260" s="21" t="s">
        <v>47</v>
      </c>
      <c r="J260" s="25">
        <f t="shared" si="36"/>
        <v>1155</v>
      </c>
      <c r="K260" s="28"/>
      <c r="L260" s="28"/>
      <c r="M260" s="29"/>
      <c r="N260" s="22"/>
      <c r="O260" s="23">
        <f t="shared" si="32"/>
        <v>0</v>
      </c>
      <c r="P260" s="23">
        <f t="shared" si="33"/>
        <v>0</v>
      </c>
    </row>
    <row r="261" spans="1:16" s="11" customFormat="1" ht="28.5">
      <c r="A261" s="19"/>
      <c r="B261" s="41">
        <v>27</v>
      </c>
      <c r="C261" s="42" t="s">
        <v>295</v>
      </c>
      <c r="D261" s="47" t="s">
        <v>548</v>
      </c>
      <c r="E261" s="26">
        <v>193749</v>
      </c>
      <c r="F261" s="20" t="s">
        <v>46</v>
      </c>
      <c r="G261" s="52">
        <v>30</v>
      </c>
      <c r="H261" s="40" t="s">
        <v>637</v>
      </c>
      <c r="I261" s="21" t="s">
        <v>47</v>
      </c>
      <c r="J261" s="25">
        <f t="shared" si="36"/>
        <v>1650</v>
      </c>
      <c r="K261" s="28"/>
      <c r="L261" s="28"/>
      <c r="M261" s="29"/>
      <c r="N261" s="22"/>
      <c r="O261" s="23">
        <f t="shared" si="32"/>
        <v>0</v>
      </c>
      <c r="P261" s="23">
        <f t="shared" si="33"/>
        <v>0</v>
      </c>
    </row>
    <row r="262" spans="1:16" s="11" customFormat="1" ht="32.25" customHeight="1">
      <c r="A262" s="19"/>
      <c r="B262" s="41">
        <v>28</v>
      </c>
      <c r="C262" s="42" t="s">
        <v>296</v>
      </c>
      <c r="D262" s="47" t="s">
        <v>559</v>
      </c>
      <c r="E262" s="26" t="s">
        <v>613</v>
      </c>
      <c r="F262" s="20" t="s">
        <v>45</v>
      </c>
      <c r="G262" s="52"/>
      <c r="H262" s="23" t="s">
        <v>45</v>
      </c>
      <c r="I262" s="21" t="s">
        <v>45</v>
      </c>
      <c r="J262" s="25">
        <f>SUM(J263:J277)</f>
        <v>471048.78</v>
      </c>
      <c r="K262" s="28"/>
      <c r="L262" s="28"/>
      <c r="M262" s="29"/>
      <c r="N262" s="22"/>
      <c r="O262" s="23">
        <f>SUM(O263:O277)</f>
        <v>0</v>
      </c>
      <c r="P262" s="23">
        <f>SUM(P263:P277)</f>
        <v>0</v>
      </c>
    </row>
    <row r="263" spans="1:16" s="11" customFormat="1" ht="16.5">
      <c r="A263" s="19"/>
      <c r="B263" s="41">
        <v>28</v>
      </c>
      <c r="C263" s="42" t="s">
        <v>297</v>
      </c>
      <c r="D263" s="47" t="s">
        <v>560</v>
      </c>
      <c r="E263" s="26">
        <v>197880</v>
      </c>
      <c r="F263" s="20" t="s">
        <v>46</v>
      </c>
      <c r="G263" s="52">
        <v>213</v>
      </c>
      <c r="H263" s="40">
        <v>41.97</v>
      </c>
      <c r="I263" s="21" t="s">
        <v>47</v>
      </c>
      <c r="J263" s="25">
        <f t="shared" ref="J263:J277" si="37">G263*H263</f>
        <v>8939.61</v>
      </c>
      <c r="K263" s="28"/>
      <c r="L263" s="28"/>
      <c r="M263" s="29"/>
      <c r="N263" s="22"/>
      <c r="O263" s="23">
        <f t="shared" si="32"/>
        <v>0</v>
      </c>
      <c r="P263" s="23">
        <f t="shared" si="33"/>
        <v>0</v>
      </c>
    </row>
    <row r="264" spans="1:16" s="11" customFormat="1" ht="16.5">
      <c r="A264" s="19"/>
      <c r="B264" s="41">
        <v>28</v>
      </c>
      <c r="C264" s="42" t="s">
        <v>298</v>
      </c>
      <c r="D264" s="47" t="s">
        <v>561</v>
      </c>
      <c r="E264" s="26">
        <v>197879</v>
      </c>
      <c r="F264" s="20" t="s">
        <v>46</v>
      </c>
      <c r="G264" s="52">
        <v>51</v>
      </c>
      <c r="H264" s="40">
        <v>48.64</v>
      </c>
      <c r="I264" s="21" t="s">
        <v>47</v>
      </c>
      <c r="J264" s="25">
        <f t="shared" si="37"/>
        <v>2480.64</v>
      </c>
      <c r="K264" s="28"/>
      <c r="L264" s="28"/>
      <c r="M264" s="29"/>
      <c r="N264" s="22"/>
      <c r="O264" s="23">
        <f t="shared" si="32"/>
        <v>0</v>
      </c>
      <c r="P264" s="23">
        <f t="shared" si="33"/>
        <v>0</v>
      </c>
    </row>
    <row r="265" spans="1:16" s="11" customFormat="1" ht="16.5">
      <c r="A265" s="19"/>
      <c r="B265" s="41">
        <v>28</v>
      </c>
      <c r="C265" s="42" t="s">
        <v>299</v>
      </c>
      <c r="D265" s="47" t="s">
        <v>562</v>
      </c>
      <c r="E265" s="26">
        <v>197878</v>
      </c>
      <c r="F265" s="20" t="s">
        <v>46</v>
      </c>
      <c r="G265" s="52">
        <v>117</v>
      </c>
      <c r="H265" s="40">
        <v>277.51</v>
      </c>
      <c r="I265" s="21" t="s">
        <v>47</v>
      </c>
      <c r="J265" s="25">
        <f t="shared" si="37"/>
        <v>32468.67</v>
      </c>
      <c r="K265" s="28"/>
      <c r="L265" s="28"/>
      <c r="M265" s="29"/>
      <c r="N265" s="22"/>
      <c r="O265" s="23">
        <f t="shared" si="32"/>
        <v>0</v>
      </c>
      <c r="P265" s="23">
        <f t="shared" si="33"/>
        <v>0</v>
      </c>
    </row>
    <row r="266" spans="1:16" s="11" customFormat="1" ht="28.5">
      <c r="A266" s="19"/>
      <c r="B266" s="41">
        <v>28</v>
      </c>
      <c r="C266" s="42" t="s">
        <v>300</v>
      </c>
      <c r="D266" s="47" t="s">
        <v>563</v>
      </c>
      <c r="E266" s="26">
        <v>197877</v>
      </c>
      <c r="F266" s="20" t="s">
        <v>46</v>
      </c>
      <c r="G266" s="52">
        <v>591</v>
      </c>
      <c r="H266" s="40">
        <v>142.05000000000001</v>
      </c>
      <c r="I266" s="21" t="s">
        <v>47</v>
      </c>
      <c r="J266" s="25">
        <f t="shared" si="37"/>
        <v>83951.55</v>
      </c>
      <c r="K266" s="28"/>
      <c r="L266" s="28"/>
      <c r="M266" s="29"/>
      <c r="N266" s="22"/>
      <c r="O266" s="23">
        <f t="shared" si="32"/>
        <v>0</v>
      </c>
      <c r="P266" s="23">
        <f t="shared" si="33"/>
        <v>0</v>
      </c>
    </row>
    <row r="267" spans="1:16" s="11" customFormat="1" ht="28.5">
      <c r="A267" s="19"/>
      <c r="B267" s="41">
        <v>28</v>
      </c>
      <c r="C267" s="42" t="s">
        <v>301</v>
      </c>
      <c r="D267" s="47" t="s">
        <v>564</v>
      </c>
      <c r="E267" s="26">
        <v>143115</v>
      </c>
      <c r="F267" s="20" t="s">
        <v>46</v>
      </c>
      <c r="G267" s="52">
        <v>75</v>
      </c>
      <c r="H267" s="40" t="s">
        <v>702</v>
      </c>
      <c r="I267" s="21" t="s">
        <v>47</v>
      </c>
      <c r="J267" s="25">
        <f t="shared" si="37"/>
        <v>1008</v>
      </c>
      <c r="K267" s="28"/>
      <c r="L267" s="28"/>
      <c r="M267" s="29"/>
      <c r="N267" s="22"/>
      <c r="O267" s="23">
        <f t="shared" si="32"/>
        <v>0</v>
      </c>
      <c r="P267" s="23">
        <f t="shared" si="33"/>
        <v>0</v>
      </c>
    </row>
    <row r="268" spans="1:16" s="11" customFormat="1" ht="16.5">
      <c r="A268" s="19"/>
      <c r="B268" s="41">
        <v>28</v>
      </c>
      <c r="C268" s="42" t="s">
        <v>302</v>
      </c>
      <c r="D268" s="47" t="s">
        <v>565</v>
      </c>
      <c r="E268" s="26" t="s">
        <v>596</v>
      </c>
      <c r="F268" s="20" t="s">
        <v>46</v>
      </c>
      <c r="G268" s="52">
        <v>3</v>
      </c>
      <c r="H268" s="40" t="s">
        <v>703</v>
      </c>
      <c r="I268" s="21">
        <v>0.1</v>
      </c>
      <c r="J268" s="25">
        <f t="shared" si="37"/>
        <v>2235</v>
      </c>
      <c r="K268" s="28"/>
      <c r="L268" s="28"/>
      <c r="M268" s="29"/>
      <c r="N268" s="22"/>
      <c r="O268" s="23">
        <f t="shared" si="32"/>
        <v>0</v>
      </c>
      <c r="P268" s="23">
        <f t="shared" si="33"/>
        <v>0</v>
      </c>
    </row>
    <row r="269" spans="1:16" s="11" customFormat="1" ht="16.5">
      <c r="A269" s="19"/>
      <c r="B269" s="41">
        <v>28</v>
      </c>
      <c r="C269" s="42" t="s">
        <v>303</v>
      </c>
      <c r="D269" s="47" t="s">
        <v>566</v>
      </c>
      <c r="E269" s="26">
        <v>197902</v>
      </c>
      <c r="F269" s="20" t="s">
        <v>46</v>
      </c>
      <c r="G269" s="52">
        <v>15</v>
      </c>
      <c r="H269" s="40">
        <v>198.02</v>
      </c>
      <c r="I269" s="21" t="s">
        <v>47</v>
      </c>
      <c r="J269" s="25">
        <f t="shared" si="37"/>
        <v>2970.3</v>
      </c>
      <c r="K269" s="28"/>
      <c r="L269" s="28"/>
      <c r="M269" s="29"/>
      <c r="N269" s="22"/>
      <c r="O269" s="23">
        <f t="shared" si="32"/>
        <v>0</v>
      </c>
      <c r="P269" s="23">
        <f t="shared" si="33"/>
        <v>0</v>
      </c>
    </row>
    <row r="270" spans="1:16" s="11" customFormat="1" ht="28.5">
      <c r="A270" s="19"/>
      <c r="B270" s="41">
        <v>28</v>
      </c>
      <c r="C270" s="42" t="s">
        <v>304</v>
      </c>
      <c r="D270" s="47" t="s">
        <v>567</v>
      </c>
      <c r="E270" s="26">
        <v>197876</v>
      </c>
      <c r="F270" s="20" t="s">
        <v>46</v>
      </c>
      <c r="G270" s="52">
        <v>960</v>
      </c>
      <c r="H270" s="40">
        <v>270.75</v>
      </c>
      <c r="I270" s="21" t="s">
        <v>47</v>
      </c>
      <c r="J270" s="25">
        <f t="shared" si="37"/>
        <v>259920</v>
      </c>
      <c r="K270" s="28"/>
      <c r="L270" s="28"/>
      <c r="M270" s="29"/>
      <c r="N270" s="22"/>
      <c r="O270" s="23">
        <f t="shared" si="32"/>
        <v>0</v>
      </c>
      <c r="P270" s="23">
        <f t="shared" si="33"/>
        <v>0</v>
      </c>
    </row>
    <row r="271" spans="1:16" s="11" customFormat="1" ht="46.5" customHeight="1">
      <c r="A271" s="19"/>
      <c r="B271" s="41">
        <v>28</v>
      </c>
      <c r="C271" s="42" t="s">
        <v>305</v>
      </c>
      <c r="D271" s="47" t="s">
        <v>568</v>
      </c>
      <c r="E271" s="26">
        <v>143114</v>
      </c>
      <c r="F271" s="20" t="s">
        <v>46</v>
      </c>
      <c r="G271" s="52">
        <v>120</v>
      </c>
      <c r="H271" s="40" t="s">
        <v>704</v>
      </c>
      <c r="I271" s="21" t="s">
        <v>47</v>
      </c>
      <c r="J271" s="25">
        <f t="shared" si="37"/>
        <v>21756</v>
      </c>
      <c r="K271" s="28"/>
      <c r="L271" s="28"/>
      <c r="M271" s="29"/>
      <c r="N271" s="22"/>
      <c r="O271" s="23">
        <f t="shared" si="32"/>
        <v>0</v>
      </c>
      <c r="P271" s="23">
        <f t="shared" si="33"/>
        <v>0</v>
      </c>
    </row>
    <row r="272" spans="1:16" s="11" customFormat="1" ht="16.5">
      <c r="A272" s="19"/>
      <c r="B272" s="41">
        <v>28</v>
      </c>
      <c r="C272" s="42" t="s">
        <v>306</v>
      </c>
      <c r="D272" s="47" t="s">
        <v>569</v>
      </c>
      <c r="E272" s="26" t="s">
        <v>596</v>
      </c>
      <c r="F272" s="20" t="s">
        <v>46</v>
      </c>
      <c r="G272" s="52">
        <v>3</v>
      </c>
      <c r="H272" s="40" t="s">
        <v>705</v>
      </c>
      <c r="I272" s="21">
        <v>0.1</v>
      </c>
      <c r="J272" s="25">
        <f t="shared" si="37"/>
        <v>668.01</v>
      </c>
      <c r="K272" s="28"/>
      <c r="L272" s="28"/>
      <c r="M272" s="29"/>
      <c r="N272" s="22"/>
      <c r="O272" s="23">
        <f t="shared" si="32"/>
        <v>0</v>
      </c>
      <c r="P272" s="23">
        <f t="shared" si="33"/>
        <v>0</v>
      </c>
    </row>
    <row r="273" spans="1:16" s="11" customFormat="1" ht="16.5">
      <c r="A273" s="19"/>
      <c r="B273" s="41">
        <v>28</v>
      </c>
      <c r="C273" s="42" t="s">
        <v>307</v>
      </c>
      <c r="D273" s="47" t="s">
        <v>570</v>
      </c>
      <c r="E273" s="26">
        <v>143111</v>
      </c>
      <c r="F273" s="20" t="s">
        <v>46</v>
      </c>
      <c r="G273" s="52">
        <v>612</v>
      </c>
      <c r="H273" s="40" t="s">
        <v>706</v>
      </c>
      <c r="I273" s="21" t="s">
        <v>47</v>
      </c>
      <c r="J273" s="25">
        <f t="shared" si="37"/>
        <v>21726</v>
      </c>
      <c r="K273" s="28"/>
      <c r="L273" s="28"/>
      <c r="M273" s="29"/>
      <c r="N273" s="22"/>
      <c r="O273" s="23">
        <f t="shared" si="32"/>
        <v>0</v>
      </c>
      <c r="P273" s="23">
        <f t="shared" si="33"/>
        <v>0</v>
      </c>
    </row>
    <row r="274" spans="1:16" s="11" customFormat="1" ht="16.5">
      <c r="A274" s="19"/>
      <c r="B274" s="41">
        <v>28</v>
      </c>
      <c r="C274" s="42" t="s">
        <v>308</v>
      </c>
      <c r="D274" s="47" t="s">
        <v>571</v>
      </c>
      <c r="E274" s="26">
        <v>143090</v>
      </c>
      <c r="F274" s="20" t="s">
        <v>46</v>
      </c>
      <c r="G274" s="52">
        <v>447</v>
      </c>
      <c r="H274" s="40" t="s">
        <v>666</v>
      </c>
      <c r="I274" s="21" t="s">
        <v>47</v>
      </c>
      <c r="J274" s="25">
        <f t="shared" si="37"/>
        <v>26820</v>
      </c>
      <c r="K274" s="28"/>
      <c r="L274" s="28"/>
      <c r="M274" s="29"/>
      <c r="N274" s="22"/>
      <c r="O274" s="23">
        <f t="shared" si="32"/>
        <v>0</v>
      </c>
      <c r="P274" s="23">
        <f t="shared" si="33"/>
        <v>0</v>
      </c>
    </row>
    <row r="275" spans="1:16" s="11" customFormat="1" ht="16.5">
      <c r="A275" s="19"/>
      <c r="B275" s="41">
        <v>28</v>
      </c>
      <c r="C275" s="42" t="s">
        <v>309</v>
      </c>
      <c r="D275" s="47" t="s">
        <v>572</v>
      </c>
      <c r="E275" s="26" t="s">
        <v>596</v>
      </c>
      <c r="F275" s="20" t="s">
        <v>46</v>
      </c>
      <c r="G275" s="52">
        <v>3</v>
      </c>
      <c r="H275" s="40" t="s">
        <v>707</v>
      </c>
      <c r="I275" s="21">
        <v>0.1</v>
      </c>
      <c r="J275" s="25">
        <f t="shared" si="37"/>
        <v>3300</v>
      </c>
      <c r="K275" s="28"/>
      <c r="L275" s="28"/>
      <c r="M275" s="29"/>
      <c r="N275" s="22"/>
      <c r="O275" s="23">
        <f t="shared" si="32"/>
        <v>0</v>
      </c>
      <c r="P275" s="23">
        <f t="shared" si="33"/>
        <v>0</v>
      </c>
    </row>
    <row r="276" spans="1:16" s="11" customFormat="1" ht="16.5">
      <c r="A276" s="19"/>
      <c r="B276" s="41">
        <v>28</v>
      </c>
      <c r="C276" s="42" t="s">
        <v>310</v>
      </c>
      <c r="D276" s="47" t="s">
        <v>573</v>
      </c>
      <c r="E276" s="26" t="s">
        <v>596</v>
      </c>
      <c r="F276" s="20" t="s">
        <v>46</v>
      </c>
      <c r="G276" s="52">
        <v>3</v>
      </c>
      <c r="H276" s="40" t="s">
        <v>708</v>
      </c>
      <c r="I276" s="21">
        <v>0.1</v>
      </c>
      <c r="J276" s="25">
        <f t="shared" si="37"/>
        <v>2505</v>
      </c>
      <c r="K276" s="28"/>
      <c r="L276" s="28"/>
      <c r="M276" s="29"/>
      <c r="N276" s="22"/>
      <c r="O276" s="23">
        <f t="shared" si="32"/>
        <v>0</v>
      </c>
      <c r="P276" s="23">
        <f t="shared" si="33"/>
        <v>0</v>
      </c>
    </row>
    <row r="277" spans="1:16" s="11" customFormat="1" ht="16.5">
      <c r="A277" s="19"/>
      <c r="B277" s="41">
        <v>28</v>
      </c>
      <c r="C277" s="42" t="s">
        <v>311</v>
      </c>
      <c r="D277" s="47" t="s">
        <v>574</v>
      </c>
      <c r="E277" s="26" t="s">
        <v>596</v>
      </c>
      <c r="F277" s="20" t="s">
        <v>46</v>
      </c>
      <c r="G277" s="52">
        <v>3</v>
      </c>
      <c r="H277" s="40" t="s">
        <v>709</v>
      </c>
      <c r="I277" s="21">
        <v>0.1</v>
      </c>
      <c r="J277" s="25">
        <f t="shared" si="37"/>
        <v>300</v>
      </c>
      <c r="K277" s="28"/>
      <c r="L277" s="28"/>
      <c r="M277" s="29"/>
      <c r="N277" s="22"/>
      <c r="O277" s="23">
        <f t="shared" si="32"/>
        <v>0</v>
      </c>
      <c r="P277" s="23">
        <f t="shared" si="33"/>
        <v>0</v>
      </c>
    </row>
    <row r="278" spans="1:16" s="11" customFormat="1" ht="28.5">
      <c r="A278" s="19"/>
      <c r="B278" s="41">
        <v>29</v>
      </c>
      <c r="C278" s="42" t="s">
        <v>312</v>
      </c>
      <c r="D278" s="47" t="s">
        <v>575</v>
      </c>
      <c r="E278" s="26" t="s">
        <v>614</v>
      </c>
      <c r="F278" s="20" t="s">
        <v>45</v>
      </c>
      <c r="G278" s="52"/>
      <c r="H278" s="23" t="s">
        <v>45</v>
      </c>
      <c r="I278" s="21" t="s">
        <v>45</v>
      </c>
      <c r="J278" s="25">
        <f>SUM(J279)</f>
        <v>85050</v>
      </c>
      <c r="K278" s="28"/>
      <c r="L278" s="28"/>
      <c r="M278" s="29"/>
      <c r="N278" s="22"/>
      <c r="O278" s="23">
        <f>SUM(O279)</f>
        <v>0</v>
      </c>
      <c r="P278" s="23">
        <f>SUM(P279)</f>
        <v>0</v>
      </c>
    </row>
    <row r="279" spans="1:16" s="11" customFormat="1" ht="28.5">
      <c r="A279" s="19"/>
      <c r="B279" s="41">
        <v>29</v>
      </c>
      <c r="C279" s="42" t="s">
        <v>313</v>
      </c>
      <c r="D279" s="47" t="s">
        <v>576</v>
      </c>
      <c r="E279" s="26">
        <v>199164</v>
      </c>
      <c r="F279" s="20" t="s">
        <v>46</v>
      </c>
      <c r="G279" s="52">
        <v>126</v>
      </c>
      <c r="H279" s="40" t="s">
        <v>671</v>
      </c>
      <c r="I279" s="21" t="s">
        <v>47</v>
      </c>
      <c r="J279" s="25">
        <f>G279*H279</f>
        <v>85050</v>
      </c>
      <c r="K279" s="28"/>
      <c r="L279" s="28"/>
      <c r="M279" s="29"/>
      <c r="N279" s="22"/>
      <c r="O279" s="23">
        <f t="shared" si="32"/>
        <v>0</v>
      </c>
      <c r="P279" s="23">
        <f t="shared" si="33"/>
        <v>0</v>
      </c>
    </row>
    <row r="280" spans="1:16" s="11" customFormat="1" ht="51.75" customHeight="1">
      <c r="A280" s="19"/>
      <c r="B280" s="41">
        <v>30</v>
      </c>
      <c r="C280" s="42" t="s">
        <v>314</v>
      </c>
      <c r="D280" s="47" t="s">
        <v>577</v>
      </c>
      <c r="E280" s="26" t="s">
        <v>615</v>
      </c>
      <c r="F280" s="20" t="s">
        <v>45</v>
      </c>
      <c r="G280" s="52"/>
      <c r="H280" s="23" t="s">
        <v>45</v>
      </c>
      <c r="I280" s="21" t="s">
        <v>45</v>
      </c>
      <c r="J280" s="25">
        <f>SUM(J281:J282)</f>
        <v>108816</v>
      </c>
      <c r="K280" s="28"/>
      <c r="L280" s="28"/>
      <c r="M280" s="29"/>
      <c r="N280" s="22"/>
      <c r="O280" s="23">
        <f>SUM(O281:O282)</f>
        <v>0</v>
      </c>
      <c r="P280" s="23">
        <f>SUM(P281:P282)</f>
        <v>0</v>
      </c>
    </row>
    <row r="281" spans="1:16" s="11" customFormat="1" ht="57">
      <c r="A281" s="19"/>
      <c r="B281" s="41">
        <v>30</v>
      </c>
      <c r="C281" s="42" t="s">
        <v>315</v>
      </c>
      <c r="D281" s="47" t="s">
        <v>578</v>
      </c>
      <c r="E281" s="26">
        <v>194983</v>
      </c>
      <c r="F281" s="20" t="s">
        <v>46</v>
      </c>
      <c r="G281" s="52">
        <v>3</v>
      </c>
      <c r="H281" s="40" t="s">
        <v>714</v>
      </c>
      <c r="I281" s="21" t="s">
        <v>47</v>
      </c>
      <c r="J281" s="25">
        <f t="shared" ref="J281:J282" si="38">G281*H281</f>
        <v>3636</v>
      </c>
      <c r="K281" s="28"/>
      <c r="L281" s="28"/>
      <c r="M281" s="29"/>
      <c r="N281" s="22"/>
      <c r="O281" s="23">
        <f t="shared" ref="O281:O299" si="39">ROUND(M281*G281,2)</f>
        <v>0</v>
      </c>
      <c r="P281" s="23">
        <f t="shared" ref="P281:P299" si="40">ROUND(M281*(1+N281)*G281,2)</f>
        <v>0</v>
      </c>
    </row>
    <row r="282" spans="1:16" s="11" customFormat="1" ht="57">
      <c r="A282" s="19"/>
      <c r="B282" s="41">
        <v>30</v>
      </c>
      <c r="C282" s="42" t="s">
        <v>316</v>
      </c>
      <c r="D282" s="47" t="s">
        <v>579</v>
      </c>
      <c r="E282" s="26">
        <v>194982</v>
      </c>
      <c r="F282" s="20" t="s">
        <v>46</v>
      </c>
      <c r="G282" s="52">
        <v>60</v>
      </c>
      <c r="H282" s="40" t="s">
        <v>715</v>
      </c>
      <c r="I282" s="21" t="s">
        <v>47</v>
      </c>
      <c r="J282" s="25">
        <f t="shared" si="38"/>
        <v>105180</v>
      </c>
      <c r="K282" s="28"/>
      <c r="L282" s="28"/>
      <c r="M282" s="29"/>
      <c r="N282" s="22"/>
      <c r="O282" s="23">
        <f t="shared" si="39"/>
        <v>0</v>
      </c>
      <c r="P282" s="23">
        <f t="shared" si="40"/>
        <v>0</v>
      </c>
    </row>
    <row r="283" spans="1:16" s="11" customFormat="1" ht="42.75">
      <c r="A283" s="19"/>
      <c r="B283" s="41">
        <v>31</v>
      </c>
      <c r="C283" s="42" t="s">
        <v>317</v>
      </c>
      <c r="D283" s="47" t="s">
        <v>580</v>
      </c>
      <c r="E283" s="26" t="s">
        <v>616</v>
      </c>
      <c r="F283" s="20" t="s">
        <v>45</v>
      </c>
      <c r="G283" s="52"/>
      <c r="H283" s="23" t="s">
        <v>45</v>
      </c>
      <c r="I283" s="21" t="s">
        <v>45</v>
      </c>
      <c r="J283" s="25">
        <f>SUM(J284)</f>
        <v>52590</v>
      </c>
      <c r="K283" s="28"/>
      <c r="L283" s="28"/>
      <c r="M283" s="29"/>
      <c r="N283" s="22"/>
      <c r="O283" s="23">
        <f>SUM(O284)</f>
        <v>0</v>
      </c>
      <c r="P283" s="23">
        <f>SUM(P284)</f>
        <v>0</v>
      </c>
    </row>
    <row r="284" spans="1:16" s="11" customFormat="1" ht="57">
      <c r="A284" s="19"/>
      <c r="B284" s="41">
        <v>31</v>
      </c>
      <c r="C284" s="42" t="s">
        <v>318</v>
      </c>
      <c r="D284" s="47" t="s">
        <v>581</v>
      </c>
      <c r="E284" s="26">
        <v>194984</v>
      </c>
      <c r="F284" s="20" t="s">
        <v>46</v>
      </c>
      <c r="G284" s="52">
        <v>30</v>
      </c>
      <c r="H284" s="40" t="s">
        <v>715</v>
      </c>
      <c r="I284" s="21" t="s">
        <v>47</v>
      </c>
      <c r="J284" s="25">
        <f>G284*H284</f>
        <v>52590</v>
      </c>
      <c r="K284" s="28"/>
      <c r="L284" s="28"/>
      <c r="M284" s="29"/>
      <c r="N284" s="22"/>
      <c r="O284" s="23">
        <f t="shared" si="39"/>
        <v>0</v>
      </c>
      <c r="P284" s="23">
        <f t="shared" si="40"/>
        <v>0</v>
      </c>
    </row>
    <row r="285" spans="1:16" s="11" customFormat="1" ht="28.5">
      <c r="A285" s="19"/>
      <c r="B285" s="41">
        <v>32</v>
      </c>
      <c r="C285" s="42" t="s">
        <v>319</v>
      </c>
      <c r="D285" s="47" t="s">
        <v>582</v>
      </c>
      <c r="E285" s="26" t="s">
        <v>617</v>
      </c>
      <c r="F285" s="20" t="s">
        <v>45</v>
      </c>
      <c r="G285" s="52"/>
      <c r="H285" s="23" t="s">
        <v>45</v>
      </c>
      <c r="I285" s="21" t="s">
        <v>45</v>
      </c>
      <c r="J285" s="25">
        <f>SUM(J286:J290)</f>
        <v>166050</v>
      </c>
      <c r="K285" s="28"/>
      <c r="L285" s="28"/>
      <c r="M285" s="29"/>
      <c r="N285" s="22"/>
      <c r="O285" s="23">
        <f>SUM(O286:O290)</f>
        <v>0</v>
      </c>
      <c r="P285" s="23">
        <f>SUM(P286:P290)</f>
        <v>0</v>
      </c>
    </row>
    <row r="286" spans="1:16" s="11" customFormat="1" ht="42.75">
      <c r="A286" s="19"/>
      <c r="B286" s="41">
        <v>32</v>
      </c>
      <c r="C286" s="42" t="s">
        <v>320</v>
      </c>
      <c r="D286" s="47" t="s">
        <v>583</v>
      </c>
      <c r="E286" s="26">
        <v>211598</v>
      </c>
      <c r="F286" s="20" t="s">
        <v>46</v>
      </c>
      <c r="G286" s="52">
        <v>9</v>
      </c>
      <c r="H286" s="40" t="s">
        <v>710</v>
      </c>
      <c r="I286" s="21" t="s">
        <v>47</v>
      </c>
      <c r="J286" s="25">
        <f t="shared" ref="J286:J290" si="41">G286*H286</f>
        <v>11250</v>
      </c>
      <c r="K286" s="28"/>
      <c r="L286" s="28"/>
      <c r="M286" s="29"/>
      <c r="N286" s="22"/>
      <c r="O286" s="23">
        <f t="shared" si="39"/>
        <v>0</v>
      </c>
      <c r="P286" s="23">
        <f t="shared" si="40"/>
        <v>0</v>
      </c>
    </row>
    <row r="287" spans="1:16" s="11" customFormat="1" ht="42.75">
      <c r="A287" s="19"/>
      <c r="B287" s="41">
        <v>32</v>
      </c>
      <c r="C287" s="42" t="s">
        <v>321</v>
      </c>
      <c r="D287" s="47" t="s">
        <v>584</v>
      </c>
      <c r="E287" s="26">
        <v>211793</v>
      </c>
      <c r="F287" s="20" t="s">
        <v>46</v>
      </c>
      <c r="G287" s="52">
        <v>48</v>
      </c>
      <c r="H287" s="40" t="s">
        <v>711</v>
      </c>
      <c r="I287" s="21" t="s">
        <v>47</v>
      </c>
      <c r="J287" s="25">
        <f t="shared" si="41"/>
        <v>76800</v>
      </c>
      <c r="K287" s="28"/>
      <c r="L287" s="28"/>
      <c r="M287" s="29"/>
      <c r="N287" s="22"/>
      <c r="O287" s="23">
        <f t="shared" si="39"/>
        <v>0</v>
      </c>
      <c r="P287" s="23">
        <f t="shared" si="40"/>
        <v>0</v>
      </c>
    </row>
    <row r="288" spans="1:16" s="11" customFormat="1" ht="42.75">
      <c r="A288" s="19"/>
      <c r="B288" s="41">
        <v>32</v>
      </c>
      <c r="C288" s="42" t="s">
        <v>322</v>
      </c>
      <c r="D288" s="47" t="s">
        <v>585</v>
      </c>
      <c r="E288" s="26">
        <v>211792</v>
      </c>
      <c r="F288" s="20" t="s">
        <v>46</v>
      </c>
      <c r="G288" s="52">
        <v>21</v>
      </c>
      <c r="H288" s="40" t="s">
        <v>710</v>
      </c>
      <c r="I288" s="21" t="s">
        <v>47</v>
      </c>
      <c r="J288" s="25">
        <f t="shared" si="41"/>
        <v>26250</v>
      </c>
      <c r="K288" s="28"/>
      <c r="L288" s="28"/>
      <c r="M288" s="29"/>
      <c r="N288" s="22"/>
      <c r="O288" s="23">
        <f t="shared" si="39"/>
        <v>0</v>
      </c>
      <c r="P288" s="23">
        <f t="shared" si="40"/>
        <v>0</v>
      </c>
    </row>
    <row r="289" spans="1:16" s="11" customFormat="1" ht="42.75">
      <c r="A289" s="19"/>
      <c r="B289" s="41">
        <v>32</v>
      </c>
      <c r="C289" s="42" t="s">
        <v>323</v>
      </c>
      <c r="D289" s="47" t="s">
        <v>586</v>
      </c>
      <c r="E289" s="26">
        <v>211791</v>
      </c>
      <c r="F289" s="20" t="s">
        <v>46</v>
      </c>
      <c r="G289" s="52">
        <v>30</v>
      </c>
      <c r="H289" s="40" t="s">
        <v>711</v>
      </c>
      <c r="I289" s="21" t="s">
        <v>47</v>
      </c>
      <c r="J289" s="25">
        <f t="shared" si="41"/>
        <v>48000</v>
      </c>
      <c r="K289" s="28"/>
      <c r="L289" s="28"/>
      <c r="M289" s="29"/>
      <c r="N289" s="22"/>
      <c r="O289" s="23">
        <f t="shared" si="39"/>
        <v>0</v>
      </c>
      <c r="P289" s="23">
        <f t="shared" si="40"/>
        <v>0</v>
      </c>
    </row>
    <row r="290" spans="1:16" s="11" customFormat="1" ht="42.75">
      <c r="A290" s="19"/>
      <c r="B290" s="41">
        <v>32</v>
      </c>
      <c r="C290" s="42" t="s">
        <v>324</v>
      </c>
      <c r="D290" s="47" t="s">
        <v>587</v>
      </c>
      <c r="E290" s="26">
        <v>211597</v>
      </c>
      <c r="F290" s="20" t="s">
        <v>46</v>
      </c>
      <c r="G290" s="52">
        <v>3</v>
      </c>
      <c r="H290" s="40" t="s">
        <v>710</v>
      </c>
      <c r="I290" s="21" t="s">
        <v>47</v>
      </c>
      <c r="J290" s="25">
        <f t="shared" si="41"/>
        <v>3750</v>
      </c>
      <c r="K290" s="28"/>
      <c r="L290" s="28"/>
      <c r="M290" s="29"/>
      <c r="N290" s="22"/>
      <c r="O290" s="23">
        <f t="shared" si="39"/>
        <v>0</v>
      </c>
      <c r="P290" s="23">
        <f t="shared" si="40"/>
        <v>0</v>
      </c>
    </row>
    <row r="291" spans="1:16" s="11" customFormat="1" ht="28.5">
      <c r="A291" s="19"/>
      <c r="B291" s="41">
        <v>33</v>
      </c>
      <c r="C291" s="42" t="s">
        <v>325</v>
      </c>
      <c r="D291" s="47" t="s">
        <v>588</v>
      </c>
      <c r="E291" s="26" t="s">
        <v>618</v>
      </c>
      <c r="F291" s="20" t="s">
        <v>45</v>
      </c>
      <c r="G291" s="52"/>
      <c r="H291" s="23" t="s">
        <v>45</v>
      </c>
      <c r="I291" s="21" t="s">
        <v>45</v>
      </c>
      <c r="J291" s="25">
        <f>SUM(J292)</f>
        <v>16320</v>
      </c>
      <c r="K291" s="28"/>
      <c r="L291" s="28"/>
      <c r="M291" s="29"/>
      <c r="N291" s="22"/>
      <c r="O291" s="23">
        <f>SUM(O292)</f>
        <v>0</v>
      </c>
      <c r="P291" s="23">
        <f>SUM(P292)</f>
        <v>0</v>
      </c>
    </row>
    <row r="292" spans="1:16" s="11" customFormat="1" ht="66" customHeight="1">
      <c r="A292" s="19"/>
      <c r="B292" s="41">
        <v>33</v>
      </c>
      <c r="C292" s="42" t="s">
        <v>326</v>
      </c>
      <c r="D292" s="47" t="s">
        <v>589</v>
      </c>
      <c r="E292" s="26">
        <v>207611</v>
      </c>
      <c r="F292" s="20" t="s">
        <v>622</v>
      </c>
      <c r="G292" s="52">
        <v>24</v>
      </c>
      <c r="H292" s="40" t="s">
        <v>688</v>
      </c>
      <c r="I292" s="21" t="s">
        <v>47</v>
      </c>
      <c r="J292" s="25">
        <f>G292*H292</f>
        <v>16320</v>
      </c>
      <c r="K292" s="28"/>
      <c r="L292" s="28"/>
      <c r="M292" s="29"/>
      <c r="N292" s="22"/>
      <c r="O292" s="23">
        <f t="shared" si="39"/>
        <v>0</v>
      </c>
      <c r="P292" s="23">
        <f t="shared" si="40"/>
        <v>0</v>
      </c>
    </row>
    <row r="293" spans="1:16" s="11" customFormat="1" ht="28.5">
      <c r="A293" s="19"/>
      <c r="B293" s="41">
        <v>34</v>
      </c>
      <c r="C293" s="42" t="s">
        <v>327</v>
      </c>
      <c r="D293" s="47" t="s">
        <v>590</v>
      </c>
      <c r="E293" s="26" t="s">
        <v>619</v>
      </c>
      <c r="F293" s="20" t="s">
        <v>45</v>
      </c>
      <c r="G293" s="52"/>
      <c r="H293" s="23" t="s">
        <v>45</v>
      </c>
      <c r="I293" s="21" t="s">
        <v>45</v>
      </c>
      <c r="J293" s="25">
        <f>SUM(J294:J296)</f>
        <v>25178.16</v>
      </c>
      <c r="K293" s="28"/>
      <c r="L293" s="28"/>
      <c r="M293" s="29"/>
      <c r="N293" s="22"/>
      <c r="O293" s="23">
        <f>SUM(O294:O296)</f>
        <v>0</v>
      </c>
      <c r="P293" s="23">
        <f>SUM(P294:P296)</f>
        <v>0</v>
      </c>
    </row>
    <row r="294" spans="1:16" s="11" customFormat="1" ht="16.5">
      <c r="A294" s="19"/>
      <c r="B294" s="41">
        <v>34</v>
      </c>
      <c r="C294" s="42" t="s">
        <v>328</v>
      </c>
      <c r="D294" s="47" t="s">
        <v>591</v>
      </c>
      <c r="E294" s="26">
        <v>220999</v>
      </c>
      <c r="F294" s="20" t="s">
        <v>46</v>
      </c>
      <c r="G294" s="52">
        <v>21</v>
      </c>
      <c r="H294" s="40">
        <v>952.56</v>
      </c>
      <c r="I294" s="21" t="s">
        <v>47</v>
      </c>
      <c r="J294" s="25">
        <f t="shared" ref="J294:J296" si="42">G294*H294</f>
        <v>20003.759999999998</v>
      </c>
      <c r="K294" s="28"/>
      <c r="L294" s="28"/>
      <c r="M294" s="29"/>
      <c r="N294" s="22"/>
      <c r="O294" s="23">
        <f t="shared" si="39"/>
        <v>0</v>
      </c>
      <c r="P294" s="23">
        <f t="shared" si="40"/>
        <v>0</v>
      </c>
    </row>
    <row r="295" spans="1:16" s="11" customFormat="1" ht="28.5">
      <c r="A295" s="19"/>
      <c r="B295" s="41">
        <v>34</v>
      </c>
      <c r="C295" s="42" t="s">
        <v>329</v>
      </c>
      <c r="D295" s="47" t="s">
        <v>592</v>
      </c>
      <c r="E295" s="26">
        <v>221131</v>
      </c>
      <c r="F295" s="20" t="s">
        <v>46</v>
      </c>
      <c r="G295" s="52">
        <v>15</v>
      </c>
      <c r="H295" s="40">
        <v>75.06</v>
      </c>
      <c r="I295" s="21" t="s">
        <v>621</v>
      </c>
      <c r="J295" s="25">
        <f t="shared" si="42"/>
        <v>1125.9000000000001</v>
      </c>
      <c r="K295" s="28"/>
      <c r="L295" s="28"/>
      <c r="M295" s="29"/>
      <c r="N295" s="22"/>
      <c r="O295" s="23">
        <f t="shared" si="39"/>
        <v>0</v>
      </c>
      <c r="P295" s="23">
        <f t="shared" si="40"/>
        <v>0</v>
      </c>
    </row>
    <row r="296" spans="1:16" s="11" customFormat="1" ht="28.5">
      <c r="A296" s="19"/>
      <c r="B296" s="41">
        <v>34</v>
      </c>
      <c r="C296" s="42" t="s">
        <v>330</v>
      </c>
      <c r="D296" s="47" t="s">
        <v>593</v>
      </c>
      <c r="E296" s="26">
        <v>221132</v>
      </c>
      <c r="F296" s="20" t="s">
        <v>46</v>
      </c>
      <c r="G296" s="52">
        <v>15</v>
      </c>
      <c r="H296" s="40" t="s">
        <v>712</v>
      </c>
      <c r="I296" s="21" t="s">
        <v>621</v>
      </c>
      <c r="J296" s="25">
        <f t="shared" si="42"/>
        <v>4048.4999999999995</v>
      </c>
      <c r="K296" s="28"/>
      <c r="L296" s="28"/>
      <c r="M296" s="29"/>
      <c r="N296" s="22"/>
      <c r="O296" s="23">
        <f t="shared" si="39"/>
        <v>0</v>
      </c>
      <c r="P296" s="23">
        <f t="shared" si="40"/>
        <v>0</v>
      </c>
    </row>
    <row r="297" spans="1:16" s="11" customFormat="1" ht="28.5">
      <c r="A297" s="19"/>
      <c r="B297" s="41">
        <v>35</v>
      </c>
      <c r="C297" s="42" t="s">
        <v>331</v>
      </c>
      <c r="D297" s="47" t="s">
        <v>594</v>
      </c>
      <c r="E297" s="26" t="s">
        <v>620</v>
      </c>
      <c r="F297" s="20" t="s">
        <v>45</v>
      </c>
      <c r="G297" s="52">
        <v>0</v>
      </c>
      <c r="H297" s="23"/>
      <c r="I297" s="21"/>
      <c r="J297" s="25">
        <f>SUM(J298:J299)</f>
        <v>52140</v>
      </c>
      <c r="K297" s="28"/>
      <c r="L297" s="28"/>
      <c r="M297" s="29"/>
      <c r="N297" s="22"/>
      <c r="O297" s="23">
        <f>SUM(O298:O299)</f>
        <v>0</v>
      </c>
      <c r="P297" s="23">
        <f>SUM(P298:P299)</f>
        <v>0</v>
      </c>
    </row>
    <row r="298" spans="1:16" s="11" customFormat="1" ht="56.25" customHeight="1">
      <c r="A298" s="19"/>
      <c r="B298" s="41">
        <v>35</v>
      </c>
      <c r="C298" s="42" t="s">
        <v>332</v>
      </c>
      <c r="D298" s="47" t="s">
        <v>716</v>
      </c>
      <c r="E298" s="26">
        <v>203956</v>
      </c>
      <c r="F298" s="20" t="s">
        <v>46</v>
      </c>
      <c r="G298" s="52">
        <v>45</v>
      </c>
      <c r="H298" s="40" t="s">
        <v>646</v>
      </c>
      <c r="I298" s="21" t="s">
        <v>47</v>
      </c>
      <c r="J298" s="25">
        <f t="shared" ref="J298:J299" si="43">G298*H298</f>
        <v>35550</v>
      </c>
      <c r="K298" s="28"/>
      <c r="L298" s="28"/>
      <c r="M298" s="29"/>
      <c r="N298" s="22"/>
      <c r="O298" s="23">
        <f t="shared" si="39"/>
        <v>0</v>
      </c>
      <c r="P298" s="23">
        <f t="shared" si="40"/>
        <v>0</v>
      </c>
    </row>
    <row r="299" spans="1:16" s="11" customFormat="1" ht="51.75" customHeight="1">
      <c r="A299" s="19"/>
      <c r="B299" s="41">
        <v>35</v>
      </c>
      <c r="C299" s="42" t="s">
        <v>333</v>
      </c>
      <c r="D299" s="47" t="s">
        <v>717</v>
      </c>
      <c r="E299" s="26">
        <v>203957</v>
      </c>
      <c r="F299" s="20" t="s">
        <v>46</v>
      </c>
      <c r="G299" s="52">
        <v>21</v>
      </c>
      <c r="H299" s="40" t="s">
        <v>646</v>
      </c>
      <c r="I299" s="21" t="s">
        <v>47</v>
      </c>
      <c r="J299" s="25">
        <f t="shared" si="43"/>
        <v>16590</v>
      </c>
      <c r="K299" s="28"/>
      <c r="L299" s="28"/>
      <c r="M299" s="29"/>
      <c r="N299" s="22"/>
      <c r="O299" s="23">
        <f t="shared" si="39"/>
        <v>0</v>
      </c>
      <c r="P299" s="23">
        <f t="shared" si="40"/>
        <v>0</v>
      </c>
    </row>
    <row r="300" spans="1:16" s="32" customFormat="1" ht="45.75" customHeight="1" thickBot="1">
      <c r="A300" s="1"/>
      <c r="B300" s="1"/>
      <c r="C300" s="61" t="s">
        <v>9</v>
      </c>
      <c r="D300" s="62"/>
      <c r="E300" s="63"/>
      <c r="F300" s="1"/>
      <c r="G300" s="2"/>
      <c r="H300" s="3"/>
      <c r="I300" s="3"/>
      <c r="J300" s="24">
        <f>SUM(J15:J299)-J297-J293-J291-J285-J283-J280-J278-J262-J254-J245-J228-J211-J203-J195-J178-J166-J156-J146-J138-J133-J124-J118-J114-J108-J100-J85-J75-J69-J56-J44-J34-J27-J24-J20-J15</f>
        <v>3816044.2799999975</v>
      </c>
      <c r="K300" s="4"/>
      <c r="L300" s="4"/>
      <c r="M300" s="5"/>
      <c r="N300" s="6"/>
      <c r="O300" s="24">
        <f t="shared" ref="O300:P300" si="44">SUM(O15:O299)-O297-O293-O291-O285-O283-O280-O278-O262-O254-O245-O228-O211-O203-O195-O178-O166-O156-O146-O138-O133-O124-O118-O114-O108-O100-O85-O75-O69-O56-O44-O34-O27-O24-O20-O15</f>
        <v>0</v>
      </c>
      <c r="P300" s="24">
        <f t="shared" si="44"/>
        <v>0</v>
      </c>
    </row>
    <row r="301" spans="1:16" s="30" customFormat="1" ht="15">
      <c r="A301" s="33"/>
      <c r="B301" s="33"/>
      <c r="C301" s="34"/>
      <c r="D301" s="34"/>
      <c r="E301" s="35"/>
      <c r="F301" s="35"/>
      <c r="G301" s="34"/>
      <c r="H301" s="35"/>
      <c r="I301" s="35"/>
      <c r="J301" s="35"/>
      <c r="K301" s="36"/>
      <c r="L301" s="36"/>
      <c r="M301" s="36"/>
      <c r="N301" s="36"/>
      <c r="O301" s="36"/>
      <c r="P301" s="36"/>
    </row>
    <row r="302" spans="1:16" s="30" customFormat="1" ht="44.25" customHeight="1" thickBot="1">
      <c r="C302" s="37"/>
      <c r="D302" s="37"/>
      <c r="E302" s="37"/>
      <c r="F302" s="37"/>
      <c r="G302" s="37"/>
      <c r="H302" s="37"/>
      <c r="I302" s="37"/>
      <c r="J302" s="37"/>
      <c r="K302" s="37"/>
      <c r="L302" s="37"/>
      <c r="M302" s="37"/>
      <c r="N302" s="37"/>
      <c r="O302" s="37"/>
      <c r="P302" s="37"/>
    </row>
    <row r="303" spans="1:16" s="30" customFormat="1" ht="81" customHeight="1" thickBot="1">
      <c r="C303" s="65" t="s">
        <v>27</v>
      </c>
      <c r="D303" s="66"/>
      <c r="E303" s="66"/>
      <c r="F303" s="66"/>
      <c r="G303" s="66"/>
      <c r="H303" s="66"/>
      <c r="I303" s="66"/>
      <c r="J303" s="66"/>
      <c r="K303" s="66"/>
      <c r="L303" s="66"/>
      <c r="M303" s="66"/>
      <c r="N303" s="66"/>
      <c r="O303" s="67"/>
    </row>
    <row r="304" spans="1:16" s="30" customFormat="1" ht="42" customHeight="1" thickBot="1">
      <c r="C304" s="65" t="s">
        <v>30</v>
      </c>
      <c r="D304" s="66"/>
      <c r="E304" s="66"/>
      <c r="F304" s="66"/>
      <c r="G304" s="66"/>
      <c r="H304" s="66"/>
      <c r="I304" s="66"/>
      <c r="J304" s="66"/>
      <c r="K304" s="66"/>
      <c r="L304" s="66"/>
      <c r="M304" s="66"/>
      <c r="N304" s="66"/>
      <c r="O304" s="67"/>
    </row>
    <row r="305" spans="3:15" s="30" customFormat="1" ht="42" customHeight="1" thickBot="1">
      <c r="C305" s="58" t="s">
        <v>33</v>
      </c>
      <c r="D305" s="59"/>
      <c r="E305" s="59"/>
      <c r="F305" s="59"/>
      <c r="G305" s="59"/>
      <c r="H305" s="59"/>
      <c r="I305" s="59"/>
      <c r="J305" s="59"/>
      <c r="K305" s="59"/>
      <c r="L305" s="59"/>
      <c r="M305" s="59"/>
      <c r="N305" s="59"/>
      <c r="O305" s="60"/>
    </row>
    <row r="306" spans="3:15" s="30" customFormat="1" ht="81" customHeight="1" thickBot="1">
      <c r="C306" s="58" t="s">
        <v>31</v>
      </c>
      <c r="D306" s="59"/>
      <c r="E306" s="59"/>
      <c r="F306" s="59"/>
      <c r="G306" s="59"/>
      <c r="H306" s="59"/>
      <c r="I306" s="59"/>
      <c r="J306" s="59"/>
      <c r="K306" s="59"/>
      <c r="L306" s="59"/>
      <c r="M306" s="59"/>
      <c r="N306" s="59"/>
      <c r="O306" s="60"/>
    </row>
    <row r="307" spans="3:15" s="30" customFormat="1" ht="61.5" customHeight="1" thickBot="1">
      <c r="C307" s="58" t="s">
        <v>28</v>
      </c>
      <c r="D307" s="59"/>
      <c r="E307" s="59"/>
      <c r="F307" s="59"/>
      <c r="G307" s="59"/>
      <c r="H307" s="59"/>
      <c r="I307" s="59"/>
      <c r="J307" s="59"/>
      <c r="K307" s="59"/>
      <c r="L307" s="59"/>
      <c r="M307" s="59"/>
      <c r="N307" s="59"/>
      <c r="O307" s="60"/>
    </row>
    <row r="308" spans="3:15" s="30" customFormat="1" ht="46.5" customHeight="1" thickBot="1">
      <c r="C308" s="58" t="s">
        <v>16</v>
      </c>
      <c r="D308" s="59"/>
      <c r="E308" s="59"/>
      <c r="F308" s="59"/>
      <c r="G308" s="59"/>
      <c r="H308" s="59"/>
      <c r="I308" s="59"/>
      <c r="J308" s="59"/>
      <c r="K308" s="59"/>
      <c r="L308" s="59"/>
      <c r="M308" s="59"/>
      <c r="N308" s="59"/>
      <c r="O308" s="60"/>
    </row>
    <row r="309" spans="3:15" s="30" customFormat="1" ht="46.5" customHeight="1" thickBot="1">
      <c r="C309" s="58" t="s">
        <v>20</v>
      </c>
      <c r="D309" s="59"/>
      <c r="E309" s="59"/>
      <c r="F309" s="59"/>
      <c r="G309" s="59"/>
      <c r="H309" s="59"/>
      <c r="I309" s="59"/>
      <c r="J309" s="59"/>
      <c r="K309" s="59"/>
      <c r="L309" s="59"/>
      <c r="M309" s="59"/>
      <c r="N309" s="59"/>
      <c r="O309" s="60"/>
    </row>
    <row r="310" spans="3:15" s="30" customFormat="1" ht="84.75" customHeight="1" thickBot="1">
      <c r="C310" s="53" t="s">
        <v>34</v>
      </c>
      <c r="D310" s="54"/>
      <c r="E310" s="54"/>
      <c r="F310" s="54"/>
      <c r="G310" s="54"/>
      <c r="H310" s="54"/>
      <c r="I310" s="54"/>
      <c r="J310" s="54"/>
      <c r="K310" s="54"/>
      <c r="L310" s="54"/>
      <c r="M310" s="54"/>
      <c r="N310" s="54"/>
      <c r="O310" s="55"/>
    </row>
    <row r="311" spans="3:15" s="30" customFormat="1" ht="24.95" customHeight="1">
      <c r="D311" s="7"/>
    </row>
    <row r="312" spans="3:15" s="30" customFormat="1">
      <c r="D312" s="7"/>
    </row>
    <row r="313" spans="3:15" s="30" customFormat="1"/>
    <row r="314" spans="3:15" s="30" customFormat="1"/>
    <row r="315" spans="3:15" s="30" customFormat="1"/>
    <row r="316" spans="3:15" s="30" customFormat="1"/>
    <row r="317" spans="3:15" s="30" customFormat="1"/>
    <row r="318" spans="3:15" s="30" customFormat="1"/>
    <row r="319" spans="3:15" s="30" customFormat="1"/>
    <row r="320" spans="3:15" s="30" customFormat="1"/>
    <row r="321" s="30" customFormat="1"/>
    <row r="322" s="30" customFormat="1"/>
    <row r="323" s="30" customFormat="1"/>
    <row r="324" s="30" customFormat="1"/>
    <row r="325" s="30" customFormat="1"/>
    <row r="326" s="30" customFormat="1"/>
    <row r="327" s="30" customFormat="1"/>
    <row r="328" s="30" customFormat="1"/>
    <row r="329" s="30" customFormat="1"/>
    <row r="330" s="30" customFormat="1"/>
    <row r="331" s="30" customFormat="1"/>
    <row r="332" s="30" customFormat="1"/>
    <row r="333" s="30" customFormat="1"/>
    <row r="334" s="30" customFormat="1"/>
    <row r="335" s="30" customFormat="1"/>
    <row r="336" s="30" customFormat="1"/>
    <row r="337" s="30" customFormat="1"/>
    <row r="338" s="30" customFormat="1"/>
    <row r="339" s="30" customFormat="1"/>
    <row r="340" s="30" customFormat="1"/>
    <row r="341" s="30" customFormat="1"/>
    <row r="342" s="30" customFormat="1"/>
    <row r="343" s="30" customFormat="1"/>
    <row r="344" s="30" customFormat="1"/>
    <row r="345" s="30" customFormat="1"/>
    <row r="346" s="30" customFormat="1"/>
    <row r="347" s="30" customFormat="1"/>
    <row r="348" s="30" customFormat="1"/>
    <row r="349" s="30" customFormat="1"/>
    <row r="350" s="30" customFormat="1"/>
    <row r="351" s="30" customFormat="1"/>
    <row r="352" s="30" customFormat="1"/>
    <row r="353" s="30" customFormat="1"/>
    <row r="354" s="30" customFormat="1"/>
    <row r="355" s="30" customFormat="1"/>
    <row r="356" s="30" customFormat="1"/>
    <row r="357" s="30" customFormat="1"/>
    <row r="358" s="30" customFormat="1"/>
    <row r="359" s="30" customFormat="1"/>
    <row r="360" s="30" customFormat="1"/>
    <row r="361" s="30" customFormat="1"/>
    <row r="362" s="30" customFormat="1"/>
    <row r="363" s="30" customFormat="1"/>
    <row r="364" s="30" customFormat="1"/>
    <row r="365" s="30" customFormat="1"/>
    <row r="366" s="30" customFormat="1"/>
    <row r="367" s="30" customFormat="1"/>
    <row r="368" s="30" customFormat="1"/>
    <row r="369" s="30" customFormat="1"/>
    <row r="370" s="30" customFormat="1"/>
    <row r="371" s="30" customFormat="1"/>
    <row r="372" s="30" customFormat="1"/>
    <row r="373" s="30" customFormat="1"/>
    <row r="374" s="30" customFormat="1"/>
    <row r="375" s="30" customFormat="1"/>
    <row r="376" s="30" customFormat="1"/>
    <row r="377" s="30" customFormat="1"/>
    <row r="378" s="30" customFormat="1"/>
    <row r="379" s="30" customFormat="1"/>
    <row r="380" s="30" customFormat="1"/>
    <row r="381" s="30" customFormat="1"/>
    <row r="382" s="30" customFormat="1"/>
    <row r="383" s="30" customFormat="1"/>
    <row r="384" s="30" customFormat="1"/>
    <row r="385" s="30" customFormat="1"/>
    <row r="386" s="30" customFormat="1"/>
    <row r="387" s="30" customFormat="1"/>
    <row r="388" s="30" customFormat="1"/>
    <row r="389" s="30" customFormat="1"/>
    <row r="390" s="30" customFormat="1"/>
    <row r="391" s="30" customFormat="1"/>
    <row r="392" s="30" customFormat="1"/>
    <row r="393" s="30" customFormat="1"/>
    <row r="394" s="30" customFormat="1"/>
    <row r="395" s="30" customFormat="1"/>
    <row r="396" s="30" customFormat="1"/>
    <row r="397" s="30" customFormat="1"/>
    <row r="398" s="30" customFormat="1"/>
    <row r="399" s="30" customFormat="1"/>
    <row r="400" s="30" customFormat="1"/>
    <row r="401" spans="7:7" s="30" customFormat="1"/>
    <row r="402" spans="7:7" s="30" customFormat="1"/>
    <row r="403" spans="7:7" s="30" customFormat="1"/>
    <row r="404" spans="7:7" s="30" customFormat="1">
      <c r="G404" s="8"/>
    </row>
    <row r="405" spans="7:7" s="30" customFormat="1">
      <c r="G405" s="8"/>
    </row>
  </sheetData>
  <sheetProtection algorithmName="SHA-512" hashValue="yD5U1U+cZuEBx/G15PAkILmu6HGeEHzZ7bHmlHmZtY5XHY0ORp466ydfhycxYkxJOuSKEhlb7KQyCd72BELLKQ==" saltValue="erl2zurpcCGpAqf8M0IGBg==" spinCount="100000" sheet="1" objects="1" scenarios="1"/>
  <protectedRanges>
    <protectedRange sqref="K57:N68 K70:N74 K76:N84 K86:N99 K101:N107 K109:N113 K115:N117 K119:N123 K125:N132 K134:N137 K139:N145 K147:N155 K157:N165 K167:N177" name="Rango2"/>
    <protectedRange sqref="D9:J10 L9:O10 K16:N19 K21:N23 K25:N26 K28:N33 K35:N43 K45:N55" name="Rango1"/>
    <protectedRange sqref="K179:N194 K196:N202 K204:N210 K212:N227 K229:N244 K246:N253 K255:N261 K263:N277 K279:N279 K281:N282 K284:N284 K286:N290 K292:N292 K294:N296 K298:N299" name="Rango3"/>
  </protectedRanges>
  <autoFilter ref="B14:N300" xr:uid="{C66E53C5-3580-4C1A-8F46-EA916BEE8284}"/>
  <mergeCells count="28">
    <mergeCell ref="C2:O2"/>
    <mergeCell ref="C1:O1"/>
    <mergeCell ref="B9:C9"/>
    <mergeCell ref="B11:C11"/>
    <mergeCell ref="B12:C12"/>
    <mergeCell ref="B4:C4"/>
    <mergeCell ref="B5:C5"/>
    <mergeCell ref="D4:O4"/>
    <mergeCell ref="D5:O5"/>
    <mergeCell ref="D6:O6"/>
    <mergeCell ref="F12:J12"/>
    <mergeCell ref="B10:C10"/>
    <mergeCell ref="B6:C6"/>
    <mergeCell ref="B8:O8"/>
    <mergeCell ref="C310:O310"/>
    <mergeCell ref="D9:J9"/>
    <mergeCell ref="C305:O305"/>
    <mergeCell ref="C300:E300"/>
    <mergeCell ref="C13:D13"/>
    <mergeCell ref="C308:O308"/>
    <mergeCell ref="C309:O309"/>
    <mergeCell ref="C306:O306"/>
    <mergeCell ref="C304:O304"/>
    <mergeCell ref="C303:O303"/>
    <mergeCell ref="C307:O307"/>
    <mergeCell ref="D10:J10"/>
    <mergeCell ref="L9:O9"/>
    <mergeCell ref="L10:O10"/>
  </mergeCells>
  <phoneticPr fontId="0" type="noConversion"/>
  <conditionalFormatting sqref="J15">
    <cfRule type="cellIs" dxfId="46" priority="41" stopIfTrue="1" operator="greaterThan">
      <formula>$J15</formula>
    </cfRule>
  </conditionalFormatting>
  <conditionalFormatting sqref="J20">
    <cfRule type="cellIs" dxfId="45" priority="40" stopIfTrue="1" operator="greaterThan">
      <formula>$J20</formula>
    </cfRule>
  </conditionalFormatting>
  <conditionalFormatting sqref="J24">
    <cfRule type="cellIs" dxfId="44" priority="39" stopIfTrue="1" operator="greaterThan">
      <formula>$J24</formula>
    </cfRule>
  </conditionalFormatting>
  <conditionalFormatting sqref="J27">
    <cfRule type="cellIs" dxfId="43" priority="38" stopIfTrue="1" operator="greaterThan">
      <formula>$J27</formula>
    </cfRule>
  </conditionalFormatting>
  <conditionalFormatting sqref="J34">
    <cfRule type="cellIs" dxfId="42" priority="37" stopIfTrue="1" operator="greaterThan">
      <formula>$J34</formula>
    </cfRule>
  </conditionalFormatting>
  <conditionalFormatting sqref="J44">
    <cfRule type="cellIs" dxfId="41" priority="36" stopIfTrue="1" operator="greaterThan">
      <formula>$J44</formula>
    </cfRule>
  </conditionalFormatting>
  <conditionalFormatting sqref="J166">
    <cfRule type="cellIs" dxfId="40" priority="21" stopIfTrue="1" operator="greaterThan">
      <formula>$J166</formula>
    </cfRule>
  </conditionalFormatting>
  <conditionalFormatting sqref="J293">
    <cfRule type="cellIs" dxfId="39" priority="5" stopIfTrue="1" operator="greaterThan">
      <formula>$J293</formula>
    </cfRule>
  </conditionalFormatting>
  <conditionalFormatting sqref="J297">
    <cfRule type="cellIs" dxfId="38" priority="3" stopIfTrue="1" operator="greaterThan">
      <formula>$J297</formula>
    </cfRule>
  </conditionalFormatting>
  <conditionalFormatting sqref="M15:M299">
    <cfRule type="expression" dxfId="37" priority="101" stopIfTrue="1">
      <formula>#REF!&gt;$H15</formula>
    </cfRule>
  </conditionalFormatting>
  <conditionalFormatting sqref="O15:O68 O70:O74 O76:O84 O86:O99 O101:O107 O109:O113 O115:O117 O119:O123 O125:O132 O134:O137 O139:O145 O147:O155 O157:O165 O167:O177 O179:O194 O196:O202 O204:O210 O212:O227 O229:O244 O246:O253 O255:O261 O263:O277 O279 O281:O282 O284 O286:O290 O292">
    <cfRule type="cellIs" dxfId="36" priority="100" stopIfTrue="1" operator="greaterThan">
      <formula>$J15</formula>
    </cfRule>
  </conditionalFormatting>
  <conditionalFormatting sqref="O294:O299">
    <cfRule type="cellIs" dxfId="35" priority="2" stopIfTrue="1" operator="greaterThan">
      <formula>$J294</formula>
    </cfRule>
  </conditionalFormatting>
  <conditionalFormatting sqref="O69:P69">
    <cfRule type="cellIs" dxfId="34" priority="74" stopIfTrue="1" operator="greaterThan">
      <formula>$J69</formula>
    </cfRule>
  </conditionalFormatting>
  <conditionalFormatting sqref="O75:P75">
    <cfRule type="cellIs" dxfId="33" priority="73" stopIfTrue="1" operator="greaterThan">
      <formula>$J75</formula>
    </cfRule>
  </conditionalFormatting>
  <conditionalFormatting sqref="O85:P85">
    <cfRule type="cellIs" dxfId="32" priority="72" stopIfTrue="1" operator="greaterThan">
      <formula>$J85</formula>
    </cfRule>
  </conditionalFormatting>
  <conditionalFormatting sqref="O100:P100">
    <cfRule type="cellIs" dxfId="31" priority="71" stopIfTrue="1" operator="greaterThan">
      <formula>$J100</formula>
    </cfRule>
  </conditionalFormatting>
  <conditionalFormatting sqref="O108:P108">
    <cfRule type="cellIs" dxfId="30" priority="70" stopIfTrue="1" operator="greaterThan">
      <formula>$J108</formula>
    </cfRule>
  </conditionalFormatting>
  <conditionalFormatting sqref="O114:P114">
    <cfRule type="cellIs" dxfId="29" priority="69" stopIfTrue="1" operator="greaterThan">
      <formula>$J114</formula>
    </cfRule>
  </conditionalFormatting>
  <conditionalFormatting sqref="O118:P118">
    <cfRule type="cellIs" dxfId="28" priority="68" stopIfTrue="1" operator="greaterThan">
      <formula>$J118</formula>
    </cfRule>
  </conditionalFormatting>
  <conditionalFormatting sqref="O124:P124">
    <cfRule type="cellIs" dxfId="27" priority="67" stopIfTrue="1" operator="greaterThan">
      <formula>$J124</formula>
    </cfRule>
  </conditionalFormatting>
  <conditionalFormatting sqref="O133:P133">
    <cfRule type="cellIs" dxfId="26" priority="66" stopIfTrue="1" operator="greaterThan">
      <formula>$J133</formula>
    </cfRule>
  </conditionalFormatting>
  <conditionalFormatting sqref="O138:P138">
    <cfRule type="cellIs" dxfId="25" priority="65" stopIfTrue="1" operator="greaterThan">
      <formula>$J138</formula>
    </cfRule>
  </conditionalFormatting>
  <conditionalFormatting sqref="O146:P146">
    <cfRule type="cellIs" dxfId="24" priority="64" stopIfTrue="1" operator="greaterThan">
      <formula>$J146</formula>
    </cfRule>
  </conditionalFormatting>
  <conditionalFormatting sqref="O156:P156">
    <cfRule type="cellIs" dxfId="23" priority="63" stopIfTrue="1" operator="greaterThan">
      <formula>$J156</formula>
    </cfRule>
  </conditionalFormatting>
  <conditionalFormatting sqref="O166:P166">
    <cfRule type="cellIs" dxfId="22" priority="62" stopIfTrue="1" operator="greaterThan">
      <formula>$J166</formula>
    </cfRule>
  </conditionalFormatting>
  <conditionalFormatting sqref="O178:P178">
    <cfRule type="cellIs" dxfId="21" priority="61" stopIfTrue="1" operator="greaterThan">
      <formula>$J178</formula>
    </cfRule>
  </conditionalFormatting>
  <conditionalFormatting sqref="O195:P195">
    <cfRule type="cellIs" dxfId="20" priority="60" stopIfTrue="1" operator="greaterThan">
      <formula>$J195</formula>
    </cfRule>
  </conditionalFormatting>
  <conditionalFormatting sqref="O203:P203">
    <cfRule type="cellIs" dxfId="19" priority="59" stopIfTrue="1" operator="greaterThan">
      <formula>$J203</formula>
    </cfRule>
  </conditionalFormatting>
  <conditionalFormatting sqref="O211:P211">
    <cfRule type="cellIs" dxfId="18" priority="58" stopIfTrue="1" operator="greaterThan">
      <formula>$J211</formula>
    </cfRule>
  </conditionalFormatting>
  <conditionalFormatting sqref="O228:P228">
    <cfRule type="cellIs" dxfId="17" priority="57" stopIfTrue="1" operator="greaterThan">
      <formula>$J228</formula>
    </cfRule>
  </conditionalFormatting>
  <conditionalFormatting sqref="O245:P245">
    <cfRule type="cellIs" dxfId="16" priority="56" stopIfTrue="1" operator="greaterThan">
      <formula>$J245</formula>
    </cfRule>
  </conditionalFormatting>
  <conditionalFormatting sqref="O254:P254">
    <cfRule type="cellIs" dxfId="15" priority="55" stopIfTrue="1" operator="greaterThan">
      <formula>$J254</formula>
    </cfRule>
  </conditionalFormatting>
  <conditionalFormatting sqref="O262:P262">
    <cfRule type="cellIs" dxfId="14" priority="54" stopIfTrue="1" operator="greaterThan">
      <formula>$J262</formula>
    </cfRule>
  </conditionalFormatting>
  <conditionalFormatting sqref="O278:P278">
    <cfRule type="cellIs" dxfId="13" priority="53" stopIfTrue="1" operator="greaterThan">
      <formula>$J278</formula>
    </cfRule>
  </conditionalFormatting>
  <conditionalFormatting sqref="O280:P280">
    <cfRule type="cellIs" dxfId="12" priority="52" stopIfTrue="1" operator="greaterThan">
      <formula>$J280</formula>
    </cfRule>
  </conditionalFormatting>
  <conditionalFormatting sqref="O283:P283">
    <cfRule type="cellIs" dxfId="11" priority="51" stopIfTrue="1" operator="greaterThan">
      <formula>$J283</formula>
    </cfRule>
  </conditionalFormatting>
  <conditionalFormatting sqref="O285:P285">
    <cfRule type="cellIs" dxfId="10" priority="50" stopIfTrue="1" operator="greaterThan">
      <formula>$J285</formula>
    </cfRule>
  </conditionalFormatting>
  <conditionalFormatting sqref="O291:P291">
    <cfRule type="cellIs" dxfId="9" priority="49" stopIfTrue="1" operator="greaterThan">
      <formula>$J291</formula>
    </cfRule>
  </conditionalFormatting>
  <conditionalFormatting sqref="O293:P293">
    <cfRule type="cellIs" dxfId="8" priority="48" stopIfTrue="1" operator="greaterThan">
      <formula>$J293</formula>
    </cfRule>
  </conditionalFormatting>
  <conditionalFormatting sqref="P15">
    <cfRule type="cellIs" dxfId="7" priority="95" stopIfTrue="1" operator="greaterThan">
      <formula>$J15</formula>
    </cfRule>
  </conditionalFormatting>
  <conditionalFormatting sqref="P20">
    <cfRule type="cellIs" dxfId="6" priority="82" stopIfTrue="1" operator="greaterThan">
      <formula>$J20</formula>
    </cfRule>
  </conditionalFormatting>
  <conditionalFormatting sqref="P24">
    <cfRule type="cellIs" dxfId="5" priority="81" stopIfTrue="1" operator="greaterThan">
      <formula>$J24</formula>
    </cfRule>
  </conditionalFormatting>
  <conditionalFormatting sqref="P27">
    <cfRule type="cellIs" dxfId="4" priority="79" stopIfTrue="1" operator="greaterThan">
      <formula>$J27</formula>
    </cfRule>
  </conditionalFormatting>
  <conditionalFormatting sqref="P34">
    <cfRule type="cellIs" dxfId="3" priority="77" stopIfTrue="1" operator="greaterThan">
      <formula>$J34</formula>
    </cfRule>
  </conditionalFormatting>
  <conditionalFormatting sqref="P44">
    <cfRule type="cellIs" dxfId="2" priority="76" stopIfTrue="1" operator="greaterThan">
      <formula>$J44</formula>
    </cfRule>
  </conditionalFormatting>
  <conditionalFormatting sqref="P56">
    <cfRule type="cellIs" dxfId="1" priority="75" stopIfTrue="1" operator="greaterThan">
      <formula>$J56</formula>
    </cfRule>
  </conditionalFormatting>
  <conditionalFormatting sqref="P297">
    <cfRule type="cellIs" dxfId="0" priority="1" stopIfTrue="1" operator="greaterThan">
      <formula>$J297</formula>
    </cfRule>
  </conditionalFormatting>
  <dataValidations count="1">
    <dataValidation type="decimal" operator="equal" allowBlank="1" showInputMessage="1" showErrorMessage="1" errorTitle="2 DECIMALES" error="Se debe introducir un valor con 2 decimales" sqref="M15:M299" xr:uid="{241EA958-B7DE-4F19-AF13-A7556881DC6D}">
      <formula1>TRUNC(M15,2)</formula1>
    </dataValidation>
  </dataValidations>
  <printOptions horizontalCentered="1" verticalCentered="1"/>
  <pageMargins left="0.23622047244094491" right="0.23622047244094491" top="0.94488188976377963" bottom="0.74803149606299213" header="0.31496062992125984" footer="0.31496062992125984"/>
  <pageSetup paperSize="9" scale="53" fitToHeight="0" orientation="landscape" r:id="rId1"/>
  <headerFooter>
    <oddHeader>&amp;L&amp;G</oddHeader>
    <oddFooter>&amp;C&amp;18&amp;F&amp;R&amp;20&amp;P/&amp;N</oddFooter>
  </headerFooter>
  <rowBreaks count="1" manualBreakCount="1">
    <brk id="302"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02AE539385D042A68E8651039D59AF" ma:contentTypeVersion="15" ma:contentTypeDescription="Crea un document nou" ma:contentTypeScope="" ma:versionID="3a170bf1d22d02c38d401c24dc5c93d6">
  <xsd:schema xmlns:xsd="http://www.w3.org/2001/XMLSchema" xmlns:xs="http://www.w3.org/2001/XMLSchema" xmlns:p="http://schemas.microsoft.com/office/2006/metadata/properties" xmlns:ns2="f57226c6-72d7-41ac-8db2-2a3bfc210604" xmlns:ns3="44e8012d-71fe-413e-9307-5fe54acf1bd3" targetNamespace="http://schemas.microsoft.com/office/2006/metadata/properties" ma:root="true" ma:fieldsID="97e8dbab415ad59f205d6a4f139452b8" ns2:_="" ns3:_="">
    <xsd:import namespace="f57226c6-72d7-41ac-8db2-2a3bfc210604"/>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SearchProperties" minOccurs="0"/>
                <xsd:element ref="ns2:MediaServiceLocation" minOccurs="0"/>
                <xsd:element ref="ns2:Tipusexpedient" minOccurs="0"/>
                <xsd:element ref="ns2:Datafiexpedi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226c6-72d7-41ac-8db2-2a3bfc2106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Tipusexpedient" ma:index="21" nillable="true" ma:displayName="Tipus expedient" ma:format="Dropdown" ma:internalName="Tipusexpedient">
      <xsd:simpleType>
        <xsd:restriction base="dms:Choice">
          <xsd:enumeration value="Subministrament"/>
          <xsd:enumeration value="Serveis"/>
          <xsd:enumeration value="Inversions"/>
          <xsd:enumeration value="Obres"/>
        </xsd:restriction>
      </xsd:simpleType>
    </xsd:element>
    <xsd:element name="Datafiexpedient" ma:index="22" nillable="true" ma:displayName="Data fi expedient" ma:format="DateOnly" ma:internalName="Datafiexpedi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4"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 compartit amb detal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7226c6-72d7-41ac-8db2-2a3bfc210604">
      <Terms xmlns="http://schemas.microsoft.com/office/infopath/2007/PartnerControls"/>
    </lcf76f155ced4ddcb4097134ff3c332f>
    <Tipusexpedient xmlns="f57226c6-72d7-41ac-8db2-2a3bfc210604" xsi:nil="true"/>
    <Datafiexpedient xmlns="f57226c6-72d7-41ac-8db2-2a3bfc210604"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39C50A6-A6B0-4D64-A98D-B702707E2208}">
  <ds:schemaRefs>
    <ds:schemaRef ds:uri="http://schemas.microsoft.com/sharepoint/v3/contenttype/forms"/>
  </ds:schemaRefs>
</ds:datastoreItem>
</file>

<file path=customXml/itemProps2.xml><?xml version="1.0" encoding="utf-8"?>
<ds:datastoreItem xmlns:ds="http://schemas.openxmlformats.org/officeDocument/2006/customXml" ds:itemID="{4D83E191-5B98-452A-9B67-144C2E65D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226c6-72d7-41ac-8db2-2a3bfc210604"/>
    <ds:schemaRef ds:uri="44e8012d-71fe-413e-9307-5fe54acf1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75276B-DBD9-4CF0-832D-087BEAD93DEE}">
  <ds:schemaRefs>
    <ds:schemaRef ds:uri="http://schemas.microsoft.com/office/2006/metadata/properties"/>
    <ds:schemaRef ds:uri="http://schemas.microsoft.com/office/infopath/2007/PartnerControls"/>
    <ds:schemaRef ds:uri="f57226c6-72d7-41ac-8db2-2a3bfc210604"/>
    <ds:schemaRef ds:uri="518beabd-e876-4401-abbd-c5ad4496b4e0"/>
    <ds:schemaRef ds:uri="44e8012d-71fe-413e-9307-5fe54acf1bd3"/>
  </ds:schemaRefs>
</ds:datastoreItem>
</file>

<file path=customXml/itemProps4.xml><?xml version="1.0" encoding="utf-8"?>
<ds:datastoreItem xmlns:ds="http://schemas.openxmlformats.org/officeDocument/2006/customXml" ds:itemID="{ACEBB1A9-7885-4498-B309-C51CD7908EC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ANNEX OFERTA</vt:lpstr>
      <vt:lpstr>'ANNEX OFERTA'!Área_de_impresión</vt:lpstr>
    </vt:vector>
  </TitlesOfParts>
  <Company>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Informática</dc:creator>
  <cp:lastModifiedBy>PEREZ, ARANTXA (COMPRES)</cp:lastModifiedBy>
  <cp:lastPrinted>2025-07-31T12:39:08Z</cp:lastPrinted>
  <dcterms:created xsi:type="dcterms:W3CDTF">2005-12-15T16:43:39Z</dcterms:created>
  <dcterms:modified xsi:type="dcterms:W3CDTF">2026-07-30T08:37:20Z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PEREZ, ARANTXA (COMPRES)</vt:lpwstr>
  </property>
  <property fmtid="{D5CDD505-2E9C-101B-9397-08002B2CF9AE}" pid="3" name="Order">
    <vt:lpwstr>71000.0000000000</vt:lpwstr>
  </property>
  <property fmtid="{D5CDD505-2E9C-101B-9397-08002B2CF9AE}" pid="4" name="display_urn:schemas-microsoft-com:office:office#Author">
    <vt:lpwstr>PEREZ, ARANTXA (COMPRES)</vt:lpwstr>
  </property>
  <property fmtid="{D5CDD505-2E9C-101B-9397-08002B2CF9AE}" pid="5" name="TaxCatchAll">
    <vt:lpwstr/>
  </property>
  <property fmtid="{D5CDD505-2E9C-101B-9397-08002B2CF9AE}" pid="6" name="MediaServiceImageTags">
    <vt:lpwstr/>
  </property>
  <property fmtid="{D5CDD505-2E9C-101B-9397-08002B2CF9AE}" pid="7" name="InstitutArxiuExpedient">
    <vt:lpwstr/>
  </property>
  <property fmtid="{D5CDD505-2E9C-101B-9397-08002B2CF9AE}" pid="8" name="m5a8a5f48b14460cb8518b3038af7ce6">
    <vt:lpwstr/>
  </property>
  <property fmtid="{D5CDD505-2E9C-101B-9397-08002B2CF9AE}" pid="9" name="ContentTypeId">
    <vt:lpwstr>0x010100BA02AE539385D042A68E8651039D59AF</vt:lpwstr>
  </property>
</Properties>
</file>