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30" windowWidth="28395" windowHeight="12225"/>
  </bookViews>
  <sheets>
    <sheet name="ANNEX3Bis_Navas" sheetId="1" r:id="rId1"/>
  </sheets>
  <externalReferences>
    <externalReference r:id="rId2"/>
  </externalReferences>
  <calcPr calcId="144525"/>
</workbook>
</file>

<file path=xl/calcChain.xml><?xml version="1.0" encoding="utf-8"?>
<calcChain xmlns="http://schemas.openxmlformats.org/spreadsheetml/2006/main">
  <c r="B4" i="1" l="1"/>
  <c r="F8" i="1"/>
  <c r="F9" i="1" s="1"/>
  <c r="H8" i="1"/>
  <c r="H9" i="1"/>
  <c r="B11" i="1"/>
  <c r="B12" i="1"/>
  <c r="D12" i="1"/>
  <c r="E12" i="1"/>
  <c r="F12" i="1" s="1"/>
  <c r="F14" i="1" s="1"/>
  <c r="H12" i="1"/>
  <c r="B13" i="1"/>
  <c r="D13" i="1"/>
  <c r="F13" i="1" s="1"/>
  <c r="E13" i="1"/>
  <c r="J14" i="1"/>
  <c r="B16" i="1"/>
  <c r="B17" i="1"/>
  <c r="D17" i="1"/>
  <c r="E17" i="1"/>
  <c r="F17" i="1"/>
  <c r="F19" i="1" s="1"/>
  <c r="H17" i="1"/>
  <c r="H19" i="1" s="1"/>
  <c r="B18" i="1"/>
  <c r="D18" i="1"/>
  <c r="E18" i="1"/>
  <c r="F18" i="1"/>
  <c r="H18" i="1"/>
  <c r="J20" i="1"/>
  <c r="B21" i="1"/>
  <c r="B22" i="1"/>
  <c r="E22" i="1"/>
  <c r="F22" i="1"/>
  <c r="F23" i="1" s="1"/>
  <c r="D29" i="1" s="1"/>
  <c r="F29" i="1" s="1"/>
  <c r="H22" i="1"/>
  <c r="H23" i="1"/>
  <c r="H27" i="1"/>
  <c r="E28" i="1"/>
  <c r="H28" i="1"/>
  <c r="H30" i="1" s="1"/>
  <c r="E29" i="1"/>
  <c r="H29" i="1"/>
  <c r="F27" i="1" l="1"/>
  <c r="H13" i="1"/>
  <c r="H14" i="1" s="1"/>
  <c r="D28" i="1" l="1"/>
  <c r="F28" i="1" s="1"/>
  <c r="F30" i="1"/>
  <c r="J30" i="1" s="1"/>
</calcChain>
</file>

<file path=xl/comments1.xml><?xml version="1.0" encoding="utf-8"?>
<comments xmlns="http://schemas.openxmlformats.org/spreadsheetml/2006/main">
  <authors>
    <author>Ajuntament de Barcelona</author>
  </authors>
  <commentList>
    <comment ref="G28" authorId="0">
      <text>
        <r>
          <rPr>
            <b/>
            <sz val="9"/>
            <color indexed="81"/>
            <rFont val="Tahoma"/>
            <family val="2"/>
          </rPr>
          <t>Ajuntament de Barcelona:</t>
        </r>
        <r>
          <rPr>
            <sz val="9"/>
            <color indexed="81"/>
            <rFont val="Tahoma"/>
            <family val="2"/>
          </rPr>
          <t xml:space="preserve">
Escolliu el tipus d' IVA Aplicable</t>
        </r>
      </text>
    </comment>
    <comment ref="G29" authorId="0">
      <text>
        <r>
          <rPr>
            <b/>
            <sz val="9"/>
            <color indexed="81"/>
            <rFont val="Tahoma"/>
            <family val="2"/>
          </rPr>
          <t>Ajuntament de Barcelona:</t>
        </r>
        <r>
          <rPr>
            <sz val="9"/>
            <color indexed="81"/>
            <rFont val="Tahoma"/>
            <family val="2"/>
          </rPr>
          <t xml:space="preserve">
Escolliu el tipus d' IVA Aplicable</t>
        </r>
      </text>
    </comment>
  </commentList>
</comments>
</file>

<file path=xl/sharedStrings.xml><?xml version="1.0" encoding="utf-8"?>
<sst xmlns="http://schemas.openxmlformats.org/spreadsheetml/2006/main" count="38" uniqueCount="29">
  <si>
    <r>
      <t>Les quantitats indicades per l’IMSS com a preu global net</t>
    </r>
    <r>
      <rPr>
        <i/>
        <sz val="11"/>
        <color indexed="8"/>
        <rFont val="Calibri"/>
        <family val="2"/>
      </rPr>
      <t xml:space="preserve"> així com cadascun dels preus unitaris nets determinats constitueixen la xifra màxima per sobre de la qual s'estimarà que les ofertes dels licitadors excedeixen el tipus de la licitació i, per tant, seran excloses.</t>
    </r>
  </si>
  <si>
    <t>Barcelona, en la data de signatura</t>
  </si>
  <si>
    <t>Aquest document cal presentar-lo en PDF i degudament signat pel representant legal de l'empresa.</t>
  </si>
  <si>
    <t xml:space="preserve">TOTAL PROVEIDOR: </t>
  </si>
  <si>
    <t>TOTAL:</t>
  </si>
  <si>
    <t>BAIXA</t>
  </si>
  <si>
    <t>IVA (%) s/</t>
  </si>
  <si>
    <t xml:space="preserve">IMPORT:                    </t>
  </si>
  <si>
    <t>IMPORT NET :</t>
  </si>
  <si>
    <t>Subtotal preu unitari proveidor</t>
  </si>
  <si>
    <t>Subtotal preu UNITARI</t>
  </si>
  <si>
    <t>IVAs</t>
  </si>
  <si>
    <t>PREU UNITARI</t>
  </si>
  <si>
    <t>dies</t>
  </si>
  <si>
    <t>Subtotal preu global proveidor</t>
  </si>
  <si>
    <t>Subtotal preu GLOBAL</t>
  </si>
  <si>
    <t>Preu GLOBAL</t>
  </si>
  <si>
    <t>Despeses per preu GLOBAL</t>
  </si>
  <si>
    <t>Import  Proveïdor</t>
  </si>
  <si>
    <t>Preu u/t  Proveïdor</t>
  </si>
  <si>
    <t>Import sortida</t>
  </si>
  <si>
    <t>Preu u/t Sortida</t>
  </si>
  <si>
    <t>Quantitat estimada</t>
  </si>
  <si>
    <t>Descripció</t>
  </si>
  <si>
    <t>Codi</t>
  </si>
  <si>
    <t>24 MESOS</t>
  </si>
  <si>
    <t>Pel període inicial del contracte</t>
  </si>
  <si>
    <t>EXP 015_P2500156 ANNEX-3 BIS</t>
  </si>
  <si>
    <t>Pressupost Cte Menjadors NAVAS  (24M + 24M)</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</si>
</sst>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quot;_-;\-* #,##0.00\ &quot;€&quot;_-;_-* &quot;-&quot;??\ &quot;€&quot;_-;_-@_-"/>
    <numFmt numFmtId="164" formatCode="#,##0.00\ &quot;€&quot;"/>
    <numFmt numFmtId="165" formatCode="_-* #,##0.00\ [$€-403]_-;\-* #,##0.00\ [$€-403]_-;_-* &quot;-&quot;??\ [$€-403]_-;_-@_-"/>
    <numFmt numFmtId="166" formatCode="_-* #,##0.00_-;\-* #,##0.00_-;_-* &quot;-&quot;??_-;_-@_-"/>
  </numFmts>
  <fonts count="39">
    <font>
      <sz val="12"/>
      <color theme="1"/>
      <name val="Aptos"/>
      <family val="2"/>
    </font>
    <font>
      <b/>
      <sz val="11"/>
      <color theme="1"/>
      <name val="Calibri"/>
      <family val="2"/>
      <scheme val="minor"/>
    </font>
    <font>
      <sz val="12"/>
      <color theme="1"/>
      <name val="Aptos"/>
      <family val="2"/>
    </font>
    <font>
      <b/>
      <sz val="10"/>
      <color theme="1"/>
      <name val="Verdana"/>
      <family val="2"/>
    </font>
    <font>
      <sz val="10"/>
      <color theme="0"/>
      <name val="Arial"/>
      <family val="2"/>
    </font>
    <font>
      <b/>
      <sz val="8"/>
      <color theme="1"/>
      <name val="Verdana"/>
      <family val="2"/>
    </font>
    <font>
      <i/>
      <sz val="10"/>
      <color theme="1"/>
      <name val="Arial"/>
      <family val="2"/>
    </font>
    <font>
      <sz val="10"/>
      <color rgb="FFFF0000"/>
      <name val="Arial"/>
      <family val="2"/>
    </font>
    <font>
      <i/>
      <sz val="11"/>
      <color indexed="8"/>
      <name val="Calibri"/>
      <family val="2"/>
    </font>
    <font>
      <b/>
      <sz val="11"/>
      <color rgb="FFFF0000"/>
      <name val="Calibri"/>
      <family val="2"/>
      <scheme val="minor"/>
    </font>
    <font>
      <sz val="12"/>
      <name val="Aptos"/>
      <family val="2"/>
    </font>
    <font>
      <b/>
      <sz val="10"/>
      <name val="Verdana"/>
      <family val="2"/>
    </font>
    <font>
      <sz val="10"/>
      <name val="Arial"/>
      <family val="2"/>
    </font>
    <font>
      <b/>
      <sz val="9"/>
      <name val="Calibri"/>
      <family val="2"/>
      <scheme val="minor"/>
    </font>
    <font>
      <b/>
      <sz val="9"/>
      <color theme="1"/>
      <name val="Calibri"/>
      <family val="2"/>
      <scheme val="minor"/>
    </font>
    <font>
      <sz val="9"/>
      <color theme="1"/>
      <name val="Calibri"/>
      <family val="2"/>
      <scheme val="minor"/>
    </font>
    <font>
      <b/>
      <sz val="9"/>
      <color theme="0"/>
      <name val="Arial"/>
      <family val="2"/>
    </font>
    <font>
      <b/>
      <sz val="10"/>
      <name val="Calibri"/>
      <family val="2"/>
      <scheme val="minor"/>
    </font>
    <font>
      <b/>
      <sz val="10"/>
      <color theme="1"/>
      <name val="Calibri"/>
      <family val="2"/>
      <scheme val="minor"/>
    </font>
    <font>
      <sz val="10"/>
      <name val="Calibri"/>
      <family val="2"/>
      <scheme val="minor"/>
    </font>
    <font>
      <b/>
      <sz val="9"/>
      <color theme="1"/>
      <name val="Arial"/>
      <family val="2"/>
    </font>
    <font>
      <sz val="10"/>
      <color theme="1"/>
      <name val="Calibri"/>
      <family val="2"/>
      <scheme val="minor"/>
    </font>
    <font>
      <b/>
      <sz val="8"/>
      <name val="Verdana"/>
      <family val="2"/>
    </font>
    <font>
      <sz val="10"/>
      <color rgb="FF000000"/>
      <name val="Arial"/>
      <family val="2"/>
    </font>
    <font>
      <sz val="8"/>
      <name val="Arial"/>
      <family val="2"/>
    </font>
    <font>
      <sz val="8"/>
      <color theme="0"/>
      <name val="Arial"/>
      <family val="2"/>
    </font>
    <font>
      <b/>
      <sz val="8"/>
      <name val="Arial"/>
      <family val="2"/>
    </font>
    <font>
      <b/>
      <sz val="8"/>
      <color theme="0"/>
      <name val="Arial"/>
      <family val="2"/>
    </font>
    <font>
      <b/>
      <sz val="8"/>
      <color rgb="FFFF0000"/>
      <name val="Verdana"/>
      <family val="2"/>
    </font>
    <font>
      <b/>
      <sz val="10"/>
      <name val="Arial"/>
      <family val="2"/>
    </font>
    <font>
      <b/>
      <sz val="10"/>
      <color rgb="FFFF0000"/>
      <name val="Verdana"/>
      <family val="2"/>
    </font>
    <font>
      <b/>
      <sz val="11"/>
      <color rgb="FFFF0000"/>
      <name val="Arial"/>
      <family val="2"/>
    </font>
    <font>
      <sz val="9"/>
      <color theme="0"/>
      <name val="Verdana"/>
      <family val="2"/>
    </font>
    <font>
      <b/>
      <sz val="11"/>
      <color theme="1"/>
      <name val="Verdana"/>
      <family val="2"/>
    </font>
    <font>
      <b/>
      <i/>
      <sz val="10"/>
      <color theme="1"/>
      <name val="Calibri"/>
      <family val="2"/>
      <scheme val="minor"/>
    </font>
    <font>
      <b/>
      <sz val="20"/>
      <name val="Calibri"/>
      <family val="2"/>
      <scheme val="minor"/>
    </font>
    <font>
      <b/>
      <sz val="14"/>
      <name val="Arial"/>
      <family val="2"/>
    </font>
    <font>
      <b/>
      <sz val="9"/>
      <color indexed="81"/>
      <name val="Tahoma"/>
      <family val="2"/>
    </font>
    <font>
      <sz val="9"/>
      <color indexed="81"/>
      <name val="Tahoma"/>
      <family val="2"/>
    </font>
  </fonts>
  <fills count="10">
    <fill>
      <patternFill patternType="none"/>
    </fill>
    <fill>
      <patternFill patternType="gray125"/>
    </fill>
    <fill>
      <patternFill patternType="solid">
        <fgColor rgb="FF66FF99"/>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indexed="51"/>
        <bgColor indexed="64"/>
      </patternFill>
    </fill>
    <fill>
      <patternFill patternType="solid">
        <fgColor rgb="FFFF0000"/>
        <bgColor indexed="64"/>
      </patternFill>
    </fill>
    <fill>
      <patternFill patternType="solid">
        <fgColor rgb="FFFF99FF"/>
        <bgColor indexed="64"/>
      </patternFill>
    </fill>
  </fills>
  <borders count="1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4">
    <xf numFmtId="0" fontId="0" fillId="0" borderId="0"/>
    <xf numFmtId="166"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119">
    <xf numFmtId="0" fontId="0" fillId="0" borderId="0" xfId="0"/>
    <xf numFmtId="0" fontId="3" fillId="0" borderId="0" xfId="0" applyFont="1" applyAlignment="1">
      <alignment horizontal="center"/>
    </xf>
    <xf numFmtId="0" fontId="4" fillId="0" borderId="0" xfId="0" applyFont="1"/>
    <xf numFmtId="0" fontId="0" fillId="0" borderId="0" xfId="0" applyAlignment="1">
      <alignment horizontal="center"/>
    </xf>
    <xf numFmtId="164" fontId="5" fillId="2" borderId="0" xfId="0" applyNumberFormat="1" applyFont="1" applyFill="1"/>
    <xf numFmtId="164" fontId="5" fillId="2" borderId="0" xfId="0" applyNumberFormat="1" applyFont="1" applyFill="1" applyAlignment="1">
      <alignment horizont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pplyProtection="1">
      <alignment vertical="center" wrapText="1"/>
      <protection hidden="1"/>
    </xf>
    <xf numFmtId="0" fontId="6" fillId="0" borderId="4" xfId="0" applyFont="1" applyBorder="1" applyAlignment="1" applyProtection="1">
      <alignment horizontal="left" vertical="center" wrapText="1"/>
      <protection hidden="1"/>
    </xf>
    <xf numFmtId="0" fontId="6" fillId="0" borderId="0" xfId="0" applyFont="1" applyAlignment="1" applyProtection="1">
      <alignment horizontal="left" vertical="center" wrapText="1"/>
      <protection hidden="1"/>
    </xf>
    <xf numFmtId="0" fontId="7" fillId="0" borderId="0" xfId="0" applyFont="1"/>
    <xf numFmtId="0" fontId="6" fillId="0" borderId="4" xfId="0" applyFont="1" applyBorder="1" applyAlignment="1" applyProtection="1">
      <alignment vertical="center"/>
      <protection hidden="1"/>
    </xf>
    <xf numFmtId="0" fontId="6" fillId="0" borderId="0" xfId="0" applyFont="1" applyAlignment="1" applyProtection="1">
      <alignment vertical="center"/>
      <protection hidden="1"/>
    </xf>
    <xf numFmtId="0" fontId="0" fillId="0" borderId="0" xfId="0" applyProtection="1">
      <protection hidden="1"/>
    </xf>
    <xf numFmtId="0" fontId="9" fillId="3" borderId="5" xfId="0" applyFont="1" applyFill="1" applyBorder="1" applyAlignment="1">
      <alignment horizontal="center" vertical="center" wrapText="1"/>
    </xf>
    <xf numFmtId="0" fontId="10" fillId="0" borderId="0" xfId="0" applyFont="1"/>
    <xf numFmtId="0" fontId="11" fillId="0" borderId="0" xfId="0" applyFont="1" applyAlignment="1">
      <alignment horizontal="center"/>
    </xf>
    <xf numFmtId="0" fontId="12" fillId="0" borderId="0" xfId="0" applyFont="1"/>
    <xf numFmtId="0" fontId="0" fillId="0" borderId="4" xfId="0" applyBorder="1" applyProtection="1">
      <protection hidden="1"/>
    </xf>
    <xf numFmtId="2" fontId="0" fillId="0" borderId="0" xfId="0" applyNumberFormat="1" applyProtection="1">
      <protection hidden="1"/>
    </xf>
    <xf numFmtId="165" fontId="13" fillId="0" borderId="4" xfId="0" applyNumberFormat="1" applyFont="1" applyBorder="1" applyProtection="1">
      <protection hidden="1"/>
    </xf>
    <xf numFmtId="165" fontId="14" fillId="0" borderId="0" xfId="0" applyNumberFormat="1" applyFont="1" applyAlignment="1" applyProtection="1">
      <alignment horizontal="right"/>
      <protection hidden="1"/>
    </xf>
    <xf numFmtId="165" fontId="13" fillId="0" borderId="0" xfId="1" applyNumberFormat="1" applyFont="1" applyBorder="1" applyProtection="1">
      <protection hidden="1"/>
    </xf>
    <xf numFmtId="0" fontId="14" fillId="0" borderId="0" xfId="0" applyFont="1" applyProtection="1">
      <protection hidden="1"/>
    </xf>
    <xf numFmtId="0" fontId="13" fillId="0" borderId="0" xfId="0" applyFont="1" applyProtection="1">
      <protection hidden="1"/>
    </xf>
    <xf numFmtId="0" fontId="15" fillId="0" borderId="0" xfId="0" applyFont="1" applyProtection="1">
      <protection hidden="1"/>
    </xf>
    <xf numFmtId="0" fontId="0" fillId="0" borderId="5" xfId="0" applyBorder="1" applyProtection="1">
      <protection hidden="1"/>
    </xf>
    <xf numFmtId="10" fontId="16" fillId="0" borderId="0" xfId="3" applyNumberFormat="1" applyFont="1" applyAlignment="1">
      <alignment horizontal="center"/>
    </xf>
    <xf numFmtId="165" fontId="17" fillId="0" borderId="6" xfId="0" applyNumberFormat="1" applyFont="1" applyBorder="1" applyProtection="1">
      <protection hidden="1"/>
    </xf>
    <xf numFmtId="165" fontId="18" fillId="0" borderId="7" xfId="0" applyNumberFormat="1" applyFont="1" applyBorder="1" applyAlignment="1" applyProtection="1">
      <alignment horizontal="left"/>
      <protection hidden="1"/>
    </xf>
    <xf numFmtId="165" fontId="17" fillId="0" borderId="7" xfId="1" applyNumberFormat="1" applyFont="1" applyBorder="1" applyProtection="1">
      <protection hidden="1"/>
    </xf>
    <xf numFmtId="0" fontId="18" fillId="0" borderId="8" xfId="0" applyFont="1" applyBorder="1" applyProtection="1">
      <protection hidden="1"/>
    </xf>
    <xf numFmtId="0" fontId="0" fillId="0" borderId="9" xfId="0" applyBorder="1"/>
    <xf numFmtId="0" fontId="17" fillId="0" borderId="10" xfId="0" applyFont="1" applyBorder="1" applyProtection="1">
      <protection hidden="1"/>
    </xf>
    <xf numFmtId="0" fontId="16" fillId="0" borderId="0" xfId="0" applyFont="1" applyAlignment="1">
      <alignment horizontal="center"/>
    </xf>
    <xf numFmtId="165" fontId="19" fillId="0" borderId="6" xfId="0" applyNumberFormat="1" applyFont="1" applyBorder="1" applyProtection="1">
      <protection hidden="1"/>
    </xf>
    <xf numFmtId="10" fontId="18" fillId="4" borderId="7" xfId="0" applyNumberFormat="1" applyFont="1" applyFill="1" applyBorder="1" applyAlignment="1" applyProtection="1">
      <alignment horizontal="right"/>
      <protection locked="0" hidden="1"/>
    </xf>
    <xf numFmtId="165" fontId="19" fillId="0" borderId="7" xfId="1" applyNumberFormat="1" applyFont="1" applyBorder="1" applyProtection="1">
      <protection hidden="1"/>
    </xf>
    <xf numFmtId="9" fontId="19" fillId="0" borderId="8" xfId="3" applyFont="1" applyBorder="1" applyProtection="1">
      <protection hidden="1"/>
    </xf>
    <xf numFmtId="165" fontId="20" fillId="0" borderId="9" xfId="0" applyNumberFormat="1" applyFont="1" applyBorder="1" applyAlignment="1">
      <alignment horizontal="center"/>
    </xf>
    <xf numFmtId="0" fontId="19" fillId="0" borderId="10" xfId="0" applyFont="1" applyBorder="1" applyProtection="1">
      <protection hidden="1"/>
    </xf>
    <xf numFmtId="9" fontId="16" fillId="0" borderId="0" xfId="0" applyNumberFormat="1" applyFont="1" applyAlignment="1">
      <alignment horizontal="center"/>
    </xf>
    <xf numFmtId="165" fontId="21" fillId="0" borderId="7" xfId="0" applyNumberFormat="1" applyFont="1" applyBorder="1" applyAlignment="1" applyProtection="1">
      <alignment horizontal="left"/>
      <protection hidden="1"/>
    </xf>
    <xf numFmtId="0" fontId="21" fillId="0" borderId="8" xfId="0" applyFont="1" applyBorder="1" applyProtection="1">
      <protection hidden="1"/>
    </xf>
    <xf numFmtId="165" fontId="21" fillId="0" borderId="4" xfId="0" applyNumberFormat="1" applyFont="1" applyBorder="1" applyProtection="1">
      <protection hidden="1"/>
    </xf>
    <xf numFmtId="0" fontId="21" fillId="0" borderId="0" xfId="0" applyFont="1" applyProtection="1">
      <protection hidden="1"/>
    </xf>
    <xf numFmtId="2" fontId="21" fillId="0" borderId="0" xfId="0" applyNumberFormat="1" applyFont="1" applyProtection="1">
      <protection hidden="1"/>
    </xf>
    <xf numFmtId="165" fontId="17" fillId="0" borderId="0" xfId="0" applyNumberFormat="1" applyFont="1" applyAlignment="1" applyProtection="1">
      <alignment horizontal="center"/>
      <protection hidden="1"/>
    </xf>
    <xf numFmtId="165" fontId="19" fillId="0" borderId="4" xfId="0" applyNumberFormat="1" applyFont="1" applyBorder="1" applyProtection="1">
      <protection hidden="1"/>
    </xf>
    <xf numFmtId="165" fontId="0" fillId="0" borderId="0" xfId="0" applyNumberFormat="1" applyProtection="1">
      <protection hidden="1"/>
    </xf>
    <xf numFmtId="165" fontId="19" fillId="0" borderId="0" xfId="0" applyNumberFormat="1" applyFont="1" applyProtection="1">
      <protection hidden="1"/>
    </xf>
    <xf numFmtId="0" fontId="19" fillId="5" borderId="0" xfId="0" quotePrefix="1" applyFont="1" applyFill="1" applyAlignment="1" applyProtection="1">
      <alignment wrapText="1"/>
      <protection hidden="1"/>
    </xf>
    <xf numFmtId="0" fontId="17" fillId="5" borderId="5" xfId="0" quotePrefix="1" applyFont="1" applyFill="1" applyBorder="1" applyAlignment="1" applyProtection="1">
      <alignment horizontal="center" wrapText="1"/>
      <protection hidden="1"/>
    </xf>
    <xf numFmtId="165" fontId="17" fillId="6" borderId="6" xfId="0" applyNumberFormat="1" applyFont="1" applyFill="1" applyBorder="1" applyProtection="1">
      <protection hidden="1"/>
    </xf>
    <xf numFmtId="165" fontId="18" fillId="6" borderId="7" xfId="0" applyNumberFormat="1" applyFont="1" applyFill="1" applyBorder="1" applyAlignment="1" applyProtection="1">
      <alignment horizontal="right"/>
      <protection hidden="1"/>
    </xf>
    <xf numFmtId="165" fontId="17" fillId="0" borderId="8" xfId="0" applyNumberFormat="1" applyFont="1" applyBorder="1" applyProtection="1">
      <protection hidden="1"/>
    </xf>
    <xf numFmtId="165" fontId="17" fillId="0" borderId="8" xfId="0" applyNumberFormat="1" applyFont="1" applyBorder="1" applyAlignment="1" applyProtection="1">
      <alignment horizontal="right"/>
      <protection hidden="1"/>
    </xf>
    <xf numFmtId="165" fontId="17" fillId="0" borderId="10" xfId="0" applyNumberFormat="1" applyFont="1" applyBorder="1" applyAlignment="1" applyProtection="1">
      <alignment horizontal="right"/>
      <protection hidden="1"/>
    </xf>
    <xf numFmtId="0" fontId="19" fillId="5" borderId="5" xfId="0" quotePrefix="1" applyFont="1" applyFill="1" applyBorder="1" applyAlignment="1" applyProtection="1">
      <alignment wrapText="1"/>
      <protection hidden="1"/>
    </xf>
    <xf numFmtId="44" fontId="10" fillId="0" borderId="0" xfId="2" applyFont="1"/>
    <xf numFmtId="0" fontId="22" fillId="0" borderId="0" xfId="0" applyFont="1" applyAlignment="1">
      <alignment horizontal="center"/>
    </xf>
    <xf numFmtId="0" fontId="4" fillId="0" borderId="0" xfId="0" applyFont="1" applyAlignment="1">
      <alignment horizontal="center"/>
    </xf>
    <xf numFmtId="0" fontId="12" fillId="0" borderId="0" xfId="0" applyFont="1" applyAlignment="1">
      <alignment horizontal="center"/>
    </xf>
    <xf numFmtId="165" fontId="19" fillId="0" borderId="6" xfId="0" applyNumberFormat="1" applyFont="1" applyBorder="1" applyAlignment="1" applyProtection="1">
      <alignment horizontal="center" vertical="center"/>
      <protection hidden="1"/>
    </xf>
    <xf numFmtId="165" fontId="18" fillId="4" borderId="7" xfId="0" applyNumberFormat="1" applyFont="1" applyFill="1" applyBorder="1" applyAlignment="1" applyProtection="1">
      <alignment horizontal="center" vertical="center"/>
      <protection locked="0" hidden="1"/>
    </xf>
    <xf numFmtId="165" fontId="19" fillId="0" borderId="7" xfId="0" applyNumberFormat="1" applyFont="1" applyBorder="1" applyAlignment="1" applyProtection="1">
      <alignment horizontal="center" vertical="center"/>
      <protection hidden="1"/>
    </xf>
    <xf numFmtId="165" fontId="17" fillId="6" borderId="7" xfId="0" quotePrefix="1" applyNumberFormat="1" applyFont="1" applyFill="1" applyBorder="1" applyAlignment="1" applyProtection="1">
      <alignment horizontal="center" vertical="center" wrapText="1"/>
      <protection hidden="1"/>
    </xf>
    <xf numFmtId="3" fontId="17" fillId="0" borderId="7" xfId="0" quotePrefix="1" applyNumberFormat="1" applyFont="1" applyBorder="1" applyAlignment="1" applyProtection="1">
      <alignment horizontal="center" vertical="center" wrapText="1"/>
      <protection hidden="1"/>
    </xf>
    <xf numFmtId="0" fontId="19" fillId="5" borderId="7" xfId="0" quotePrefix="1" applyFont="1" applyFill="1" applyBorder="1" applyAlignment="1" applyProtection="1">
      <alignment horizontal="center" vertical="center" wrapText="1"/>
      <protection hidden="1"/>
    </xf>
    <xf numFmtId="0" fontId="23" fillId="0" borderId="11" xfId="0" applyFont="1" applyBorder="1" applyAlignment="1">
      <alignment horizontal="center" vertical="center" wrapText="1"/>
    </xf>
    <xf numFmtId="165" fontId="19" fillId="0" borderId="12" xfId="0" applyNumberFormat="1" applyFont="1" applyBorder="1" applyProtection="1">
      <protection hidden="1"/>
    </xf>
    <xf numFmtId="0" fontId="24" fillId="0" borderId="0" xfId="0" applyFont="1" applyAlignment="1">
      <alignment horizontal="center" vertical="center"/>
    </xf>
    <xf numFmtId="0" fontId="25" fillId="0" borderId="0" xfId="0" applyFont="1" applyAlignment="1">
      <alignment horizontal="center" vertical="center"/>
    </xf>
    <xf numFmtId="165" fontId="17" fillId="0" borderId="4" xfId="0" applyNumberFormat="1" applyFont="1" applyBorder="1" applyProtection="1">
      <protection hidden="1"/>
    </xf>
    <xf numFmtId="165" fontId="18" fillId="0" borderId="0" xfId="0" applyNumberFormat="1" applyFont="1" applyAlignment="1" applyProtection="1">
      <alignment horizontal="right"/>
      <protection hidden="1"/>
    </xf>
    <xf numFmtId="165" fontId="17" fillId="0" borderId="0" xfId="0" applyNumberFormat="1" applyFont="1" applyProtection="1">
      <protection hidden="1"/>
    </xf>
    <xf numFmtId="165" fontId="17" fillId="0" borderId="0" xfId="0" applyNumberFormat="1" applyFont="1" applyAlignment="1" applyProtection="1">
      <alignment horizontal="right"/>
      <protection hidden="1"/>
    </xf>
    <xf numFmtId="0" fontId="26" fillId="0" borderId="0" xfId="0" applyFont="1" applyAlignment="1">
      <alignment horizontal="center" vertical="center"/>
    </xf>
    <xf numFmtId="165" fontId="27" fillId="0" borderId="0" xfId="0" applyNumberFormat="1" applyFont="1" applyAlignment="1">
      <alignment horizontal="center" vertical="center"/>
    </xf>
    <xf numFmtId="44" fontId="0" fillId="0" borderId="0" xfId="2" applyFont="1"/>
    <xf numFmtId="0" fontId="28" fillId="0" borderId="0" xfId="0" applyFont="1" applyAlignment="1">
      <alignment horizontal="center"/>
    </xf>
    <xf numFmtId="165" fontId="17" fillId="0" borderId="13" xfId="0" applyNumberFormat="1" applyFont="1" applyBorder="1" applyProtection="1">
      <protection hidden="1"/>
    </xf>
    <xf numFmtId="44" fontId="12" fillId="0" borderId="0" xfId="2" applyFont="1" applyFill="1" applyBorder="1" applyAlignment="1">
      <alignment horizontal="center"/>
    </xf>
    <xf numFmtId="44" fontId="29" fillId="0" borderId="0" xfId="2" applyFont="1" applyFill="1" applyBorder="1" applyAlignment="1">
      <alignment horizontal="center"/>
    </xf>
    <xf numFmtId="164" fontId="30" fillId="0" borderId="0" xfId="0" applyNumberFormat="1" applyFont="1"/>
    <xf numFmtId="0" fontId="7" fillId="0" borderId="0" xfId="0" applyFont="1" applyAlignment="1">
      <alignment horizontal="center"/>
    </xf>
    <xf numFmtId="165" fontId="17" fillId="6" borderId="7" xfId="0" applyNumberFormat="1" applyFont="1" applyFill="1" applyBorder="1" applyAlignment="1" applyProtection="1">
      <alignment vertical="center"/>
      <protection hidden="1"/>
    </xf>
    <xf numFmtId="165" fontId="19" fillId="0" borderId="7" xfId="0" applyNumberFormat="1" applyFont="1" applyBorder="1" applyAlignment="1" applyProtection="1">
      <alignment vertical="center"/>
      <protection hidden="1"/>
    </xf>
    <xf numFmtId="0" fontId="17" fillId="0" borderId="7" xfId="0" quotePrefix="1" applyFont="1" applyBorder="1" applyAlignment="1" applyProtection="1">
      <alignment horizontal="center" vertical="center" wrapText="1"/>
      <protection hidden="1"/>
    </xf>
    <xf numFmtId="0" fontId="19" fillId="0" borderId="7" xfId="0" quotePrefix="1" applyFont="1" applyBorder="1" applyAlignment="1" applyProtection="1">
      <alignment horizontal="center" vertical="center" wrapText="1"/>
      <protection hidden="1"/>
    </xf>
    <xf numFmtId="0" fontId="17" fillId="0" borderId="11" xfId="0" quotePrefix="1" applyFont="1" applyBorder="1" applyAlignment="1" applyProtection="1">
      <alignment horizontal="center" vertical="center" wrapText="1"/>
      <protection hidden="1"/>
    </xf>
    <xf numFmtId="164" fontId="31" fillId="0" borderId="0" xfId="0" applyNumberFormat="1" applyFont="1" applyAlignment="1">
      <alignment horizontal="center"/>
    </xf>
    <xf numFmtId="165" fontId="7" fillId="0" borderId="0" xfId="0" applyNumberFormat="1" applyFont="1" applyAlignment="1">
      <alignment horizontal="center"/>
    </xf>
    <xf numFmtId="0" fontId="13" fillId="7" borderId="6" xfId="0" applyFont="1" applyFill="1" applyBorder="1" applyAlignment="1" applyProtection="1">
      <alignment horizontal="center" vertical="center" wrapText="1"/>
      <protection hidden="1"/>
    </xf>
    <xf numFmtId="0" fontId="13" fillId="7" borderId="7" xfId="0" applyFont="1" applyFill="1" applyBorder="1" applyAlignment="1" applyProtection="1">
      <alignment horizontal="center" vertical="center" wrapText="1"/>
      <protection hidden="1"/>
    </xf>
    <xf numFmtId="2" fontId="13" fillId="7" borderId="7" xfId="0" applyNumberFormat="1" applyFont="1" applyFill="1" applyBorder="1" applyAlignment="1" applyProtection="1">
      <alignment horizontal="center" vertical="center" wrapText="1"/>
      <protection hidden="1"/>
    </xf>
    <xf numFmtId="0" fontId="13" fillId="7" borderId="11" xfId="0" applyFont="1" applyFill="1" applyBorder="1" applyAlignment="1" applyProtection="1">
      <alignment horizontal="center" wrapText="1"/>
      <protection hidden="1"/>
    </xf>
    <xf numFmtId="0" fontId="15" fillId="0" borderId="4" xfId="0" applyFont="1" applyBorder="1" applyProtection="1">
      <protection hidden="1"/>
    </xf>
    <xf numFmtId="2" fontId="15" fillId="0" borderId="0" xfId="0" applyNumberFormat="1" applyFont="1" applyProtection="1">
      <protection hidden="1"/>
    </xf>
    <xf numFmtId="0" fontId="15" fillId="0" borderId="5" xfId="0" applyFont="1" applyBorder="1" applyProtection="1">
      <protection hidden="1"/>
    </xf>
    <xf numFmtId="0" fontId="32" fillId="0" borderId="0" xfId="0" applyFont="1" applyAlignment="1">
      <alignment horizontal="center"/>
    </xf>
    <xf numFmtId="0" fontId="33" fillId="0" borderId="0" xfId="0" applyFont="1" applyAlignment="1">
      <alignment horizontal="center"/>
    </xf>
    <xf numFmtId="0" fontId="1" fillId="8" borderId="4" xfId="0" applyFont="1" applyFill="1" applyBorder="1" applyAlignment="1" applyProtection="1">
      <alignment horizontal="center" vertical="center"/>
      <protection hidden="1"/>
    </xf>
    <xf numFmtId="0" fontId="34" fillId="0" borderId="0" xfId="0" applyFont="1" applyAlignment="1" applyProtection="1">
      <alignment horizontal="right" vertical="center"/>
      <protection hidden="1"/>
    </xf>
    <xf numFmtId="0" fontId="1" fillId="0" borderId="0" xfId="0" applyFont="1" applyProtection="1">
      <protection hidden="1"/>
    </xf>
    <xf numFmtId="0" fontId="35" fillId="8" borderId="5" xfId="0" applyFont="1" applyFill="1" applyBorder="1" applyAlignment="1" applyProtection="1">
      <alignment horizontal="center"/>
      <protection hidden="1"/>
    </xf>
    <xf numFmtId="10" fontId="36" fillId="0" borderId="0" xfId="0" applyNumberFormat="1" applyFont="1"/>
    <xf numFmtId="0" fontId="36" fillId="6" borderId="5" xfId="0" applyFont="1" applyFill="1" applyBorder="1" applyAlignment="1">
      <alignment horizontal="center"/>
    </xf>
    <xf numFmtId="0" fontId="36" fillId="9" borderId="4" xfId="0"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5" xfId="0" applyFont="1" applyFill="1" applyBorder="1" applyAlignment="1">
      <alignment horizontal="center" vertical="center" wrapText="1"/>
    </xf>
    <xf numFmtId="0" fontId="36" fillId="9" borderId="14" xfId="0" applyFont="1" applyFill="1" applyBorder="1" applyAlignment="1">
      <alignment horizontal="center" vertical="center" wrapText="1"/>
    </xf>
    <xf numFmtId="0" fontId="36" fillId="9" borderId="15" xfId="0" applyFont="1" applyFill="1" applyBorder="1" applyAlignment="1">
      <alignment horizontal="center" vertical="center" wrapText="1"/>
    </xf>
    <xf numFmtId="0" fontId="36" fillId="9" borderId="16" xfId="0" applyFont="1" applyFill="1" applyBorder="1" applyAlignment="1">
      <alignment horizontal="center" vertical="center" wrapText="1"/>
    </xf>
    <xf numFmtId="164" fontId="5" fillId="0" borderId="0" xfId="0" applyNumberFormat="1" applyFont="1" applyAlignment="1">
      <alignment horizontal="center"/>
    </xf>
  </cellXfs>
  <cellStyles count="4">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studi%20Costos%20Menjadors%20Navas%20i%20Parallel_120526_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as27"/>
      <sheetName val="Navas28"/>
      <sheetName val="Navas29"/>
      <sheetName val="Navas30"/>
      <sheetName val="Par27"/>
      <sheetName val="Par28"/>
      <sheetName val="Par29"/>
      <sheetName val="Par30"/>
      <sheetName val="EXEC_CD_CI"/>
      <sheetName val="PBL_VEC"/>
    </sheetNames>
    <sheetDataSet>
      <sheetData sheetId="0"/>
      <sheetData sheetId="1"/>
      <sheetData sheetId="2"/>
      <sheetData sheetId="3"/>
      <sheetData sheetId="4"/>
      <sheetData sheetId="5"/>
      <sheetData sheetId="6"/>
      <sheetData sheetId="7"/>
      <sheetData sheetId="8">
        <row r="5">
          <cell r="D5" t="str">
            <v>LOT 1: NAVAS</v>
          </cell>
        </row>
        <row r="11">
          <cell r="A11">
            <v>109500</v>
          </cell>
          <cell r="B11">
            <v>109800</v>
          </cell>
          <cell r="H11">
            <v>1799243.9295325533</v>
          </cell>
        </row>
        <row r="12">
          <cell r="A12">
            <v>16050</v>
          </cell>
          <cell r="B12">
            <v>52575</v>
          </cell>
        </row>
        <row r="14">
          <cell r="A14">
            <v>5.95</v>
          </cell>
        </row>
        <row r="19">
          <cell r="A19">
            <v>58.800000000000004</v>
          </cell>
          <cell r="B19">
            <v>36</v>
          </cell>
        </row>
        <row r="20">
          <cell r="A20">
            <v>21.71</v>
          </cell>
          <cell r="B20">
            <v>3713</v>
          </cell>
        </row>
        <row r="21">
          <cell r="B21">
            <v>4696</v>
          </cell>
        </row>
        <row r="25">
          <cell r="H25">
            <v>57507.520000000004</v>
          </cell>
        </row>
        <row r="115">
          <cell r="D115" t="str">
            <v>Despeses per Preus UNITARIS (Alimentació)</v>
          </cell>
        </row>
        <row r="116">
          <cell r="D116" t="str">
            <v>Àpats: DINARS</v>
          </cell>
        </row>
        <row r="117">
          <cell r="D117" t="str">
            <v>Àpats: SOPARS</v>
          </cell>
        </row>
        <row r="120">
          <cell r="D120" t="str">
            <v>Despeses per Preus UNITARIS (Serveis Externs)</v>
          </cell>
        </row>
        <row r="121">
          <cell r="D121" t="str">
            <v>Hores de DIETISTA</v>
          </cell>
        </row>
        <row r="122">
          <cell r="D122" t="str">
            <v>Hores  de SEGURETAT / VIGILÀNCIA</v>
          </cell>
        </row>
        <row r="125">
          <cell r="D125" t="str">
            <v>Despeses per UNITARI Complementàries</v>
          </cell>
        </row>
        <row r="126">
          <cell r="D126" t="str">
            <v>Manteniment</v>
          </cell>
        </row>
      </sheetData>
      <sheetData sheetId="9">
        <row r="28">
          <cell r="H28">
            <v>0.1</v>
          </cell>
        </row>
        <row r="29">
          <cell r="H29">
            <v>0.21</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Q116"/>
  <sheetViews>
    <sheetView tabSelected="1" workbookViewId="0">
      <selection activeCell="D33" sqref="D33"/>
    </sheetView>
  </sheetViews>
  <sheetFormatPr baseColWidth="10" defaultColWidth="8.88671875" defaultRowHeight="15"/>
  <cols>
    <col min="2" max="2" width="49.44140625" customWidth="1"/>
    <col min="4" max="4" width="10.77734375" bestFit="1" customWidth="1"/>
    <col min="5" max="5" width="10.88671875" bestFit="1" customWidth="1"/>
    <col min="6" max="6" width="13.6640625" bestFit="1" customWidth="1"/>
    <col min="7" max="7" width="22.77734375" customWidth="1"/>
    <col min="8" max="8" width="14.44140625" bestFit="1" customWidth="1"/>
    <col min="9" max="9" width="13.21875" customWidth="1"/>
    <col min="10" max="10" width="10.77734375" bestFit="1" customWidth="1"/>
    <col min="11" max="11" width="11.44140625" customWidth="1"/>
    <col min="12" max="12" width="14.109375" customWidth="1"/>
    <col min="13" max="13" width="14.88671875" style="2" customWidth="1"/>
    <col min="14" max="14" width="10.33203125" bestFit="1" customWidth="1"/>
    <col min="15" max="15" width="10.33203125" style="1" bestFit="1" customWidth="1"/>
    <col min="16" max="16" width="12.109375" bestFit="1" customWidth="1"/>
    <col min="17" max="17" width="13.6640625" bestFit="1" customWidth="1"/>
    <col min="18" max="18" width="13.109375" bestFit="1" customWidth="1"/>
  </cols>
  <sheetData>
    <row r="1" spans="1:17" ht="15.75" thickBot="1">
      <c r="A1" s="4"/>
      <c r="B1" s="4"/>
      <c r="C1" s="4"/>
      <c r="D1" s="4"/>
      <c r="E1" s="4"/>
      <c r="F1" s="4"/>
      <c r="G1" s="4"/>
      <c r="H1" s="4"/>
      <c r="I1" s="5"/>
      <c r="K1" s="118"/>
    </row>
    <row r="2" spans="1:17" ht="18" customHeight="1">
      <c r="A2" s="4"/>
      <c r="B2" s="117" t="s">
        <v>28</v>
      </c>
      <c r="C2" s="116"/>
      <c r="D2" s="116"/>
      <c r="E2" s="116"/>
      <c r="F2" s="116"/>
      <c r="G2" s="116"/>
      <c r="H2" s="115"/>
      <c r="I2" s="5"/>
    </row>
    <row r="3" spans="1:17" ht="18" customHeight="1">
      <c r="A3" s="4"/>
      <c r="B3" s="114"/>
      <c r="C3" s="113"/>
      <c r="D3" s="113"/>
      <c r="E3" s="113"/>
      <c r="F3" s="113"/>
      <c r="G3" s="113"/>
      <c r="H3" s="112"/>
      <c r="I3" s="5"/>
    </row>
    <row r="4" spans="1:17" ht="18">
      <c r="A4" s="4"/>
      <c r="B4" s="111" t="str">
        <f>[1]EXEC_CD_CI!D5</f>
        <v>LOT 1: NAVAS</v>
      </c>
      <c r="C4" s="110"/>
      <c r="G4" s="21"/>
      <c r="H4" s="9"/>
      <c r="I4" s="5"/>
      <c r="M4" s="65"/>
    </row>
    <row r="5" spans="1:17" ht="26.25">
      <c r="A5" s="4"/>
      <c r="B5" s="109" t="s">
        <v>27</v>
      </c>
      <c r="C5" s="29"/>
      <c r="D5" s="108"/>
      <c r="E5" s="108"/>
      <c r="F5" s="108"/>
      <c r="G5" s="107" t="s">
        <v>26</v>
      </c>
      <c r="H5" s="106" t="s">
        <v>25</v>
      </c>
      <c r="I5" s="5"/>
      <c r="L5" s="105"/>
      <c r="M5" s="104"/>
    </row>
    <row r="6" spans="1:17" ht="15.75">
      <c r="A6" s="4"/>
      <c r="B6" s="103"/>
      <c r="C6" s="29"/>
      <c r="D6" s="29"/>
      <c r="E6" s="29"/>
      <c r="F6" s="102"/>
      <c r="G6" s="29"/>
      <c r="H6" s="101"/>
      <c r="I6" s="5"/>
      <c r="L6" s="89"/>
      <c r="M6" s="95"/>
      <c r="N6" s="14"/>
    </row>
    <row r="7" spans="1:17" ht="24">
      <c r="A7" s="4"/>
      <c r="B7" s="100" t="s">
        <v>24</v>
      </c>
      <c r="C7" s="98" t="s">
        <v>23</v>
      </c>
      <c r="D7" s="98" t="s">
        <v>22</v>
      </c>
      <c r="E7" s="98" t="s">
        <v>21</v>
      </c>
      <c r="F7" s="99" t="s">
        <v>20</v>
      </c>
      <c r="G7" s="98" t="s">
        <v>19</v>
      </c>
      <c r="H7" s="97" t="s">
        <v>18</v>
      </c>
      <c r="I7" s="5"/>
      <c r="L7" s="96"/>
      <c r="M7" s="95"/>
      <c r="N7" s="89"/>
      <c r="P7" s="3"/>
    </row>
    <row r="8" spans="1:17">
      <c r="A8" s="4"/>
      <c r="B8" s="94" t="s">
        <v>17</v>
      </c>
      <c r="C8" s="93" t="s">
        <v>16</v>
      </c>
      <c r="D8" s="92">
        <v>1</v>
      </c>
      <c r="E8" s="91"/>
      <c r="F8" s="90">
        <f>[1]EXEC_CD_CI!H11</f>
        <v>1799243.9295325533</v>
      </c>
      <c r="G8" s="68"/>
      <c r="H8" s="67">
        <f>ROUND(D8*G8,2)</f>
        <v>0</v>
      </c>
      <c r="I8" s="5"/>
      <c r="L8" s="89"/>
      <c r="M8" s="88"/>
      <c r="N8" s="84"/>
      <c r="O8" s="87"/>
      <c r="P8" s="86"/>
      <c r="Q8" s="21"/>
    </row>
    <row r="9" spans="1:17">
      <c r="A9" s="4"/>
      <c r="B9" s="62"/>
      <c r="C9" s="55"/>
      <c r="D9" s="61" t="s">
        <v>15</v>
      </c>
      <c r="E9" s="60"/>
      <c r="F9" s="59">
        <f>F8</f>
        <v>1799243.9295325533</v>
      </c>
      <c r="G9" s="58" t="s">
        <v>14</v>
      </c>
      <c r="H9" s="57">
        <f>H8</f>
        <v>0</v>
      </c>
      <c r="I9" s="5"/>
      <c r="J9" s="2"/>
      <c r="K9" s="2"/>
      <c r="L9" s="65"/>
      <c r="N9" s="84"/>
      <c r="Q9" s="83"/>
    </row>
    <row r="10" spans="1:17">
      <c r="A10" s="4"/>
      <c r="B10" s="62"/>
      <c r="C10" s="55"/>
      <c r="D10" s="80"/>
      <c r="E10" s="80"/>
      <c r="F10" s="85"/>
      <c r="G10" s="78"/>
      <c r="H10" s="77"/>
      <c r="I10" s="5"/>
      <c r="J10" s="2"/>
      <c r="K10" s="2"/>
      <c r="L10" s="65"/>
      <c r="N10" s="84"/>
      <c r="Q10" s="83"/>
    </row>
    <row r="11" spans="1:17">
      <c r="A11" s="4"/>
      <c r="B11" s="56" t="str">
        <f>[1]EXEC_CD_CI!D115</f>
        <v>Despeses per Preus UNITARIS (Alimentació)</v>
      </c>
      <c r="C11" s="55"/>
      <c r="D11" s="51"/>
      <c r="E11" s="51"/>
      <c r="F11" s="74"/>
      <c r="G11" s="53"/>
      <c r="H11" s="52"/>
      <c r="I11" s="5"/>
      <c r="J11" s="2"/>
      <c r="K11" s="2"/>
      <c r="L11" s="65"/>
      <c r="N11" s="84"/>
      <c r="Q11" s="83"/>
    </row>
    <row r="12" spans="1:17" ht="25.5">
      <c r="A12" s="4"/>
      <c r="B12" s="73" t="str">
        <f>[1]EXEC_CD_CI!D116</f>
        <v>Àpats: DINARS</v>
      </c>
      <c r="C12" s="72" t="s">
        <v>12</v>
      </c>
      <c r="D12" s="71">
        <f>[1]EXEC_CD_CI!A11+[1]EXEC_CD_CI!B11</f>
        <v>219300</v>
      </c>
      <c r="E12" s="70">
        <f>[1]EXEC_CD_CI!A14</f>
        <v>5.95</v>
      </c>
      <c r="F12" s="69">
        <f>D12*E12</f>
        <v>1304835</v>
      </c>
      <c r="G12" s="68"/>
      <c r="H12" s="67">
        <f>ROUND(D12*G12,2)</f>
        <v>0</v>
      </c>
      <c r="I12" s="5"/>
      <c r="J12" s="82" t="s">
        <v>13</v>
      </c>
      <c r="K12" s="81"/>
      <c r="L12" s="66"/>
      <c r="M12" s="21"/>
      <c r="N12" s="64"/>
      <c r="O12" s="20"/>
      <c r="P12" s="19"/>
      <c r="Q12" s="63"/>
    </row>
    <row r="13" spans="1:17" ht="25.5">
      <c r="A13" s="4"/>
      <c r="B13" s="73" t="str">
        <f>[1]EXEC_CD_CI!D117</f>
        <v>Àpats: SOPARS</v>
      </c>
      <c r="C13" s="72" t="s">
        <v>12</v>
      </c>
      <c r="D13" s="71">
        <f>[1]EXEC_CD_CI!A12+[1]EXEC_CD_CI!B12</f>
        <v>68625</v>
      </c>
      <c r="E13" s="70">
        <f>[1]EXEC_CD_CI!A14</f>
        <v>5.95</v>
      </c>
      <c r="F13" s="69">
        <f>D13*E13</f>
        <v>408318.75</v>
      </c>
      <c r="G13" s="68"/>
      <c r="H13" s="67">
        <f>ROUND(D13*G13,2)</f>
        <v>0</v>
      </c>
      <c r="I13" s="5"/>
      <c r="J13" s="82"/>
      <c r="K13" s="81"/>
      <c r="L13" s="66"/>
      <c r="M13" s="21"/>
      <c r="N13" s="64"/>
      <c r="O13" s="20"/>
      <c r="P13" s="19"/>
      <c r="Q13" s="63"/>
    </row>
    <row r="14" spans="1:17">
      <c r="A14" s="4"/>
      <c r="B14" s="62"/>
      <c r="C14" s="55"/>
      <c r="D14" s="61" t="s">
        <v>10</v>
      </c>
      <c r="E14" s="60"/>
      <c r="F14" s="59">
        <f>SUM(F12:F13)</f>
        <v>1713153.75</v>
      </c>
      <c r="G14" s="58" t="s">
        <v>9</v>
      </c>
      <c r="H14" s="57">
        <f>SUM(H12:H13)</f>
        <v>0</v>
      </c>
      <c r="I14" s="5"/>
      <c r="J14" s="76">
        <f>30+31+31+30+31+30+31</f>
        <v>214</v>
      </c>
      <c r="K14" s="75"/>
      <c r="L14" s="66"/>
      <c r="M14" s="21"/>
      <c r="N14" s="64"/>
      <c r="O14" s="20"/>
      <c r="P14" s="19"/>
      <c r="Q14" s="63"/>
    </row>
    <row r="15" spans="1:17">
      <c r="A15" s="4"/>
      <c r="B15" s="62"/>
      <c r="C15" s="55"/>
      <c r="D15" s="80"/>
      <c r="E15" s="80"/>
      <c r="F15" s="79"/>
      <c r="G15" s="78"/>
      <c r="H15" s="77"/>
      <c r="I15" s="5"/>
      <c r="J15" s="76"/>
      <c r="K15" s="75"/>
      <c r="L15" s="66"/>
      <c r="M15" s="21"/>
      <c r="N15" s="64"/>
      <c r="O15" s="20"/>
      <c r="P15" s="19"/>
      <c r="Q15" s="63"/>
    </row>
    <row r="16" spans="1:17">
      <c r="A16" s="4"/>
      <c r="B16" s="56" t="str">
        <f>[1]EXEC_CD_CI!D120</f>
        <v>Despeses per Preus UNITARIS (Serveis Externs)</v>
      </c>
      <c r="C16" s="55"/>
      <c r="D16" s="51"/>
      <c r="E16" s="51"/>
      <c r="F16" s="74"/>
      <c r="G16" s="53"/>
      <c r="H16" s="52"/>
      <c r="I16" s="5"/>
      <c r="J16" s="76"/>
      <c r="K16" s="75"/>
      <c r="L16" s="66"/>
      <c r="M16" s="21"/>
      <c r="N16" s="64"/>
      <c r="O16" s="20"/>
      <c r="P16" s="19"/>
      <c r="Q16" s="63"/>
    </row>
    <row r="17" spans="1:17" ht="25.5">
      <c r="A17" s="4"/>
      <c r="B17" s="73" t="str">
        <f>[1]EXEC_CD_CI!D121</f>
        <v>Hores de DIETISTA</v>
      </c>
      <c r="C17" s="72" t="s">
        <v>12</v>
      </c>
      <c r="D17" s="71">
        <f>[1]EXEC_CD_CI!B19*2</f>
        <v>72</v>
      </c>
      <c r="E17" s="70">
        <f>[1]EXEC_CD_CI!A19</f>
        <v>58.800000000000004</v>
      </c>
      <c r="F17" s="69">
        <f>D17*E17</f>
        <v>4233.6000000000004</v>
      </c>
      <c r="G17" s="68"/>
      <c r="H17" s="67">
        <f>ROUND(D17*G17,2)</f>
        <v>0</v>
      </c>
      <c r="I17" s="5"/>
      <c r="J17" s="76"/>
      <c r="K17" s="75"/>
      <c r="L17" s="66"/>
      <c r="M17" s="21"/>
      <c r="N17" s="64"/>
      <c r="O17" s="20"/>
      <c r="P17" s="19"/>
      <c r="Q17" s="63"/>
    </row>
    <row r="18" spans="1:17" ht="25.5">
      <c r="A18" s="4"/>
      <c r="B18" s="73" t="str">
        <f>[1]EXEC_CD_CI!D122</f>
        <v>Hores  de SEGURETAT / VIGILÀNCIA</v>
      </c>
      <c r="C18" s="72" t="s">
        <v>12</v>
      </c>
      <c r="D18" s="71">
        <f>[1]EXEC_CD_CI!B20+[1]EXEC_CD_CI!B21</f>
        <v>8409</v>
      </c>
      <c r="E18" s="70">
        <f>[1]EXEC_CD_CI!A20</f>
        <v>21.71</v>
      </c>
      <c r="F18" s="69">
        <f>D18*E18</f>
        <v>182559.39</v>
      </c>
      <c r="G18" s="68"/>
      <c r="H18" s="67">
        <f>ROUND(D18*G18,2)</f>
        <v>0</v>
      </c>
      <c r="I18" s="5"/>
      <c r="J18" s="76"/>
      <c r="K18" s="75"/>
      <c r="L18" s="66"/>
      <c r="M18" s="21"/>
      <c r="N18" s="64"/>
      <c r="O18" s="20"/>
      <c r="P18" s="19"/>
      <c r="Q18" s="63"/>
    </row>
    <row r="19" spans="1:17">
      <c r="A19" s="4"/>
      <c r="B19" s="62"/>
      <c r="C19" s="55"/>
      <c r="D19" s="61" t="s">
        <v>10</v>
      </c>
      <c r="E19" s="60"/>
      <c r="F19" s="59">
        <f>SUM(F17:F18)</f>
        <v>186792.99000000002</v>
      </c>
      <c r="G19" s="58" t="s">
        <v>9</v>
      </c>
      <c r="H19" s="57">
        <f>SUM(H17:H18)</f>
        <v>0</v>
      </c>
      <c r="I19" s="5"/>
      <c r="J19" s="76">
        <v>365</v>
      </c>
      <c r="K19" s="75"/>
      <c r="L19" s="66"/>
      <c r="M19" s="21"/>
      <c r="N19" s="64"/>
      <c r="O19" s="20"/>
      <c r="P19" s="19"/>
      <c r="Q19" s="63"/>
    </row>
    <row r="20" spans="1:17">
      <c r="A20" s="4"/>
      <c r="B20" s="62"/>
      <c r="C20" s="55"/>
      <c r="D20" s="80"/>
      <c r="E20" s="80"/>
      <c r="F20" s="79"/>
      <c r="G20" s="78"/>
      <c r="H20" s="77"/>
      <c r="I20" s="5"/>
      <c r="J20" s="76">
        <f>31+29+31+30+31</f>
        <v>152</v>
      </c>
      <c r="K20" s="75"/>
      <c r="L20" s="66"/>
      <c r="M20" s="21"/>
      <c r="N20" s="64"/>
      <c r="O20" s="20"/>
      <c r="P20" s="19"/>
      <c r="Q20" s="63"/>
    </row>
    <row r="21" spans="1:17">
      <c r="A21" s="4"/>
      <c r="B21" s="56" t="str">
        <f>[1]EXEC_CD_CI!D125</f>
        <v>Despeses per UNITARI Complementàries</v>
      </c>
      <c r="C21" s="55"/>
      <c r="D21" s="51"/>
      <c r="E21" s="51"/>
      <c r="F21" s="74"/>
      <c r="G21" s="53"/>
      <c r="H21" s="52"/>
      <c r="I21" s="5"/>
      <c r="J21" s="2"/>
      <c r="K21" s="21"/>
      <c r="L21" s="66"/>
      <c r="N21" s="64"/>
      <c r="O21" s="20"/>
      <c r="P21" s="19"/>
      <c r="Q21" s="63"/>
    </row>
    <row r="22" spans="1:17" ht="25.5">
      <c r="A22" s="4"/>
      <c r="B22" s="73" t="str">
        <f>[1]EXEC_CD_CI!D126</f>
        <v>Manteniment</v>
      </c>
      <c r="C22" s="72" t="s">
        <v>12</v>
      </c>
      <c r="D22" s="71">
        <v>1</v>
      </c>
      <c r="E22" s="70">
        <f>[1]EXEC_CD_CI!H25</f>
        <v>57507.520000000004</v>
      </c>
      <c r="F22" s="69">
        <f>D22*E22</f>
        <v>57507.520000000004</v>
      </c>
      <c r="G22" s="68"/>
      <c r="H22" s="67">
        <f>ROUND(D22*G22,2)</f>
        <v>0</v>
      </c>
      <c r="I22" s="5"/>
      <c r="J22" s="2"/>
      <c r="K22" s="21"/>
      <c r="L22" s="66"/>
      <c r="M22" s="65" t="s">
        <v>11</v>
      </c>
      <c r="N22" s="64"/>
      <c r="O22" s="20"/>
      <c r="P22" s="19"/>
      <c r="Q22" s="63"/>
    </row>
    <row r="23" spans="1:17">
      <c r="A23" s="4"/>
      <c r="B23" s="62"/>
      <c r="C23" s="55"/>
      <c r="D23" s="61" t="s">
        <v>10</v>
      </c>
      <c r="E23" s="60"/>
      <c r="F23" s="59">
        <f>SUM(F22:F22)</f>
        <v>57507.520000000004</v>
      </c>
      <c r="G23" s="58" t="s">
        <v>9</v>
      </c>
      <c r="H23" s="57">
        <f>H22</f>
        <v>0</v>
      </c>
      <c r="I23" s="5"/>
      <c r="J23" s="2"/>
      <c r="K23" s="21"/>
      <c r="L23" s="21"/>
      <c r="M23" s="45">
        <v>0.21</v>
      </c>
      <c r="N23" s="21"/>
      <c r="O23" s="20"/>
      <c r="P23" s="19"/>
      <c r="Q23" s="19"/>
    </row>
    <row r="24" spans="1:17">
      <c r="A24" s="4"/>
      <c r="B24" s="56"/>
      <c r="C24" s="55"/>
      <c r="D24" s="51"/>
      <c r="E24" s="51"/>
      <c r="F24" s="54"/>
      <c r="G24" s="53"/>
      <c r="H24" s="52"/>
      <c r="I24" s="5"/>
      <c r="J24" s="2"/>
      <c r="K24" s="21"/>
      <c r="L24" s="21"/>
      <c r="M24" s="45">
        <v>0.1</v>
      </c>
      <c r="N24" s="21"/>
      <c r="O24" s="20"/>
      <c r="P24" s="19"/>
      <c r="Q24" s="19"/>
    </row>
    <row r="25" spans="1:17">
      <c r="A25" s="4"/>
      <c r="B25" s="56"/>
      <c r="C25" s="55"/>
      <c r="D25" s="51"/>
      <c r="E25" s="51"/>
      <c r="F25" s="54"/>
      <c r="G25" s="53"/>
      <c r="H25" s="52"/>
      <c r="I25" s="5"/>
      <c r="J25" s="2"/>
      <c r="K25" s="21"/>
      <c r="L25" s="21"/>
      <c r="M25" s="45">
        <v>0.04</v>
      </c>
      <c r="N25" s="21"/>
      <c r="O25" s="20"/>
      <c r="P25" s="19"/>
      <c r="Q25" s="19"/>
    </row>
    <row r="26" spans="1:17">
      <c r="A26" s="4"/>
      <c r="B26" s="30"/>
      <c r="C26" s="49"/>
      <c r="D26" s="51"/>
      <c r="E26" s="51"/>
      <c r="F26" s="50"/>
      <c r="G26" s="49"/>
      <c r="H26" s="48"/>
      <c r="I26" s="5"/>
      <c r="J26" s="2"/>
      <c r="K26" s="21"/>
      <c r="L26" s="21"/>
      <c r="M26" s="45">
        <v>0</v>
      </c>
      <c r="N26" s="21"/>
      <c r="O26" s="20"/>
      <c r="P26" s="19"/>
      <c r="Q26" s="19"/>
    </row>
    <row r="27" spans="1:17">
      <c r="A27" s="4"/>
      <c r="B27" s="10"/>
      <c r="C27" s="37" t="s">
        <v>8</v>
      </c>
      <c r="D27" s="36"/>
      <c r="E27" s="47"/>
      <c r="F27" s="34">
        <f>ROUND(F9+F14+F19+F23,2)</f>
        <v>3756698.19</v>
      </c>
      <c r="G27" s="46" t="s">
        <v>7</v>
      </c>
      <c r="H27" s="39">
        <f>ROUND(IF((G8+G12+G13+G17+G18+G22)&lt;&gt;0,H9+H14+H19+H23,0),2)</f>
        <v>0</v>
      </c>
      <c r="I27" s="5"/>
      <c r="J27" s="2"/>
      <c r="K27" s="21"/>
      <c r="L27" s="21"/>
      <c r="M27" s="45">
        <v>0</v>
      </c>
      <c r="N27" s="21"/>
      <c r="O27" s="20"/>
      <c r="P27" s="19"/>
      <c r="Q27" s="19"/>
    </row>
    <row r="28" spans="1:17">
      <c r="A28" s="4"/>
      <c r="B28" s="10"/>
      <c r="C28" s="44" t="s">
        <v>6</v>
      </c>
      <c r="D28" s="43">
        <f>F27-D29</f>
        <v>3699190.67</v>
      </c>
      <c r="E28" s="42">
        <f>[1]PBL_VEC!H28</f>
        <v>0.1</v>
      </c>
      <c r="F28" s="41">
        <f>D28*E28</f>
        <v>369919.06700000004</v>
      </c>
      <c r="G28" s="40">
        <v>0.1</v>
      </c>
      <c r="H28" s="39">
        <f>ROUND((H27-H23)*G28,2)</f>
        <v>0</v>
      </c>
      <c r="I28" s="5"/>
      <c r="J28" s="2"/>
      <c r="K28" s="21"/>
      <c r="L28" s="21"/>
      <c r="M28" s="45"/>
      <c r="N28" s="21"/>
      <c r="O28" s="20"/>
      <c r="P28" s="19"/>
      <c r="Q28" s="19"/>
    </row>
    <row r="29" spans="1:17">
      <c r="A29" s="4"/>
      <c r="B29" s="10"/>
      <c r="C29" s="44" t="s">
        <v>6</v>
      </c>
      <c r="D29" s="43">
        <f>F23</f>
        <v>57507.520000000004</v>
      </c>
      <c r="E29" s="42">
        <f>[1]PBL_VEC!H29</f>
        <v>0.21</v>
      </c>
      <c r="F29" s="41">
        <f>D29*E29</f>
        <v>12076.5792</v>
      </c>
      <c r="G29" s="40">
        <v>0.21</v>
      </c>
      <c r="H29" s="39">
        <f>ROUND(H23*G29,2)</f>
        <v>0</v>
      </c>
      <c r="I29" s="5"/>
      <c r="J29" s="38" t="s">
        <v>5</v>
      </c>
      <c r="K29" s="21"/>
      <c r="L29" s="21"/>
      <c r="N29" s="21"/>
      <c r="O29" s="20"/>
      <c r="P29" s="19"/>
      <c r="Q29" s="19"/>
    </row>
    <row r="30" spans="1:17">
      <c r="A30" s="4"/>
      <c r="B30" s="10"/>
      <c r="C30" s="37" t="s">
        <v>4</v>
      </c>
      <c r="D30" s="36"/>
      <c r="E30" s="35"/>
      <c r="F30" s="34">
        <f>SUM(F27:F29)</f>
        <v>4138693.8362000003</v>
      </c>
      <c r="G30" s="33" t="s">
        <v>3</v>
      </c>
      <c r="H30" s="32">
        <f>ROUND(H27,2)+ROUND(H28,2)+ROUND(H29,2)</f>
        <v>0</v>
      </c>
      <c r="I30" s="5"/>
      <c r="J30" s="31">
        <f>H30/F30-1</f>
        <v>-1</v>
      </c>
      <c r="K30" s="21"/>
      <c r="L30" s="21"/>
      <c r="M30" s="21"/>
      <c r="N30" s="21"/>
      <c r="O30" s="20"/>
      <c r="P30" s="19"/>
      <c r="Q30" s="19"/>
    </row>
    <row r="31" spans="1:17">
      <c r="A31" s="4"/>
      <c r="B31" s="30"/>
      <c r="C31" s="29"/>
      <c r="D31" s="28"/>
      <c r="E31" s="27"/>
      <c r="F31" s="26"/>
      <c r="G31" s="25"/>
      <c r="H31" s="24"/>
      <c r="I31" s="5"/>
      <c r="J31" s="2"/>
      <c r="K31" s="21"/>
      <c r="L31" s="21"/>
      <c r="M31" s="21"/>
      <c r="N31" s="21"/>
      <c r="O31" s="20"/>
      <c r="P31" s="19"/>
      <c r="Q31" s="19"/>
    </row>
    <row r="32" spans="1:17">
      <c r="A32" s="4"/>
      <c r="B32" s="18" t="s">
        <v>2</v>
      </c>
      <c r="D32" s="17"/>
      <c r="E32" s="17"/>
      <c r="F32" s="23"/>
      <c r="G32" s="17"/>
      <c r="H32" s="22"/>
      <c r="I32" s="5"/>
      <c r="J32" s="2"/>
      <c r="K32" s="21"/>
      <c r="L32" s="21"/>
      <c r="M32" s="21"/>
      <c r="N32" s="21"/>
      <c r="O32" s="20"/>
      <c r="P32" s="19"/>
      <c r="Q32" s="19"/>
    </row>
    <row r="33" spans="1:17">
      <c r="A33" s="4"/>
      <c r="B33" s="18"/>
      <c r="C33" s="17"/>
      <c r="D33" s="17"/>
      <c r="E33" s="17"/>
      <c r="F33" s="17"/>
      <c r="G33" s="17"/>
      <c r="H33" s="22"/>
      <c r="I33" s="5"/>
      <c r="J33" s="2"/>
      <c r="K33" s="21"/>
      <c r="L33" s="21"/>
      <c r="M33" s="21"/>
      <c r="N33" s="21"/>
      <c r="O33" s="20"/>
      <c r="P33" s="19"/>
      <c r="Q33" s="19"/>
    </row>
    <row r="34" spans="1:17" ht="13.5" customHeight="1">
      <c r="A34" s="4"/>
      <c r="B34" s="18"/>
      <c r="C34" s="16"/>
      <c r="D34" s="16"/>
      <c r="E34" s="16"/>
      <c r="F34" s="16"/>
      <c r="G34" s="16"/>
      <c r="H34" s="15"/>
      <c r="I34" s="5"/>
      <c r="J34" s="2"/>
      <c r="K34" s="2"/>
      <c r="L34" s="2"/>
      <c r="N34" s="14"/>
    </row>
    <row r="35" spans="1:17">
      <c r="A35" s="4"/>
      <c r="B35" s="10"/>
      <c r="C35" s="17" t="s">
        <v>1</v>
      </c>
      <c r="D35" s="16"/>
      <c r="E35" s="16"/>
      <c r="F35" s="16"/>
      <c r="G35" s="16"/>
      <c r="H35" s="15"/>
      <c r="I35" s="5"/>
      <c r="J35" s="2"/>
      <c r="K35" s="2"/>
      <c r="L35" s="2"/>
      <c r="N35" s="14"/>
    </row>
    <row r="36" spans="1:17">
      <c r="A36" s="4"/>
      <c r="B36" s="10"/>
      <c r="C36" s="16"/>
      <c r="D36" s="16"/>
      <c r="E36" s="16"/>
      <c r="F36" s="16"/>
      <c r="G36" s="16"/>
      <c r="H36" s="15"/>
      <c r="I36" s="5"/>
      <c r="L36" s="14"/>
      <c r="M36" s="14"/>
      <c r="N36" s="14"/>
    </row>
    <row r="37" spans="1:17">
      <c r="A37" s="4"/>
      <c r="B37" s="10"/>
      <c r="C37" s="11"/>
      <c r="D37" s="11"/>
      <c r="E37" s="11"/>
      <c r="F37" s="11"/>
      <c r="H37" s="9"/>
      <c r="I37" s="5"/>
      <c r="L37" s="14"/>
      <c r="M37" s="14"/>
      <c r="N37" s="14"/>
    </row>
    <row r="38" spans="1:17">
      <c r="A38" s="4"/>
      <c r="B38" s="10"/>
      <c r="C38" s="13" t="s">
        <v>0</v>
      </c>
      <c r="D38" s="13"/>
      <c r="E38" s="13"/>
      <c r="F38" s="13"/>
      <c r="G38" s="13"/>
      <c r="H38" s="12"/>
      <c r="I38" s="5"/>
      <c r="L38" s="14"/>
      <c r="M38" s="14"/>
      <c r="N38" s="14"/>
    </row>
    <row r="39" spans="1:17">
      <c r="A39" s="4"/>
      <c r="B39" s="10"/>
      <c r="C39" s="13"/>
      <c r="D39" s="13"/>
      <c r="E39" s="13"/>
      <c r="F39" s="13"/>
      <c r="G39" s="13"/>
      <c r="H39" s="12"/>
      <c r="I39" s="5"/>
      <c r="L39" s="14"/>
      <c r="M39" s="14"/>
      <c r="N39" s="14"/>
      <c r="O39"/>
    </row>
    <row r="40" spans="1:17">
      <c r="A40" s="4"/>
      <c r="B40" s="10"/>
      <c r="C40" s="13"/>
      <c r="D40" s="13"/>
      <c r="E40" s="13"/>
      <c r="F40" s="13"/>
      <c r="G40" s="13"/>
      <c r="H40" s="12"/>
      <c r="I40" s="5"/>
      <c r="O40"/>
    </row>
    <row r="41" spans="1:17">
      <c r="A41" s="4"/>
      <c r="B41" s="10"/>
      <c r="C41" s="11"/>
      <c r="D41" s="11"/>
      <c r="E41" s="11"/>
      <c r="F41" s="11"/>
      <c r="H41" s="9"/>
      <c r="I41" s="5"/>
      <c r="O41"/>
    </row>
    <row r="42" spans="1:17">
      <c r="A42" s="4"/>
      <c r="B42" s="10"/>
      <c r="H42" s="9"/>
      <c r="I42" s="5"/>
      <c r="O42"/>
    </row>
    <row r="43" spans="1:17" ht="15.75" thickBot="1">
      <c r="A43" s="4"/>
      <c r="B43" s="8"/>
      <c r="C43" s="7"/>
      <c r="D43" s="7"/>
      <c r="E43" s="7"/>
      <c r="F43" s="7"/>
      <c r="G43" s="7"/>
      <c r="H43" s="6"/>
      <c r="I43" s="5"/>
      <c r="O43"/>
    </row>
    <row r="44" spans="1:17">
      <c r="A44" s="4"/>
      <c r="B44" s="4"/>
      <c r="C44" s="4"/>
      <c r="D44" s="4"/>
      <c r="E44" s="4"/>
      <c r="F44" s="4"/>
      <c r="G44" s="4"/>
      <c r="H44" s="4"/>
      <c r="I44" s="4"/>
      <c r="O44"/>
    </row>
    <row r="68" spans="6:15">
      <c r="F68" s="3"/>
      <c r="G68" s="3"/>
    </row>
    <row r="69" spans="6:15">
      <c r="F69" s="3"/>
      <c r="G69" s="3"/>
    </row>
    <row r="70" spans="6:15">
      <c r="F70" s="3"/>
      <c r="G70" s="3"/>
      <c r="O70"/>
    </row>
    <row r="71" spans="6:15">
      <c r="F71" s="3"/>
      <c r="G71" s="3"/>
      <c r="O71"/>
    </row>
    <row r="72" spans="6:15">
      <c r="F72" s="3"/>
      <c r="G72" s="3"/>
      <c r="O72"/>
    </row>
    <row r="73" spans="6:15">
      <c r="F73" s="3"/>
      <c r="G73" s="3"/>
      <c r="O73"/>
    </row>
    <row r="74" spans="6:15">
      <c r="F74" s="3"/>
      <c r="G74" s="3"/>
      <c r="O74"/>
    </row>
    <row r="75" spans="6:15">
      <c r="F75" s="3"/>
      <c r="G75" s="3"/>
      <c r="O75"/>
    </row>
    <row r="76" spans="6:15">
      <c r="F76" s="3"/>
      <c r="G76" s="3"/>
      <c r="O76"/>
    </row>
    <row r="77" spans="6:15">
      <c r="F77" s="3"/>
      <c r="G77" s="3"/>
      <c r="O77"/>
    </row>
    <row r="78" spans="6:15">
      <c r="F78" s="3"/>
      <c r="G78" s="3"/>
      <c r="O78"/>
    </row>
    <row r="79" spans="6:15">
      <c r="F79" s="3"/>
      <c r="G79" s="3"/>
      <c r="O79"/>
    </row>
    <row r="80" spans="6:15">
      <c r="F80" s="3"/>
      <c r="G80" s="3"/>
      <c r="O80"/>
    </row>
    <row r="81" spans="6:15">
      <c r="F81" s="3"/>
      <c r="G81" s="3"/>
      <c r="O81"/>
    </row>
    <row r="82" spans="6:15">
      <c r="F82" s="3"/>
      <c r="G82" s="3"/>
      <c r="O82"/>
    </row>
    <row r="83" spans="6:15">
      <c r="F83" s="3"/>
      <c r="G83" s="3"/>
      <c r="O83"/>
    </row>
    <row r="84" spans="6:15">
      <c r="F84" s="3"/>
      <c r="G84" s="3"/>
      <c r="O84"/>
    </row>
    <row r="85" spans="6:15">
      <c r="F85" s="3"/>
      <c r="G85" s="3"/>
      <c r="O85"/>
    </row>
    <row r="86" spans="6:15">
      <c r="F86" s="3"/>
      <c r="G86" s="3"/>
      <c r="O86"/>
    </row>
    <row r="87" spans="6:15">
      <c r="F87" s="3"/>
      <c r="G87" s="3"/>
      <c r="O87"/>
    </row>
    <row r="88" spans="6:15">
      <c r="F88" s="3"/>
      <c r="G88" s="3"/>
      <c r="O88"/>
    </row>
    <row r="89" spans="6:15">
      <c r="F89" s="3"/>
      <c r="G89" s="3"/>
      <c r="O89"/>
    </row>
    <row r="90" spans="6:15">
      <c r="F90" s="3"/>
      <c r="G90" s="3"/>
      <c r="O90"/>
    </row>
    <row r="91" spans="6:15">
      <c r="F91" s="3"/>
      <c r="G91" s="3"/>
      <c r="O91"/>
    </row>
    <row r="92" spans="6:15">
      <c r="F92" s="3"/>
      <c r="G92" s="3"/>
      <c r="O92"/>
    </row>
    <row r="116" spans="15:15">
      <c r="O116"/>
    </row>
  </sheetData>
  <mergeCells count="7">
    <mergeCell ref="C38:H40"/>
    <mergeCell ref="B2:H3"/>
    <mergeCell ref="D9:E9"/>
    <mergeCell ref="D14:E14"/>
    <mergeCell ref="D23:E23"/>
    <mergeCell ref="B32:B34"/>
    <mergeCell ref="D19:E19"/>
  </mergeCells>
  <dataValidations count="1">
    <dataValidation type="list" allowBlank="1" showInputMessage="1" showErrorMessage="1" sqref="G28:G29 M23:M28">
      <formula1>$M$23:$M$27</formula1>
    </dataValidation>
  </dataValidations>
  <pageMargins left="0.7" right="0.7" top="0.75" bottom="0.75" header="0.3" footer="0.3"/>
  <customProperties>
    <customPr name="EpmWorksheetKeyString_GUID" r:id="rId1"/>
  </customPropertie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ANNEX3Bis_Navas</vt:lpstr>
    </vt:vector>
  </TitlesOfParts>
  <Company>IMI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Ajuntament de Barcelona</dc:creator>
  <cp:lastModifiedBy>Ajuntament de Barcelona</cp:lastModifiedBy>
  <dcterms:created xsi:type="dcterms:W3CDTF">2026-06-23T10:00:32Z</dcterms:created>
  <dcterms:modified xsi:type="dcterms:W3CDTF">2026-06-23T10:12:05Z</dcterms:modified>
</cp:coreProperties>
</file>