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5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Leo 1 SDD/Compra en Grupo ASE/2026/GRUPO FERROVIARIO/Pliego 27_29/"/>
    </mc:Choice>
  </mc:AlternateContent>
  <xr:revisionPtr revIDLastSave="0" documentId="13_ncr:1_{92BB9730-C251-F546-9166-A9214950B7BE}" xr6:coauthVersionLast="47" xr6:coauthVersionMax="47" xr10:uidLastSave="{00000000-0000-0000-0000-000000000000}"/>
  <bookViews>
    <workbookView xWindow="0" yWindow="760" windowWidth="27060" windowHeight="15340" xr2:uid="{00000000-000D-0000-FFFF-FFFF00000000}"/>
  </bookViews>
  <sheets>
    <sheet name="METRO BILBAO Especificacio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342" i="2" l="1"/>
  <c r="J341" i="2"/>
  <c r="J340" i="2"/>
  <c r="J339" i="2"/>
  <c r="J338" i="2"/>
  <c r="J337" i="2"/>
  <c r="J336" i="2"/>
  <c r="J335" i="2"/>
  <c r="J334" i="2"/>
  <c r="J333" i="2"/>
  <c r="J332" i="2"/>
  <c r="J331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04" i="2"/>
  <c r="J103" i="2"/>
  <c r="J102" i="2"/>
  <c r="J101" i="2"/>
  <c r="J100" i="2"/>
  <c r="J99" i="2"/>
  <c r="J98" i="2"/>
  <c r="J97" i="2"/>
  <c r="J96" i="2"/>
  <c r="J95" i="2"/>
  <c r="J94" i="2"/>
  <c r="J93" i="2"/>
  <c r="J80" i="2"/>
  <c r="J79" i="2"/>
  <c r="J78" i="2"/>
  <c r="J77" i="2"/>
  <c r="J76" i="2"/>
  <c r="J75" i="2"/>
  <c r="J74" i="2"/>
  <c r="J73" i="2"/>
  <c r="J72" i="2"/>
  <c r="J71" i="2"/>
  <c r="J70" i="2"/>
  <c r="J69" i="2"/>
  <c r="J56" i="2"/>
  <c r="J55" i="2"/>
  <c r="J54" i="2"/>
  <c r="J53" i="2"/>
  <c r="J52" i="2"/>
  <c r="J51" i="2"/>
  <c r="J50" i="2"/>
  <c r="J49" i="2"/>
  <c r="J48" i="2"/>
  <c r="J47" i="2"/>
  <c r="J46" i="2"/>
  <c r="J45" i="2"/>
  <c r="J19" i="2" l="1"/>
  <c r="I19" i="2"/>
  <c r="E19" i="2"/>
  <c r="D19" i="2"/>
  <c r="J18" i="2"/>
  <c r="I18" i="2"/>
  <c r="F18" i="2"/>
  <c r="E18" i="2"/>
  <c r="J17" i="2"/>
  <c r="I17" i="2"/>
  <c r="H17" i="2"/>
  <c r="G17" i="2"/>
  <c r="J16" i="2"/>
  <c r="I16" i="2"/>
  <c r="G16" i="2"/>
  <c r="F16" i="2"/>
  <c r="J15" i="2"/>
  <c r="I15" i="2"/>
  <c r="G15" i="2"/>
  <c r="F15" i="2"/>
  <c r="J14" i="2"/>
  <c r="I14" i="2"/>
  <c r="E14" i="2"/>
  <c r="D14" i="2"/>
  <c r="J13" i="2"/>
  <c r="I13" i="2"/>
  <c r="G13" i="2"/>
  <c r="F13" i="2"/>
  <c r="J12" i="2"/>
  <c r="I12" i="2"/>
  <c r="H12" i="2"/>
  <c r="G12" i="2"/>
  <c r="J11" i="2"/>
  <c r="I11" i="2"/>
  <c r="H11" i="2"/>
  <c r="G11" i="2"/>
  <c r="J10" i="2"/>
  <c r="I10" i="2"/>
  <c r="F10" i="2"/>
  <c r="E10" i="2"/>
  <c r="J9" i="2"/>
  <c r="I9" i="2"/>
  <c r="E9" i="2"/>
  <c r="D9" i="2"/>
  <c r="J8" i="2"/>
  <c r="I8" i="2"/>
  <c r="E8" i="2"/>
  <c r="D8" i="2"/>
  <c r="I345" i="2" l="1"/>
  <c r="H345" i="2"/>
  <c r="G345" i="2"/>
  <c r="F345" i="2"/>
  <c r="E345" i="2"/>
  <c r="D345" i="2"/>
  <c r="J345" i="2" l="1"/>
  <c r="D321" i="2"/>
  <c r="E321" i="2"/>
  <c r="F321" i="2"/>
  <c r="G321" i="2"/>
  <c r="H321" i="2"/>
  <c r="I321" i="2"/>
  <c r="D298" i="2"/>
  <c r="E298" i="2"/>
  <c r="F298" i="2"/>
  <c r="G298" i="2"/>
  <c r="H298" i="2"/>
  <c r="I298" i="2"/>
  <c r="D274" i="2"/>
  <c r="E274" i="2"/>
  <c r="F274" i="2"/>
  <c r="G274" i="2"/>
  <c r="H274" i="2"/>
  <c r="I274" i="2"/>
  <c r="D250" i="2"/>
  <c r="E250" i="2"/>
  <c r="F250" i="2"/>
  <c r="G250" i="2"/>
  <c r="H250" i="2"/>
  <c r="I250" i="2"/>
  <c r="E226" i="2"/>
  <c r="F226" i="2"/>
  <c r="G226" i="2"/>
  <c r="H226" i="2"/>
  <c r="I226" i="2"/>
  <c r="D226" i="2"/>
  <c r="D202" i="2"/>
  <c r="E202" i="2"/>
  <c r="F202" i="2"/>
  <c r="G202" i="2"/>
  <c r="H202" i="2"/>
  <c r="I202" i="2"/>
  <c r="D178" i="2"/>
  <c r="E178" i="2"/>
  <c r="F178" i="2"/>
  <c r="G178" i="2"/>
  <c r="H178" i="2"/>
  <c r="I178" i="2"/>
  <c r="D155" i="2"/>
  <c r="E155" i="2"/>
  <c r="F155" i="2"/>
  <c r="G155" i="2"/>
  <c r="H155" i="2"/>
  <c r="I155" i="2"/>
  <c r="D131" i="2"/>
  <c r="E131" i="2"/>
  <c r="F131" i="2"/>
  <c r="G131" i="2"/>
  <c r="H131" i="2"/>
  <c r="I131" i="2"/>
  <c r="D107" i="2"/>
  <c r="E107" i="2"/>
  <c r="F107" i="2"/>
  <c r="G107" i="2"/>
  <c r="H107" i="2"/>
  <c r="I107" i="2"/>
  <c r="E83" i="2"/>
  <c r="F83" i="2"/>
  <c r="G83" i="2"/>
  <c r="H83" i="2"/>
  <c r="I83" i="2"/>
  <c r="E59" i="2"/>
  <c r="F59" i="2"/>
  <c r="G59" i="2"/>
  <c r="H59" i="2"/>
  <c r="H33" i="2" s="1"/>
  <c r="I59" i="2"/>
  <c r="D59" i="2"/>
  <c r="D83" i="2"/>
  <c r="D22" i="2"/>
  <c r="E22" i="2"/>
  <c r="F22" i="2"/>
  <c r="G22" i="2"/>
  <c r="H22" i="2"/>
  <c r="I22" i="2"/>
  <c r="I33" i="2" l="1"/>
  <c r="G33" i="2"/>
  <c r="D33" i="2"/>
  <c r="G34" i="2"/>
  <c r="J22" i="2"/>
  <c r="E23" i="2" s="1"/>
  <c r="F33" i="2"/>
  <c r="E33" i="2"/>
  <c r="I34" i="2"/>
  <c r="E34" i="2"/>
  <c r="F34" i="2"/>
  <c r="D34" i="2"/>
  <c r="H34" i="2"/>
  <c r="I346" i="2"/>
  <c r="E346" i="2"/>
  <c r="H346" i="2"/>
  <c r="D346" i="2"/>
  <c r="G346" i="2"/>
  <c r="F346" i="2"/>
  <c r="J274" i="2"/>
  <c r="D275" i="2" s="1"/>
  <c r="J226" i="2"/>
  <c r="D227" i="2" s="1"/>
  <c r="J107" i="2"/>
  <c r="H108" i="2" s="1"/>
  <c r="J59" i="2"/>
  <c r="H60" i="2" s="1"/>
  <c r="J298" i="2"/>
  <c r="E299" i="2" s="1"/>
  <c r="J250" i="2"/>
  <c r="I251" i="2" s="1"/>
  <c r="J202" i="2"/>
  <c r="H203" i="2" s="1"/>
  <c r="J155" i="2"/>
  <c r="H156" i="2" s="1"/>
  <c r="I299" i="2"/>
  <c r="J178" i="2"/>
  <c r="J131" i="2"/>
  <c r="G275" i="2"/>
  <c r="J321" i="2"/>
  <c r="J83" i="2"/>
  <c r="H84" i="2" s="1"/>
  <c r="H275" i="2" l="1"/>
  <c r="F23" i="2"/>
  <c r="H23" i="2"/>
  <c r="I23" i="2"/>
  <c r="G23" i="2"/>
  <c r="D23" i="2"/>
  <c r="I275" i="2"/>
  <c r="J346" i="2"/>
  <c r="E227" i="2"/>
  <c r="G60" i="2"/>
  <c r="F60" i="2"/>
  <c r="F275" i="2"/>
  <c r="E275" i="2"/>
  <c r="G108" i="2"/>
  <c r="F108" i="2"/>
  <c r="I108" i="2"/>
  <c r="E108" i="2"/>
  <c r="D299" i="2"/>
  <c r="F299" i="2"/>
  <c r="H299" i="2"/>
  <c r="G299" i="2"/>
  <c r="H251" i="2"/>
  <c r="F251" i="2"/>
  <c r="G251" i="2"/>
  <c r="D251" i="2"/>
  <c r="E251" i="2"/>
  <c r="I227" i="2"/>
  <c r="G227" i="2"/>
  <c r="F227" i="2"/>
  <c r="H227" i="2"/>
  <c r="F203" i="2"/>
  <c r="D203" i="2"/>
  <c r="G203" i="2"/>
  <c r="I203" i="2"/>
  <c r="E203" i="2"/>
  <c r="G156" i="2"/>
  <c r="E156" i="2"/>
  <c r="D156" i="2"/>
  <c r="F156" i="2"/>
  <c r="D108" i="2"/>
  <c r="D60" i="2"/>
  <c r="I60" i="2"/>
  <c r="J33" i="2"/>
  <c r="E60" i="2"/>
  <c r="I156" i="2"/>
  <c r="J34" i="2"/>
  <c r="D322" i="2"/>
  <c r="H322" i="2"/>
  <c r="G322" i="2"/>
  <c r="D179" i="2"/>
  <c r="H179" i="2"/>
  <c r="G179" i="2"/>
  <c r="F322" i="2"/>
  <c r="I179" i="2"/>
  <c r="F84" i="2"/>
  <c r="E84" i="2"/>
  <c r="I84" i="2"/>
  <c r="D84" i="2"/>
  <c r="G132" i="2"/>
  <c r="D132" i="2"/>
  <c r="H132" i="2"/>
  <c r="E322" i="2"/>
  <c r="E132" i="2"/>
  <c r="F179" i="2"/>
  <c r="F132" i="2"/>
  <c r="G84" i="2"/>
  <c r="I322" i="2"/>
  <c r="E179" i="2"/>
  <c r="I132" i="2"/>
  <c r="J23" i="2" l="1"/>
  <c r="J156" i="2"/>
  <c r="J299" i="2"/>
  <c r="J227" i="2"/>
  <c r="J251" i="2"/>
  <c r="J108" i="2"/>
  <c r="J275" i="2"/>
  <c r="J203" i="2"/>
  <c r="J60" i="2"/>
  <c r="J179" i="2"/>
  <c r="J84" i="2"/>
  <c r="J132" i="2"/>
  <c r="J322" i="2"/>
</calcChain>
</file>

<file path=xl/sharedStrings.xml><?xml version="1.0" encoding="utf-8"?>
<sst xmlns="http://schemas.openxmlformats.org/spreadsheetml/2006/main" count="561" uniqueCount="62">
  <si>
    <t>Total mes (kWh)</t>
  </si>
  <si>
    <t>Total periodo (kWh)</t>
  </si>
  <si>
    <t>METRO BILBAO, S.A. AIBOA (Neteador)</t>
  </si>
  <si>
    <t>ES0021000009802347TC</t>
  </si>
  <si>
    <t>METRO BILBAO, S.A. ANSIO</t>
  </si>
  <si>
    <t>ES0021000009428176QJ</t>
  </si>
  <si>
    <t>METRO BILBAO, S.A. ARIZ (Neteador)</t>
  </si>
  <si>
    <t>ES0021000011379983FV</t>
  </si>
  <si>
    <t>METRO BILBAO, S.A. BOLUETA</t>
  </si>
  <si>
    <t>ES0021000009681779WH</t>
  </si>
  <si>
    <t>METRO BILBAO, S.A. ESTAC. IBARBENGOA</t>
  </si>
  <si>
    <t>METRO BILBAO, S.A. KABIEZES</t>
  </si>
  <si>
    <t>ES0021000018931869WZ</t>
  </si>
  <si>
    <t>METRO BILBAO, S.A. LAMIAKO</t>
  </si>
  <si>
    <t>ES0021000009844880XA</t>
  </si>
  <si>
    <t>METRO BILBAO, S.A. LARRABASTERRA</t>
  </si>
  <si>
    <t>ES0021000009989458VA</t>
  </si>
  <si>
    <t>METRO BILBAO, S.A. LUTXANA (Neteador)</t>
  </si>
  <si>
    <t>ES0021000010028499NJ</t>
  </si>
  <si>
    <t>METRO BILBAO, S.A. RIPA (Neteador)</t>
  </si>
  <si>
    <t>ES0021000009633469HP</t>
  </si>
  <si>
    <t>METRO BILBAO, S.A. SANTURTZI</t>
  </si>
  <si>
    <t>ES0021000016288056PM</t>
  </si>
  <si>
    <t>METRO BILBAO, S.A. URBINAGA (Neteador)</t>
  </si>
  <si>
    <t>ES0021000011120397ZD</t>
  </si>
  <si>
    <t>METRO BILBAO, S.A. URDULIZ</t>
  </si>
  <si>
    <t>ES0021000009989429SC</t>
  </si>
  <si>
    <t>ACTIVA HORARIA. Consumos mensuales por periodos:   (kWh)</t>
  </si>
  <si>
    <t>P1</t>
  </si>
  <si>
    <t>P2</t>
  </si>
  <si>
    <t>P3</t>
  </si>
  <si>
    <t>P4</t>
  </si>
  <si>
    <t>P5</t>
  </si>
  <si>
    <t>P6</t>
  </si>
  <si>
    <t>Total (kWh)</t>
  </si>
  <si>
    <t>%</t>
  </si>
  <si>
    <t>CUPS</t>
  </si>
  <si>
    <t>Tension Nominal (V)</t>
  </si>
  <si>
    <t>Tarifa</t>
  </si>
  <si>
    <t>Pot Cont P1</t>
  </si>
  <si>
    <t>Pot Cont P2</t>
  </si>
  <si>
    <t>Pot Cont P3</t>
  </si>
  <si>
    <t>Pot Cont P4</t>
  </si>
  <si>
    <t>Pot Cont P5</t>
  </si>
  <si>
    <t>Pot Cont P6</t>
  </si>
  <si>
    <t>TOTAL consumos por TARIFA</t>
  </si>
  <si>
    <t>TOTAL Agregada de Consumos</t>
  </si>
  <si>
    <t>6.1TD</t>
  </si>
  <si>
    <t>6.2TD</t>
  </si>
  <si>
    <t>ES0021000015996870CE</t>
  </si>
  <si>
    <t>2026-01</t>
  </si>
  <si>
    <t>2026-02</t>
  </si>
  <si>
    <t>2026-03</t>
  </si>
  <si>
    <t>2026-04</t>
  </si>
  <si>
    <t>2026-05</t>
  </si>
  <si>
    <t>2026-06</t>
  </si>
  <si>
    <t>2025-07</t>
  </si>
  <si>
    <t>2025-08</t>
  </si>
  <si>
    <t>2025-09</t>
  </si>
  <si>
    <t>2025-10</t>
  </si>
  <si>
    <t>2025-11</t>
  </si>
  <si>
    <t>2025-12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</si>
</sst>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color theme="1"/>
      <name val="Arial"/>
      <family val="2"/>
    </font>
    <font>
      <b/>
      <sz val="10"/>
      <color rgb="FF333399"/>
      <name val="Arial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14"/>
      <color rgb="FF0000FF"/>
      <name val="Arial"/>
      <family val="2"/>
    </font>
    <font>
      <sz val="8"/>
      <color rgb="FF0000FF"/>
      <name val="Arial"/>
      <family val="2"/>
    </font>
    <font>
      <sz val="10"/>
      <name val="Verdana"/>
      <family val="2"/>
    </font>
    <font>
      <b/>
      <u/>
      <sz val="14"/>
      <name val="Arial"/>
      <family val="2"/>
    </font>
    <font>
      <b/>
      <u/>
      <sz val="20"/>
      <color indexed="9"/>
      <name val="Arial"/>
      <family val="2"/>
    </font>
    <font>
      <b/>
      <u/>
      <sz val="11"/>
      <color rgb="FF0000FF"/>
      <name val="Arial"/>
      <family val="2"/>
    </font>
    <font>
      <sz val="10"/>
      <color rgb="FF000000"/>
      <name val="Tahoma"/>
      <family val="2"/>
    </font>
    <font>
      <b/>
      <i/>
      <u/>
      <sz val="10"/>
      <name val="Verdana"/>
      <family val="2"/>
    </font>
    <font>
      <b/>
      <sz val="10"/>
      <color rgb="FF000000"/>
      <name val="Tahoma"/>
      <family val="2"/>
    </font>
    <font>
      <sz val="8"/>
      <color theme="0" tint="-0.34998626667073579"/>
      <name val="Tahoma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DEF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2EA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D5D9E2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959595"/>
      </top>
      <bottom/>
      <diagonal/>
    </border>
    <border>
      <left style="medium">
        <color rgb="FF959595"/>
      </left>
      <right/>
      <top style="medium">
        <color rgb="FF959595"/>
      </top>
      <bottom style="medium">
        <color rgb="FF959595"/>
      </bottom>
      <diagonal/>
    </border>
    <border>
      <left style="thin">
        <color rgb="FF959595"/>
      </left>
      <right style="thin">
        <color auto="1"/>
      </right>
      <top style="thin">
        <color rgb="FF959595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959595"/>
      </top>
      <bottom style="thin">
        <color auto="1"/>
      </bottom>
      <diagonal/>
    </border>
    <border>
      <left style="thin">
        <color rgb="FF959595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959595"/>
      </bottom>
      <diagonal/>
    </border>
    <border>
      <left style="thin">
        <color auto="1"/>
      </left>
      <right style="thin">
        <color auto="1"/>
      </right>
      <top style="thin">
        <color rgb="FF959595"/>
      </top>
      <bottom/>
      <diagonal/>
    </border>
    <border>
      <left style="thin">
        <color auto="1"/>
      </left>
      <right style="thin">
        <color rgb="FF959595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0" fillId="0" borderId="0" xfId="0" applyFont="1"/>
    <xf numFmtId="0" fontId="20" fillId="0" borderId="0" xfId="0" applyFont="1" applyAlignment="1">
      <alignment wrapText="1"/>
    </xf>
    <xf numFmtId="49" fontId="20" fillId="0" borderId="0" xfId="0" applyNumberFormat="1" applyFont="1" applyAlignment="1">
      <alignment horizontal="left" vertical="top"/>
    </xf>
    <xf numFmtId="0" fontId="20" fillId="0" borderId="0" xfId="0" applyFont="1" applyAlignment="1">
      <alignment horizontal="right" wrapText="1"/>
    </xf>
    <xf numFmtId="49" fontId="26" fillId="0" borderId="0" xfId="0" applyNumberFormat="1" applyFont="1" applyAlignment="1">
      <alignment horizontal="left" vertical="top"/>
    </xf>
    <xf numFmtId="3" fontId="20" fillId="0" borderId="0" xfId="0" applyNumberFormat="1" applyFont="1" applyAlignment="1">
      <alignment horizontal="right" vertical="top"/>
    </xf>
    <xf numFmtId="0" fontId="22" fillId="0" borderId="10" xfId="0" applyFont="1" applyBorder="1" applyAlignment="1">
      <alignment wrapText="1"/>
    </xf>
    <xf numFmtId="0" fontId="21" fillId="0" borderId="0" xfId="0" applyFont="1" applyAlignment="1">
      <alignment wrapText="1"/>
    </xf>
    <xf numFmtId="49" fontId="24" fillId="33" borderId="11" xfId="0" applyNumberFormat="1" applyFont="1" applyFill="1" applyBorder="1" applyAlignment="1">
      <alignment vertical="top" wrapText="1"/>
    </xf>
    <xf numFmtId="0" fontId="25" fillId="0" borderId="0" xfId="0" applyFont="1" applyAlignment="1">
      <alignment vertical="top" wrapText="1"/>
    </xf>
    <xf numFmtId="0" fontId="27" fillId="0" borderId="0" xfId="0" applyFont="1"/>
    <xf numFmtId="0" fontId="28" fillId="0" borderId="0" xfId="0" applyFont="1" applyAlignment="1">
      <alignment horizontal="center"/>
    </xf>
    <xf numFmtId="3" fontId="23" fillId="34" borderId="15" xfId="0" applyNumberFormat="1" applyFont="1" applyFill="1" applyBorder="1" applyAlignment="1">
      <alignment horizontal="right" vertical="top" wrapText="1"/>
    </xf>
    <xf numFmtId="0" fontId="23" fillId="34" borderId="15" xfId="0" applyFont="1" applyFill="1" applyBorder="1" applyAlignment="1">
      <alignment horizontal="right" vertical="top" wrapText="1"/>
    </xf>
    <xf numFmtId="3" fontId="24" fillId="35" borderId="15" xfId="0" applyNumberFormat="1" applyFont="1" applyFill="1" applyBorder="1" applyAlignment="1">
      <alignment horizontal="center" vertical="center" wrapText="1"/>
    </xf>
    <xf numFmtId="3" fontId="20" fillId="0" borderId="15" xfId="0" applyNumberFormat="1" applyFont="1" applyBorder="1" applyAlignment="1">
      <alignment horizontal="center" vertical="center" wrapText="1"/>
    </xf>
    <xf numFmtId="49" fontId="24" fillId="33" borderId="13" xfId="0" applyNumberFormat="1" applyFont="1" applyFill="1" applyBorder="1" applyAlignment="1">
      <alignment vertical="center" wrapText="1"/>
    </xf>
    <xf numFmtId="49" fontId="23" fillId="36" borderId="15" xfId="0" applyNumberFormat="1" applyFont="1" applyFill="1" applyBorder="1" applyAlignment="1">
      <alignment horizontal="center" vertical="center" wrapText="1"/>
    </xf>
    <xf numFmtId="3" fontId="24" fillId="33" borderId="13" xfId="0" applyNumberFormat="1" applyFont="1" applyFill="1" applyBorder="1" applyAlignment="1">
      <alignment horizontal="center" vertical="center" wrapText="1"/>
    </xf>
    <xf numFmtId="49" fontId="23" fillId="36" borderId="0" xfId="0" applyNumberFormat="1" applyFont="1" applyFill="1" applyAlignment="1">
      <alignment horizontal="center" vertical="center" wrapText="1"/>
    </xf>
    <xf numFmtId="49" fontId="30" fillId="0" borderId="0" xfId="0" applyNumberFormat="1" applyFont="1" applyAlignment="1">
      <alignment horizontal="left" vertical="top"/>
    </xf>
    <xf numFmtId="3" fontId="31" fillId="0" borderId="16" xfId="0" applyNumberFormat="1" applyFont="1" applyBorder="1" applyAlignment="1">
      <alignment horizontal="right" vertical="top" wrapText="1"/>
    </xf>
    <xf numFmtId="3" fontId="31" fillId="0" borderId="16" xfId="0" applyNumberFormat="1" applyFont="1" applyBorder="1" applyAlignment="1">
      <alignment horizontal="center" vertical="center" wrapText="1"/>
    </xf>
    <xf numFmtId="9" fontId="31" fillId="0" borderId="16" xfId="44" applyFont="1" applyFill="1" applyBorder="1" applyAlignment="1">
      <alignment horizontal="right" vertical="top" wrapText="1"/>
    </xf>
    <xf numFmtId="9" fontId="31" fillId="0" borderId="16" xfId="44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0" fontId="0" fillId="0" borderId="0" xfId="0" applyAlignment="1">
      <alignment horizontal="justify" vertical="justify"/>
    </xf>
    <xf numFmtId="0" fontId="20" fillId="38" borderId="13" xfId="0" applyFont="1" applyFill="1" applyBorder="1" applyAlignment="1">
      <alignment horizontal="center" vertical="center" wrapText="1"/>
    </xf>
    <xf numFmtId="3" fontId="24" fillId="33" borderId="17" xfId="0" applyNumberFormat="1" applyFont="1" applyFill="1" applyBorder="1" applyAlignment="1">
      <alignment horizontal="center" vertical="center" wrapText="1"/>
    </xf>
    <xf numFmtId="49" fontId="24" fillId="33" borderId="17" xfId="0" applyNumberFormat="1" applyFont="1" applyFill="1" applyBorder="1" applyAlignment="1">
      <alignment vertical="center" wrapText="1"/>
    </xf>
    <xf numFmtId="3" fontId="23" fillId="34" borderId="13" xfId="0" applyNumberFormat="1" applyFont="1" applyFill="1" applyBorder="1" applyAlignment="1">
      <alignment horizontal="right" vertical="top" wrapText="1"/>
    </xf>
    <xf numFmtId="3" fontId="24" fillId="35" borderId="18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0" fillId="0" borderId="14" xfId="0" applyFont="1" applyBorder="1" applyAlignment="1">
      <alignment horizontal="center" vertical="center" wrapText="1"/>
    </xf>
    <xf numFmtId="0" fontId="20" fillId="38" borderId="12" xfId="0" applyFont="1" applyFill="1" applyBorder="1" applyAlignment="1">
      <alignment horizontal="center" vertical="center" wrapText="1"/>
    </xf>
    <xf numFmtId="3" fontId="33" fillId="0" borderId="16" xfId="0" applyNumberFormat="1" applyFont="1" applyBorder="1" applyAlignment="1">
      <alignment horizontal="right" vertical="top" wrapText="1"/>
    </xf>
    <xf numFmtId="3" fontId="33" fillId="0" borderId="16" xfId="0" applyNumberFormat="1" applyFont="1" applyBorder="1" applyAlignment="1">
      <alignment horizontal="center" vertical="center" wrapText="1"/>
    </xf>
    <xf numFmtId="3" fontId="20" fillId="0" borderId="0" xfId="0" applyNumberFormat="1" applyFont="1"/>
    <xf numFmtId="3" fontId="23" fillId="0" borderId="15" xfId="0" applyNumberFormat="1" applyFont="1" applyBorder="1" applyAlignment="1">
      <alignment horizontal="right" vertical="top" wrapText="1"/>
    </xf>
    <xf numFmtId="0" fontId="23" fillId="0" borderId="15" xfId="0" applyFont="1" applyBorder="1" applyAlignment="1">
      <alignment horizontal="right" vertical="top" wrapText="1"/>
    </xf>
    <xf numFmtId="0" fontId="20" fillId="0" borderId="15" xfId="0" applyFont="1" applyBorder="1" applyAlignment="1">
      <alignment horizontal="center" vertical="center" wrapText="1"/>
    </xf>
    <xf numFmtId="0" fontId="29" fillId="37" borderId="0" xfId="0" applyFont="1" applyFill="1" applyAlignment="1">
      <alignment horizontal="center"/>
    </xf>
    <xf numFmtId="0" fontId="14" fillId="0" borderId="0" xfId="0" applyFont="1" applyAlignment="1">
      <alignment horizontal="justify" vertical="justify"/>
    </xf>
    <xf numFmtId="164" fontId="23" fillId="33" borderId="14" xfId="0" applyNumberFormat="1" applyFont="1" applyFill="1" applyBorder="1" applyAlignment="1">
      <alignment horizontal="center" vertical="center" wrapText="1"/>
    </xf>
    <xf numFmtId="3" fontId="34" fillId="39" borderId="15" xfId="0" applyNumberFormat="1" applyFont="1" applyFill="1" applyBorder="1" applyAlignment="1">
      <alignment horizontal="right" vertical="top" wrapText="1"/>
    </xf>
    <xf numFmtId="0" fontId="34" fillId="39" borderId="15" xfId="0" applyFont="1" applyFill="1" applyBorder="1" applyAlignment="1">
      <alignment horizontal="right" vertical="top" wrapText="1"/>
    </xf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 customBuiltin="1"/>
    <cellStyle name="Hipervínculo visitado" xfId="43" builtinId="9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4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7"/>
  <sheetViews>
    <sheetView showGridLines="0" tabSelected="1" zoomScale="162" zoomScaleNormal="125" zoomScalePageLayoutView="125" workbookViewId="0">
      <selection activeCell="D6" sqref="D6"/>
    </sheetView>
  </sheetViews>
  <sheetFormatPr baseColWidth="10" defaultColWidth="8.83203125" defaultRowHeight="11" x14ac:dyDescent="0.15"/>
  <cols>
    <col min="1" max="1" width="17.5" style="1" customWidth="1"/>
    <col min="2" max="2" width="9.83203125" style="1" customWidth="1"/>
    <col min="3" max="3" width="14.6640625" style="1" bestFit="1" customWidth="1"/>
    <col min="4" max="10" width="12.1640625" style="1" customWidth="1"/>
    <col min="11" max="16384" width="8.83203125" style="1"/>
  </cols>
  <sheetData>
    <row r="1" spans="1:25" customFormat="1" ht="25" x14ac:dyDescent="0.25">
      <c r="D1" s="42" t="s">
        <v>46</v>
      </c>
      <c r="E1" s="42"/>
      <c r="F1" s="42"/>
      <c r="G1" s="42"/>
      <c r="H1" s="42"/>
      <c r="I1" s="42"/>
      <c r="J1" s="42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customFormat="1" ht="15" x14ac:dyDescent="0.2"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customFormat="1" ht="18" x14ac:dyDescent="0.2">
      <c r="D3" s="12"/>
      <c r="E3" s="12"/>
      <c r="F3" s="12"/>
      <c r="G3" s="12" t="s">
        <v>27</v>
      </c>
      <c r="H3" s="12"/>
      <c r="I3" s="12"/>
      <c r="J3" s="12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12.75" customHeight="1" x14ac:dyDescent="0.2">
      <c r="A4"/>
      <c r="B4" s="8"/>
      <c r="C4" s="8"/>
      <c r="D4" s="8"/>
      <c r="E4" s="8"/>
      <c r="F4" s="8"/>
      <c r="G4" s="8"/>
      <c r="H4" s="8"/>
      <c r="I4" s="8"/>
      <c r="J4" s="8"/>
    </row>
    <row r="5" spans="1:25" ht="15" x14ac:dyDescent="0.2">
      <c r="A5"/>
    </row>
    <row r="6" spans="1:25" ht="12" customHeight="1" x14ac:dyDescent="0.2">
      <c r="A6"/>
      <c r="C6" s="4"/>
      <c r="D6" s="4"/>
      <c r="E6" s="4"/>
      <c r="F6" s="4"/>
      <c r="G6" s="4"/>
      <c r="H6" s="4"/>
      <c r="I6" s="4"/>
    </row>
    <row r="7" spans="1:25" ht="24" x14ac:dyDescent="0.2">
      <c r="A7"/>
      <c r="C7" s="4"/>
      <c r="D7" s="19" t="s">
        <v>28</v>
      </c>
      <c r="E7" s="19" t="s">
        <v>29</v>
      </c>
      <c r="F7" s="19" t="s">
        <v>30</v>
      </c>
      <c r="G7" s="19" t="s">
        <v>31</v>
      </c>
      <c r="H7" s="19" t="s">
        <v>32</v>
      </c>
      <c r="I7" s="19" t="s">
        <v>33</v>
      </c>
      <c r="J7" s="17" t="s">
        <v>0</v>
      </c>
    </row>
    <row r="8" spans="1:25" ht="15" x14ac:dyDescent="0.2">
      <c r="A8"/>
      <c r="C8" s="44" t="s">
        <v>50</v>
      </c>
      <c r="D8" s="39">
        <f>D45+D69+D93+D117+D141+D164+D188+D212+D236+D260+D284+D307+D331</f>
        <v>2011068</v>
      </c>
      <c r="E8" s="39">
        <f t="shared" ref="E8:J8" si="0">E45+E69+E93+E117+E141+E164+E188+E212+E236+E260+E284+E307+E331</f>
        <v>1446481</v>
      </c>
      <c r="F8" s="45"/>
      <c r="G8" s="45"/>
      <c r="H8" s="45"/>
      <c r="I8" s="39">
        <f t="shared" si="0"/>
        <v>2598464</v>
      </c>
      <c r="J8" s="15">
        <f t="shared" si="0"/>
        <v>6056013</v>
      </c>
    </row>
    <row r="9" spans="1:25" ht="15" x14ac:dyDescent="0.2">
      <c r="A9"/>
      <c r="C9" s="44" t="s">
        <v>51</v>
      </c>
      <c r="D9" s="13">
        <f t="shared" ref="D9:J9" si="1">D46+D70+D94+D118+D142+D165+D189+D213+D237+D261+D285+D308+D332</f>
        <v>2006026</v>
      </c>
      <c r="E9" s="13">
        <f t="shared" si="1"/>
        <v>1455657</v>
      </c>
      <c r="F9" s="45"/>
      <c r="G9" s="45"/>
      <c r="H9" s="45"/>
      <c r="I9" s="39">
        <f t="shared" si="1"/>
        <v>2127430</v>
      </c>
      <c r="J9" s="15">
        <f t="shared" si="1"/>
        <v>5589113</v>
      </c>
    </row>
    <row r="10" spans="1:25" ht="15" x14ac:dyDescent="0.2">
      <c r="A10"/>
      <c r="C10" s="44" t="s">
        <v>52</v>
      </c>
      <c r="D10" s="45"/>
      <c r="E10" s="39">
        <f t="shared" ref="E10:J10" si="2">E47+E71+E95+E119+E143+E166+E190+E214+E238+E262+E286+E309+E333</f>
        <v>2177365</v>
      </c>
      <c r="F10" s="39">
        <f t="shared" si="2"/>
        <v>1560727</v>
      </c>
      <c r="G10" s="45"/>
      <c r="H10" s="46"/>
      <c r="I10" s="39">
        <f t="shared" si="2"/>
        <v>2389525</v>
      </c>
      <c r="J10" s="15">
        <f t="shared" si="2"/>
        <v>6127617</v>
      </c>
    </row>
    <row r="11" spans="1:25" ht="15" x14ac:dyDescent="0.2">
      <c r="A11"/>
      <c r="C11" s="44" t="s">
        <v>53</v>
      </c>
      <c r="D11" s="45"/>
      <c r="E11" s="45"/>
      <c r="F11" s="45"/>
      <c r="G11" s="14">
        <f t="shared" ref="G11:J11" si="3">G48+G72+G96+G120+G144+G167+G191+G215+G239+G263+G287+G310+G334</f>
        <v>2117903</v>
      </c>
      <c r="H11" s="13">
        <f t="shared" si="3"/>
        <v>1513507</v>
      </c>
      <c r="I11" s="39">
        <f t="shared" si="3"/>
        <v>2103799</v>
      </c>
      <c r="J11" s="15">
        <f t="shared" si="3"/>
        <v>5735209</v>
      </c>
    </row>
    <row r="12" spans="1:25" ht="15" x14ac:dyDescent="0.2">
      <c r="A12"/>
      <c r="C12" s="44" t="s">
        <v>54</v>
      </c>
      <c r="D12" s="45"/>
      <c r="E12" s="45"/>
      <c r="F12" s="45"/>
      <c r="G12" s="40">
        <f t="shared" ref="G12:J12" si="4">G49+G73+G97+G121+G145+G168+G192+G216+G240+G264+G288+G311+G335</f>
        <v>2049066</v>
      </c>
      <c r="H12" s="39">
        <f t="shared" si="4"/>
        <v>1477538</v>
      </c>
      <c r="I12" s="39">
        <f t="shared" si="4"/>
        <v>2666321</v>
      </c>
      <c r="J12" s="15">
        <f t="shared" si="4"/>
        <v>6192925</v>
      </c>
    </row>
    <row r="13" spans="1:25" ht="15" x14ac:dyDescent="0.2">
      <c r="A13"/>
      <c r="C13" s="44" t="s">
        <v>55</v>
      </c>
      <c r="D13" s="45"/>
      <c r="E13" s="45"/>
      <c r="F13" s="13">
        <f t="shared" ref="F13:J13" si="5">F50+F74+F98+F122+F146+F169+F193+F217+F241+F265+F289+F312+F336</f>
        <v>2316752</v>
      </c>
      <c r="G13" s="13">
        <f t="shared" si="5"/>
        <v>1657700</v>
      </c>
      <c r="H13" s="46"/>
      <c r="I13" s="39">
        <f t="shared" si="5"/>
        <v>2356742</v>
      </c>
      <c r="J13" s="15">
        <f t="shared" si="5"/>
        <v>6331194</v>
      </c>
    </row>
    <row r="14" spans="1:25" ht="15" x14ac:dyDescent="0.2">
      <c r="A14"/>
      <c r="C14" s="44" t="s">
        <v>56</v>
      </c>
      <c r="D14" s="39">
        <f t="shared" ref="D14:J14" si="6">D51+D75+D99+D123+D147+D170+D194+D218+D242+D266+D290+D313+D337</f>
        <v>2107823</v>
      </c>
      <c r="E14" s="39">
        <f t="shared" si="6"/>
        <v>1547071</v>
      </c>
      <c r="F14" s="45"/>
      <c r="G14" s="46"/>
      <c r="H14" s="46"/>
      <c r="I14" s="39">
        <f t="shared" si="6"/>
        <v>2195130</v>
      </c>
      <c r="J14" s="15">
        <f t="shared" si="6"/>
        <v>5850024</v>
      </c>
    </row>
    <row r="15" spans="1:25" ht="15" x14ac:dyDescent="0.2">
      <c r="A15"/>
      <c r="C15" s="44" t="s">
        <v>57</v>
      </c>
      <c r="D15" s="45"/>
      <c r="E15" s="45"/>
      <c r="F15" s="13">
        <f t="shared" ref="F15:J15" si="7">F52+F76+F100+F124+F148+F171+F195+F219+F243+F267+F291+F314+F338</f>
        <v>1689784</v>
      </c>
      <c r="G15" s="14">
        <f t="shared" si="7"/>
        <v>1254204</v>
      </c>
      <c r="H15" s="46"/>
      <c r="I15" s="39">
        <f t="shared" si="7"/>
        <v>2954056</v>
      </c>
      <c r="J15" s="15">
        <f t="shared" si="7"/>
        <v>5898044</v>
      </c>
    </row>
    <row r="16" spans="1:25" ht="15" x14ac:dyDescent="0.2">
      <c r="A16"/>
      <c r="C16" s="44" t="s">
        <v>58</v>
      </c>
      <c r="D16" s="45"/>
      <c r="E16" s="45"/>
      <c r="F16" s="39">
        <f t="shared" ref="F16:J16" si="8">F53+F77+F101+F125+F149+F172+F196+F220+F244+F268+F292+F315+F339</f>
        <v>2248421</v>
      </c>
      <c r="G16" s="39">
        <f t="shared" si="8"/>
        <v>1632941</v>
      </c>
      <c r="H16" s="46"/>
      <c r="I16" s="39">
        <f t="shared" si="8"/>
        <v>2260020</v>
      </c>
      <c r="J16" s="15">
        <f t="shared" si="8"/>
        <v>6141382</v>
      </c>
    </row>
    <row r="17" spans="1:25" ht="15" x14ac:dyDescent="0.2">
      <c r="A17"/>
      <c r="C17" s="44" t="s">
        <v>59</v>
      </c>
      <c r="D17" s="45"/>
      <c r="E17" s="45"/>
      <c r="F17" s="45"/>
      <c r="G17" s="14">
        <f t="shared" ref="G17:J17" si="9">G54+G78+G102+G126+G150+G173+G197+G221+G245+G269+G293+G316+G340</f>
        <v>2313441</v>
      </c>
      <c r="H17" s="13">
        <f t="shared" si="9"/>
        <v>1693856</v>
      </c>
      <c r="I17" s="39">
        <f t="shared" si="9"/>
        <v>2250459</v>
      </c>
      <c r="J17" s="15">
        <f t="shared" si="9"/>
        <v>6257756</v>
      </c>
    </row>
    <row r="18" spans="1:25" ht="15" x14ac:dyDescent="0.2">
      <c r="A18"/>
      <c r="C18" s="44" t="s">
        <v>60</v>
      </c>
      <c r="D18" s="45"/>
      <c r="E18" s="39">
        <f t="shared" ref="E18:J18" si="10">E55+E79+E103+E127+E151+E174+E198+E222+E246+E270+E294+E317+E341</f>
        <v>2041605</v>
      </c>
      <c r="F18" s="39">
        <f t="shared" si="10"/>
        <v>1465745</v>
      </c>
      <c r="G18" s="45"/>
      <c r="H18" s="46"/>
      <c r="I18" s="39">
        <f t="shared" si="10"/>
        <v>2490010</v>
      </c>
      <c r="J18" s="15">
        <f t="shared" si="10"/>
        <v>5997360</v>
      </c>
    </row>
    <row r="19" spans="1:25" ht="15" x14ac:dyDescent="0.2">
      <c r="A19"/>
      <c r="C19" s="44" t="s">
        <v>61</v>
      </c>
      <c r="D19" s="13">
        <f t="shared" ref="D19:J19" si="11">D56+D80+D104+D128+D152+D175+D199+D223+D247+D271+D295+D318+D342</f>
        <v>2129964</v>
      </c>
      <c r="E19" s="13">
        <f t="shared" si="11"/>
        <v>1495731</v>
      </c>
      <c r="F19" s="45"/>
      <c r="G19" s="46"/>
      <c r="H19" s="46"/>
      <c r="I19" s="13">
        <f t="shared" si="11"/>
        <v>2490896</v>
      </c>
      <c r="J19" s="15">
        <f t="shared" si="11"/>
        <v>6116591</v>
      </c>
    </row>
    <row r="20" spans="1:25" ht="15" x14ac:dyDescent="0.2">
      <c r="A20"/>
      <c r="C20" s="20"/>
    </row>
    <row r="21" spans="1:25" ht="16" thickBot="1" x14ac:dyDescent="0.25">
      <c r="A21"/>
      <c r="C21" s="20"/>
      <c r="D21" s="19" t="s">
        <v>28</v>
      </c>
      <c r="E21" s="19" t="s">
        <v>29</v>
      </c>
      <c r="F21" s="19" t="s">
        <v>30</v>
      </c>
      <c r="G21" s="19" t="s">
        <v>31</v>
      </c>
      <c r="H21" s="19" t="s">
        <v>32</v>
      </c>
      <c r="I21" s="19" t="s">
        <v>33</v>
      </c>
      <c r="J21" s="17" t="s">
        <v>34</v>
      </c>
    </row>
    <row r="22" spans="1:25" ht="12" customHeight="1" thickBot="1" x14ac:dyDescent="0.2">
      <c r="C22" s="9" t="s">
        <v>1</v>
      </c>
      <c r="D22" s="36">
        <f t="shared" ref="D22:I22" si="12">SUM(D8:D19)</f>
        <v>8254881</v>
      </c>
      <c r="E22" s="36">
        <f t="shared" si="12"/>
        <v>10163910</v>
      </c>
      <c r="F22" s="36">
        <f t="shared" si="12"/>
        <v>9281429</v>
      </c>
      <c r="G22" s="36">
        <f t="shared" si="12"/>
        <v>11025255</v>
      </c>
      <c r="H22" s="36">
        <f t="shared" si="12"/>
        <v>4684901</v>
      </c>
      <c r="I22" s="36">
        <f t="shared" si="12"/>
        <v>28882852</v>
      </c>
      <c r="J22" s="37">
        <f>SUM(D22:I22)</f>
        <v>72293228</v>
      </c>
      <c r="K22" s="38"/>
    </row>
    <row r="23" spans="1:25" ht="12" customHeight="1" thickBot="1" x14ac:dyDescent="0.2">
      <c r="C23" s="9" t="s">
        <v>35</v>
      </c>
      <c r="D23" s="24">
        <f>D22/J22</f>
        <v>0.11418608946331736</v>
      </c>
      <c r="E23" s="24">
        <f>E22/J22</f>
        <v>0.1405928367177075</v>
      </c>
      <c r="F23" s="24">
        <f>F22/J22</f>
        <v>0.12838587038885579</v>
      </c>
      <c r="G23" s="24">
        <f>G22/J22</f>
        <v>0.15250743817941012</v>
      </c>
      <c r="H23" s="24">
        <f>H22/J22</f>
        <v>6.4804147353884928E-2</v>
      </c>
      <c r="I23" s="24">
        <f>I22/J22</f>
        <v>0.39952361789682428</v>
      </c>
      <c r="J23" s="25">
        <f>SUM(D23:I23)</f>
        <v>1</v>
      </c>
    </row>
    <row r="24" spans="1:25" ht="12" customHeight="1" x14ac:dyDescent="0.15"/>
    <row r="25" spans="1:25" ht="12" customHeight="1" x14ac:dyDescent="0.15"/>
    <row r="26" spans="1:25" customFormat="1" ht="15" x14ac:dyDescent="0.2">
      <c r="C26" s="26"/>
      <c r="D26" s="43"/>
      <c r="E26" s="43"/>
      <c r="F26" s="43"/>
      <c r="G26" s="43"/>
      <c r="H26" s="43"/>
      <c r="I26" s="43"/>
      <c r="J26" s="43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spans="1:25" customFormat="1" ht="15" x14ac:dyDescent="0.2">
      <c r="D27" s="43"/>
      <c r="E27" s="43"/>
      <c r="F27" s="43"/>
      <c r="G27" s="43"/>
      <c r="H27" s="43"/>
      <c r="I27" s="43"/>
      <c r="J27" s="43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spans="1:25" customFormat="1" ht="15" x14ac:dyDescent="0.2">
      <c r="D28" s="27"/>
      <c r="E28" s="27"/>
      <c r="F28" s="27"/>
      <c r="G28" s="27"/>
      <c r="H28" s="27"/>
      <c r="I28" s="27"/>
      <c r="J28" s="27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spans="1:25" customFormat="1" ht="15" x14ac:dyDescent="0.2">
      <c r="D29" s="27"/>
      <c r="E29" s="27"/>
      <c r="F29" s="27"/>
      <c r="G29" s="27"/>
      <c r="H29" s="27"/>
      <c r="I29" s="27"/>
      <c r="J29" s="27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spans="1:25" customFormat="1" ht="18" x14ac:dyDescent="0.2">
      <c r="D30" s="12"/>
      <c r="E30" s="12"/>
      <c r="F30" s="12"/>
      <c r="G30" s="12" t="s">
        <v>45</v>
      </c>
      <c r="H30" s="12"/>
      <c r="I30" s="12"/>
      <c r="J30" s="12"/>
      <c r="P30" s="11"/>
      <c r="Q30" s="11"/>
      <c r="R30" s="11"/>
      <c r="S30" s="11"/>
      <c r="T30" s="11"/>
      <c r="U30" s="11"/>
      <c r="V30" s="11"/>
      <c r="W30" s="11"/>
      <c r="X30" s="11"/>
      <c r="Y30" s="11"/>
    </row>
    <row r="31" spans="1:25" ht="12.75" customHeight="1" x14ac:dyDescent="0.2">
      <c r="A31"/>
      <c r="B31" s="8"/>
      <c r="C31" s="8"/>
      <c r="D31" s="8"/>
      <c r="E31" s="8"/>
      <c r="F31" s="8"/>
      <c r="G31" s="8"/>
      <c r="H31" s="8"/>
      <c r="I31" s="8"/>
      <c r="J31" s="8"/>
    </row>
    <row r="32" spans="1:25" ht="24" x14ac:dyDescent="0.2">
      <c r="A32"/>
      <c r="C32" s="28" t="s">
        <v>38</v>
      </c>
      <c r="D32" s="19" t="s">
        <v>28</v>
      </c>
      <c r="E32" s="19" t="s">
        <v>29</v>
      </c>
      <c r="F32" s="19" t="s">
        <v>30</v>
      </c>
      <c r="G32" s="19" t="s">
        <v>31</v>
      </c>
      <c r="H32" s="19" t="s">
        <v>32</v>
      </c>
      <c r="I32" s="19" t="s">
        <v>33</v>
      </c>
      <c r="J32" s="17" t="s">
        <v>0</v>
      </c>
    </row>
    <row r="33" spans="1:18" ht="15" x14ac:dyDescent="0.2">
      <c r="A33"/>
      <c r="C33" s="18" t="s">
        <v>47</v>
      </c>
      <c r="D33" s="13">
        <f>D59+D274+D345</f>
        <v>368144</v>
      </c>
      <c r="E33" s="13">
        <f t="shared" ref="E33:I33" si="13">E59+E274+E345</f>
        <v>445730</v>
      </c>
      <c r="F33" s="13">
        <f t="shared" si="13"/>
        <v>425695</v>
      </c>
      <c r="G33" s="13">
        <f t="shared" si="13"/>
        <v>531447</v>
      </c>
      <c r="H33" s="13">
        <f t="shared" si="13"/>
        <v>227968</v>
      </c>
      <c r="I33" s="13">
        <f t="shared" si="13"/>
        <v>1005480</v>
      </c>
      <c r="J33" s="15">
        <f t="shared" ref="J33:J34" si="14">SUM(D33:I33)</f>
        <v>3004464</v>
      </c>
    </row>
    <row r="34" spans="1:18" ht="15" x14ac:dyDescent="0.2">
      <c r="A34"/>
      <c r="C34" s="18" t="s">
        <v>48</v>
      </c>
      <c r="D34" s="13">
        <f>D83+D107+D131+D155+D178+D202+D226+D250+D298+D321</f>
        <v>7886737</v>
      </c>
      <c r="E34" s="13">
        <f t="shared" ref="E34:I34" si="15">E83+E107+E131+E155+E178+E202+E226+E250+E298+E321</f>
        <v>9718180</v>
      </c>
      <c r="F34" s="13">
        <f t="shared" si="15"/>
        <v>8855734</v>
      </c>
      <c r="G34" s="13">
        <f t="shared" si="15"/>
        <v>10493808</v>
      </c>
      <c r="H34" s="13">
        <f t="shared" si="15"/>
        <v>4456933</v>
      </c>
      <c r="I34" s="13">
        <f t="shared" si="15"/>
        <v>27877372</v>
      </c>
      <c r="J34" s="15">
        <f t="shared" si="14"/>
        <v>69288764</v>
      </c>
    </row>
    <row r="35" spans="1:18" ht="15" x14ac:dyDescent="0.2">
      <c r="A35"/>
    </row>
    <row r="36" spans="1:18" ht="15" x14ac:dyDescent="0.2">
      <c r="A36"/>
    </row>
    <row r="37" spans="1:18" ht="15" x14ac:dyDescent="0.2">
      <c r="A37"/>
    </row>
    <row r="38" spans="1:18" ht="15" x14ac:dyDescent="0.2">
      <c r="A38"/>
    </row>
    <row r="39" spans="1:18" ht="18" customHeight="1" x14ac:dyDescent="0.15">
      <c r="A39" s="21" t="s">
        <v>2</v>
      </c>
      <c r="B39" s="10"/>
      <c r="C39" s="10"/>
      <c r="D39" s="10"/>
      <c r="E39" s="10"/>
      <c r="F39" s="10"/>
      <c r="G39" s="10"/>
      <c r="H39" s="10"/>
      <c r="I39" s="10"/>
      <c r="J39" s="10"/>
    </row>
    <row r="40" spans="1:18" ht="18" customHeight="1" x14ac:dyDescent="0.15">
      <c r="A40" s="35" t="s">
        <v>36</v>
      </c>
      <c r="B40" s="28" t="s">
        <v>37</v>
      </c>
      <c r="C40" s="28" t="s">
        <v>38</v>
      </c>
      <c r="D40" s="28" t="s">
        <v>39</v>
      </c>
      <c r="E40" s="28" t="s">
        <v>40</v>
      </c>
      <c r="F40" s="28" t="s">
        <v>41</v>
      </c>
      <c r="G40" s="28" t="s">
        <v>42</v>
      </c>
      <c r="H40" s="28" t="s">
        <v>43</v>
      </c>
      <c r="I40" s="28" t="s">
        <v>44</v>
      </c>
    </row>
    <row r="41" spans="1:18" ht="12" x14ac:dyDescent="0.15">
      <c r="A41" s="34" t="s">
        <v>3</v>
      </c>
      <c r="B41" s="16">
        <v>13200</v>
      </c>
      <c r="C41" s="41" t="s">
        <v>47</v>
      </c>
      <c r="D41" s="16">
        <v>750</v>
      </c>
      <c r="E41" s="16">
        <v>810</v>
      </c>
      <c r="F41" s="16">
        <v>840</v>
      </c>
      <c r="G41" s="16">
        <v>840</v>
      </c>
      <c r="H41" s="16">
        <v>840</v>
      </c>
      <c r="I41" s="16">
        <v>2000</v>
      </c>
      <c r="L41" s="6"/>
      <c r="Q41" s="2"/>
    </row>
    <row r="42" spans="1:18" x14ac:dyDescent="0.15">
      <c r="A42" s="2"/>
      <c r="B42" s="2"/>
      <c r="C42" s="2"/>
      <c r="D42" s="6"/>
      <c r="E42" s="2"/>
      <c r="F42" s="3"/>
      <c r="G42" s="2"/>
      <c r="H42" s="6"/>
      <c r="I42" s="2"/>
      <c r="J42" s="6"/>
      <c r="K42" s="2"/>
      <c r="L42" s="6"/>
      <c r="M42" s="2"/>
      <c r="N42" s="6"/>
      <c r="O42" s="2"/>
      <c r="P42" s="6"/>
      <c r="Q42" s="2"/>
      <c r="R42" s="6"/>
    </row>
    <row r="43" spans="1:18" ht="12" customHeight="1" x14ac:dyDescent="0.15">
      <c r="A43" s="4"/>
      <c r="B43" s="4"/>
      <c r="C43" s="4"/>
      <c r="D43" s="4"/>
      <c r="E43" s="4"/>
      <c r="F43" s="4"/>
      <c r="G43" s="4"/>
      <c r="H43" s="4"/>
      <c r="I43" s="4"/>
    </row>
    <row r="44" spans="1:18" ht="12" customHeight="1" x14ac:dyDescent="0.15">
      <c r="A44" s="4"/>
      <c r="B44" s="4"/>
      <c r="C44" s="4"/>
      <c r="D44" s="29" t="s">
        <v>28</v>
      </c>
      <c r="E44" s="29" t="s">
        <v>29</v>
      </c>
      <c r="F44" s="29" t="s">
        <v>30</v>
      </c>
      <c r="G44" s="29" t="s">
        <v>31</v>
      </c>
      <c r="H44" s="29" t="s">
        <v>32</v>
      </c>
      <c r="I44" s="29" t="s">
        <v>33</v>
      </c>
      <c r="J44" s="30" t="s">
        <v>0</v>
      </c>
    </row>
    <row r="45" spans="1:18" ht="12" x14ac:dyDescent="0.15">
      <c r="A45" s="4"/>
      <c r="B45" s="4"/>
      <c r="C45" s="44" t="s">
        <v>50</v>
      </c>
      <c r="D45" s="39">
        <v>80933</v>
      </c>
      <c r="E45" s="39">
        <v>58016</v>
      </c>
      <c r="F45" s="45">
        <v>0</v>
      </c>
      <c r="G45" s="45">
        <v>0</v>
      </c>
      <c r="H45" s="45">
        <v>0</v>
      </c>
      <c r="I45" s="13">
        <v>74519</v>
      </c>
      <c r="J45" s="32">
        <f>SUM(D45:I45)</f>
        <v>213468</v>
      </c>
    </row>
    <row r="46" spans="1:18" ht="12" x14ac:dyDescent="0.15">
      <c r="A46" s="4"/>
      <c r="B46" s="4"/>
      <c r="C46" s="44" t="s">
        <v>51</v>
      </c>
      <c r="D46" s="13">
        <v>89090</v>
      </c>
      <c r="E46" s="13">
        <v>62561</v>
      </c>
      <c r="F46" s="45">
        <v>0</v>
      </c>
      <c r="G46" s="45">
        <v>0</v>
      </c>
      <c r="H46" s="45">
        <v>0</v>
      </c>
      <c r="I46" s="13">
        <v>60017</v>
      </c>
      <c r="J46" s="32">
        <f t="shared" ref="J46:J56" si="16">SUM(D46:I46)</f>
        <v>211668</v>
      </c>
    </row>
    <row r="47" spans="1:18" ht="12" x14ac:dyDescent="0.15">
      <c r="A47" s="4"/>
      <c r="B47" s="4"/>
      <c r="C47" s="44" t="s">
        <v>52</v>
      </c>
      <c r="D47" s="45">
        <v>0</v>
      </c>
      <c r="E47" s="39">
        <v>87357</v>
      </c>
      <c r="F47" s="39">
        <v>64099</v>
      </c>
      <c r="G47" s="45">
        <v>0</v>
      </c>
      <c r="H47" s="46">
        <v>0</v>
      </c>
      <c r="I47" s="13">
        <v>65914</v>
      </c>
      <c r="J47" s="32">
        <f t="shared" si="16"/>
        <v>217370</v>
      </c>
    </row>
    <row r="48" spans="1:18" ht="12" x14ac:dyDescent="0.15">
      <c r="A48" s="4"/>
      <c r="B48" s="4"/>
      <c r="C48" s="44" t="s">
        <v>53</v>
      </c>
      <c r="D48" s="45">
        <v>0</v>
      </c>
      <c r="E48" s="45">
        <v>0</v>
      </c>
      <c r="F48" s="45">
        <v>0</v>
      </c>
      <c r="G48" s="14">
        <v>94128</v>
      </c>
      <c r="H48" s="13">
        <v>68587</v>
      </c>
      <c r="I48" s="13">
        <v>62555</v>
      </c>
      <c r="J48" s="32">
        <f t="shared" si="16"/>
        <v>225270</v>
      </c>
    </row>
    <row r="49" spans="1:10" ht="12" x14ac:dyDescent="0.15">
      <c r="A49" s="4"/>
      <c r="B49" s="4"/>
      <c r="C49" s="44" t="s">
        <v>54</v>
      </c>
      <c r="D49" s="45">
        <v>0</v>
      </c>
      <c r="E49" s="45">
        <v>0</v>
      </c>
      <c r="F49" s="45">
        <v>0</v>
      </c>
      <c r="G49" s="40">
        <v>93813</v>
      </c>
      <c r="H49" s="39">
        <v>68874</v>
      </c>
      <c r="I49" s="13">
        <v>83162</v>
      </c>
      <c r="J49" s="32">
        <f t="shared" si="16"/>
        <v>245849</v>
      </c>
    </row>
    <row r="50" spans="1:10" ht="12" x14ac:dyDescent="0.15">
      <c r="A50" s="4"/>
      <c r="B50" s="4"/>
      <c r="C50" s="44" t="s">
        <v>55</v>
      </c>
      <c r="D50" s="45">
        <v>0</v>
      </c>
      <c r="E50" s="45">
        <v>0</v>
      </c>
      <c r="F50" s="13">
        <v>100464</v>
      </c>
      <c r="G50" s="13">
        <v>72926</v>
      </c>
      <c r="H50" s="46">
        <v>0</v>
      </c>
      <c r="I50" s="13">
        <v>71145</v>
      </c>
      <c r="J50" s="32">
        <f t="shared" si="16"/>
        <v>244535</v>
      </c>
    </row>
    <row r="51" spans="1:10" ht="12" x14ac:dyDescent="0.15">
      <c r="A51" s="4"/>
      <c r="B51" s="4"/>
      <c r="C51" s="44" t="s">
        <v>56</v>
      </c>
      <c r="D51" s="39">
        <v>97692</v>
      </c>
      <c r="E51" s="39">
        <v>73699</v>
      </c>
      <c r="F51" s="45">
        <v>0</v>
      </c>
      <c r="G51" s="46">
        <v>0</v>
      </c>
      <c r="H51" s="46">
        <v>0</v>
      </c>
      <c r="I51" s="13">
        <v>73790</v>
      </c>
      <c r="J51" s="32">
        <f t="shared" si="16"/>
        <v>245181</v>
      </c>
    </row>
    <row r="52" spans="1:10" ht="12" x14ac:dyDescent="0.15">
      <c r="A52" s="4"/>
      <c r="B52" s="4"/>
      <c r="C52" s="44" t="s">
        <v>57</v>
      </c>
      <c r="D52" s="45">
        <v>0</v>
      </c>
      <c r="E52" s="45">
        <v>0</v>
      </c>
      <c r="F52" s="13">
        <v>74544</v>
      </c>
      <c r="G52" s="14">
        <v>55957</v>
      </c>
      <c r="H52" s="46">
        <v>0</v>
      </c>
      <c r="I52" s="13">
        <v>113071</v>
      </c>
      <c r="J52" s="32">
        <f t="shared" si="16"/>
        <v>243572</v>
      </c>
    </row>
    <row r="53" spans="1:10" ht="12" x14ac:dyDescent="0.15">
      <c r="A53" s="4"/>
      <c r="B53" s="4"/>
      <c r="C53" s="44" t="s">
        <v>58</v>
      </c>
      <c r="D53" s="45">
        <v>0</v>
      </c>
      <c r="E53" s="45">
        <v>0</v>
      </c>
      <c r="F53" s="39">
        <v>104651</v>
      </c>
      <c r="G53" s="39">
        <v>76946</v>
      </c>
      <c r="H53" s="46">
        <v>0</v>
      </c>
      <c r="I53" s="13">
        <v>77329</v>
      </c>
      <c r="J53" s="32">
        <f t="shared" si="16"/>
        <v>258926</v>
      </c>
    </row>
    <row r="54" spans="1:10" ht="12" x14ac:dyDescent="0.15">
      <c r="A54" s="4"/>
      <c r="B54" s="4"/>
      <c r="C54" s="44" t="s">
        <v>59</v>
      </c>
      <c r="D54" s="45">
        <v>0</v>
      </c>
      <c r="E54" s="45">
        <v>0</v>
      </c>
      <c r="F54" s="45">
        <v>0</v>
      </c>
      <c r="G54" s="14">
        <v>99494</v>
      </c>
      <c r="H54" s="13">
        <v>72744</v>
      </c>
      <c r="I54" s="31">
        <v>64721</v>
      </c>
      <c r="J54" s="32">
        <f t="shared" si="16"/>
        <v>236959</v>
      </c>
    </row>
    <row r="55" spans="1:10" ht="12" x14ac:dyDescent="0.15">
      <c r="A55" s="4"/>
      <c r="B55" s="4"/>
      <c r="C55" s="44" t="s">
        <v>60</v>
      </c>
      <c r="D55" s="45">
        <v>0</v>
      </c>
      <c r="E55" s="39">
        <v>81821</v>
      </c>
      <c r="F55" s="39">
        <v>59862</v>
      </c>
      <c r="G55" s="45">
        <v>0</v>
      </c>
      <c r="H55" s="46">
        <v>0</v>
      </c>
      <c r="I55" s="13">
        <v>64735</v>
      </c>
      <c r="J55" s="32">
        <f t="shared" si="16"/>
        <v>206418</v>
      </c>
    </row>
    <row r="56" spans="1:10" ht="12" x14ac:dyDescent="0.15">
      <c r="A56" s="4"/>
      <c r="B56" s="4"/>
      <c r="C56" s="44" t="s">
        <v>61</v>
      </c>
      <c r="D56" s="13">
        <v>82416</v>
      </c>
      <c r="E56" s="13">
        <v>58451</v>
      </c>
      <c r="F56" s="45">
        <v>0</v>
      </c>
      <c r="G56" s="46">
        <v>0</v>
      </c>
      <c r="H56" s="46">
        <v>0</v>
      </c>
      <c r="I56" s="13">
        <v>73099</v>
      </c>
      <c r="J56" s="32">
        <f t="shared" si="16"/>
        <v>213966</v>
      </c>
    </row>
    <row r="57" spans="1:10" ht="15" x14ac:dyDescent="0.2">
      <c r="A57"/>
      <c r="C57" s="20"/>
    </row>
    <row r="58" spans="1:10" ht="16" thickBot="1" x14ac:dyDescent="0.25">
      <c r="A58"/>
      <c r="C58" s="20"/>
      <c r="D58" s="19" t="s">
        <v>28</v>
      </c>
      <c r="E58" s="19" t="s">
        <v>29</v>
      </c>
      <c r="F58" s="19" t="s">
        <v>30</v>
      </c>
      <c r="G58" s="19" t="s">
        <v>31</v>
      </c>
      <c r="H58" s="19" t="s">
        <v>32</v>
      </c>
      <c r="I58" s="19" t="s">
        <v>33</v>
      </c>
      <c r="J58" s="17" t="s">
        <v>34</v>
      </c>
    </row>
    <row r="59" spans="1:10" ht="12" customHeight="1" thickBot="1" x14ac:dyDescent="0.2">
      <c r="C59" s="9" t="s">
        <v>1</v>
      </c>
      <c r="D59" s="22">
        <f>SUM(D45:D56)</f>
        <v>350131</v>
      </c>
      <c r="E59" s="22">
        <f t="shared" ref="E59:I59" si="17">SUM(E45:E56)</f>
        <v>421905</v>
      </c>
      <c r="F59" s="22">
        <f t="shared" si="17"/>
        <v>403620</v>
      </c>
      <c r="G59" s="22">
        <f t="shared" si="17"/>
        <v>493264</v>
      </c>
      <c r="H59" s="22">
        <f t="shared" si="17"/>
        <v>210205</v>
      </c>
      <c r="I59" s="22">
        <f t="shared" si="17"/>
        <v>884057</v>
      </c>
      <c r="J59" s="23">
        <f>SUM(D59:I59)</f>
        <v>2763182</v>
      </c>
    </row>
    <row r="60" spans="1:10" ht="12" customHeight="1" thickBot="1" x14ac:dyDescent="0.2">
      <c r="C60" s="9" t="s">
        <v>35</v>
      </c>
      <c r="D60" s="24">
        <f>D59/J59</f>
        <v>0.12671297077065499</v>
      </c>
      <c r="E60" s="24">
        <f>E59/J59</f>
        <v>0.15268809654955773</v>
      </c>
      <c r="F60" s="24">
        <f>F59/J59</f>
        <v>0.14607072570681193</v>
      </c>
      <c r="G60" s="24">
        <f>G59/J59</f>
        <v>0.17851303316249165</v>
      </c>
      <c r="H60" s="24">
        <f>H59/J59</f>
        <v>7.6073526825232649E-2</v>
      </c>
      <c r="I60" s="24">
        <f>I59/J59</f>
        <v>0.31994164698525107</v>
      </c>
      <c r="J60" s="25">
        <f>SUM(D60:I60)</f>
        <v>1</v>
      </c>
    </row>
    <row r="61" spans="1:10" ht="12" customHeight="1" x14ac:dyDescent="0.15">
      <c r="B61" s="4"/>
    </row>
    <row r="62" spans="1:10" ht="12" customHeight="1" x14ac:dyDescent="0.15">
      <c r="B62" s="4"/>
    </row>
    <row r="63" spans="1:10" ht="18" customHeight="1" x14ac:dyDescent="0.15">
      <c r="A63" s="21" t="s">
        <v>4</v>
      </c>
      <c r="B63" s="10"/>
      <c r="C63" s="10"/>
      <c r="D63" s="10"/>
      <c r="E63" s="10"/>
      <c r="F63" s="10"/>
      <c r="G63" s="10"/>
      <c r="H63" s="10"/>
      <c r="I63" s="10"/>
      <c r="J63" s="10"/>
    </row>
    <row r="64" spans="1:10" ht="18" customHeight="1" x14ac:dyDescent="0.15">
      <c r="A64" s="35" t="s">
        <v>36</v>
      </c>
      <c r="B64" s="28" t="s">
        <v>37</v>
      </c>
      <c r="C64" s="28" t="s">
        <v>38</v>
      </c>
      <c r="D64" s="28" t="s">
        <v>39</v>
      </c>
      <c r="E64" s="28" t="s">
        <v>40</v>
      </c>
      <c r="F64" s="28" t="s">
        <v>41</v>
      </c>
      <c r="G64" s="28" t="s">
        <v>42</v>
      </c>
      <c r="H64" s="28" t="s">
        <v>43</v>
      </c>
      <c r="I64" s="28" t="s">
        <v>44</v>
      </c>
    </row>
    <row r="65" spans="1:17" ht="12" x14ac:dyDescent="0.15">
      <c r="A65" s="34" t="s">
        <v>5</v>
      </c>
      <c r="B65" s="16">
        <v>30000</v>
      </c>
      <c r="C65" s="41" t="s">
        <v>48</v>
      </c>
      <c r="D65" s="16">
        <v>1260</v>
      </c>
      <c r="E65" s="16">
        <v>1470</v>
      </c>
      <c r="F65" s="16">
        <v>1530</v>
      </c>
      <c r="G65" s="16">
        <v>1530</v>
      </c>
      <c r="H65" s="16">
        <v>1530</v>
      </c>
      <c r="I65" s="16">
        <v>2500</v>
      </c>
      <c r="L65" s="6"/>
      <c r="Q65" s="2"/>
    </row>
    <row r="66" spans="1:17" ht="12" customHeight="1" x14ac:dyDescent="0.15">
      <c r="A66" s="2"/>
      <c r="B66" s="2"/>
      <c r="C66" s="4"/>
      <c r="D66" s="4"/>
      <c r="E66" s="4"/>
      <c r="F66" s="4"/>
      <c r="G66" s="4"/>
      <c r="H66" s="4"/>
      <c r="I66" s="4"/>
    </row>
    <row r="67" spans="1:17" ht="12" customHeight="1" x14ac:dyDescent="0.15">
      <c r="A67" s="4"/>
      <c r="B67" s="4"/>
      <c r="C67" s="4"/>
      <c r="D67" s="4"/>
      <c r="E67" s="4"/>
      <c r="F67" s="4"/>
      <c r="G67" s="4"/>
      <c r="H67" s="4"/>
      <c r="I67" s="4"/>
    </row>
    <row r="68" spans="1:17" ht="12" customHeight="1" x14ac:dyDescent="0.15">
      <c r="A68" s="4"/>
      <c r="B68" s="4"/>
      <c r="C68" s="4"/>
      <c r="D68" s="29" t="s">
        <v>28</v>
      </c>
      <c r="E68" s="29" t="s">
        <v>29</v>
      </c>
      <c r="F68" s="29" t="s">
        <v>30</v>
      </c>
      <c r="G68" s="29" t="s">
        <v>31</v>
      </c>
      <c r="H68" s="29" t="s">
        <v>32</v>
      </c>
      <c r="I68" s="29" t="s">
        <v>33</v>
      </c>
      <c r="J68" s="30" t="s">
        <v>0</v>
      </c>
    </row>
    <row r="69" spans="1:17" ht="12" x14ac:dyDescent="0.15">
      <c r="A69" s="4"/>
      <c r="B69" s="4"/>
      <c r="C69" s="44" t="s">
        <v>50</v>
      </c>
      <c r="D69" s="39">
        <v>143987</v>
      </c>
      <c r="E69" s="39">
        <v>106055</v>
      </c>
      <c r="F69" s="45">
        <v>0</v>
      </c>
      <c r="G69" s="45">
        <v>0</v>
      </c>
      <c r="H69" s="45">
        <v>0</v>
      </c>
      <c r="I69" s="31">
        <v>188987</v>
      </c>
      <c r="J69" s="32">
        <f>SUM(D69:I69)</f>
        <v>439029</v>
      </c>
    </row>
    <row r="70" spans="1:17" ht="12" x14ac:dyDescent="0.15">
      <c r="A70" s="4"/>
      <c r="B70" s="4"/>
      <c r="C70" s="44" t="s">
        <v>51</v>
      </c>
      <c r="D70" s="13">
        <v>144173</v>
      </c>
      <c r="E70" s="13">
        <v>106518</v>
      </c>
      <c r="F70" s="45">
        <v>0</v>
      </c>
      <c r="G70" s="45">
        <v>0</v>
      </c>
      <c r="H70" s="45">
        <v>0</v>
      </c>
      <c r="I70" s="13">
        <v>159263</v>
      </c>
      <c r="J70" s="32">
        <f t="shared" ref="J70:J80" si="18">SUM(D70:I70)</f>
        <v>409954</v>
      </c>
    </row>
    <row r="71" spans="1:17" ht="12" x14ac:dyDescent="0.15">
      <c r="A71" s="4"/>
      <c r="B71" s="4"/>
      <c r="C71" s="44" t="s">
        <v>52</v>
      </c>
      <c r="D71" s="45">
        <v>0</v>
      </c>
      <c r="E71" s="39">
        <v>159537</v>
      </c>
      <c r="F71" s="39">
        <v>115169</v>
      </c>
      <c r="G71" s="45">
        <v>0</v>
      </c>
      <c r="H71" s="46">
        <v>0</v>
      </c>
      <c r="I71" s="13">
        <v>179444</v>
      </c>
      <c r="J71" s="32">
        <f t="shared" si="18"/>
        <v>454150</v>
      </c>
    </row>
    <row r="72" spans="1:17" ht="12" x14ac:dyDescent="0.15">
      <c r="A72" s="4"/>
      <c r="B72" s="4"/>
      <c r="C72" s="44" t="s">
        <v>53</v>
      </c>
      <c r="D72" s="45">
        <v>0</v>
      </c>
      <c r="E72" s="45">
        <v>0</v>
      </c>
      <c r="F72" s="45">
        <v>0</v>
      </c>
      <c r="G72" s="14">
        <v>155916</v>
      </c>
      <c r="H72" s="13">
        <v>111936</v>
      </c>
      <c r="I72" s="13">
        <v>159356</v>
      </c>
      <c r="J72" s="32">
        <f t="shared" si="18"/>
        <v>427208</v>
      </c>
    </row>
    <row r="73" spans="1:17" ht="12" x14ac:dyDescent="0.15">
      <c r="A73" s="4"/>
      <c r="B73" s="4"/>
      <c r="C73" s="44" t="s">
        <v>54</v>
      </c>
      <c r="D73" s="45">
        <v>0</v>
      </c>
      <c r="E73" s="45">
        <v>0</v>
      </c>
      <c r="F73" s="45">
        <v>0</v>
      </c>
      <c r="G73" s="40">
        <v>158066</v>
      </c>
      <c r="H73" s="39">
        <v>114151</v>
      </c>
      <c r="I73" s="13">
        <v>201676</v>
      </c>
      <c r="J73" s="32">
        <f t="shared" si="18"/>
        <v>473893</v>
      </c>
    </row>
    <row r="74" spans="1:17" ht="12" x14ac:dyDescent="0.15">
      <c r="A74" s="4"/>
      <c r="B74" s="4"/>
      <c r="C74" s="44" t="s">
        <v>55</v>
      </c>
      <c r="D74" s="45">
        <v>0</v>
      </c>
      <c r="E74" s="45">
        <v>0</v>
      </c>
      <c r="F74" s="13">
        <v>172724</v>
      </c>
      <c r="G74" s="13">
        <v>126071</v>
      </c>
      <c r="H74" s="46">
        <v>0</v>
      </c>
      <c r="I74" s="13">
        <v>174685</v>
      </c>
      <c r="J74" s="32">
        <f t="shared" si="18"/>
        <v>473480</v>
      </c>
    </row>
    <row r="75" spans="1:17" ht="12" x14ac:dyDescent="0.15">
      <c r="A75" s="4"/>
      <c r="B75" s="4"/>
      <c r="C75" s="44" t="s">
        <v>56</v>
      </c>
      <c r="D75" s="39">
        <v>188835</v>
      </c>
      <c r="E75" s="39">
        <v>138097</v>
      </c>
      <c r="F75" s="45">
        <v>0</v>
      </c>
      <c r="G75" s="46">
        <v>0</v>
      </c>
      <c r="H75" s="46">
        <v>0</v>
      </c>
      <c r="I75" s="13">
        <v>188283</v>
      </c>
      <c r="J75" s="32">
        <f t="shared" si="18"/>
        <v>515215</v>
      </c>
    </row>
    <row r="76" spans="1:17" ht="12" x14ac:dyDescent="0.15">
      <c r="A76" s="4"/>
      <c r="B76" s="4"/>
      <c r="C76" s="44" t="s">
        <v>57</v>
      </c>
      <c r="D76" s="45">
        <v>0</v>
      </c>
      <c r="E76" s="45">
        <v>0</v>
      </c>
      <c r="F76" s="13">
        <v>131926</v>
      </c>
      <c r="G76" s="14">
        <v>97380</v>
      </c>
      <c r="H76" s="46">
        <v>0</v>
      </c>
      <c r="I76" s="13">
        <v>224038</v>
      </c>
      <c r="J76" s="32">
        <f t="shared" si="18"/>
        <v>453344</v>
      </c>
    </row>
    <row r="77" spans="1:17" ht="12" x14ac:dyDescent="0.15">
      <c r="A77" s="4"/>
      <c r="B77" s="4"/>
      <c r="C77" s="44" t="s">
        <v>58</v>
      </c>
      <c r="D77" s="45">
        <v>0</v>
      </c>
      <c r="E77" s="45">
        <v>0</v>
      </c>
      <c r="F77" s="39">
        <v>166208</v>
      </c>
      <c r="G77" s="39">
        <v>121758</v>
      </c>
      <c r="H77" s="46">
        <v>0</v>
      </c>
      <c r="I77" s="13">
        <v>170683</v>
      </c>
      <c r="J77" s="32">
        <f t="shared" si="18"/>
        <v>458649</v>
      </c>
    </row>
    <row r="78" spans="1:17" ht="12" x14ac:dyDescent="0.15">
      <c r="A78" s="4"/>
      <c r="B78" s="4"/>
      <c r="C78" s="44" t="s">
        <v>59</v>
      </c>
      <c r="D78" s="45">
        <v>0</v>
      </c>
      <c r="E78" s="45">
        <v>0</v>
      </c>
      <c r="F78" s="45">
        <v>0</v>
      </c>
      <c r="G78" s="14">
        <v>175446</v>
      </c>
      <c r="H78" s="13">
        <v>129918</v>
      </c>
      <c r="I78" s="13">
        <v>178828</v>
      </c>
      <c r="J78" s="32">
        <f t="shared" si="18"/>
        <v>484192</v>
      </c>
    </row>
    <row r="79" spans="1:17" ht="12" x14ac:dyDescent="0.15">
      <c r="A79" s="4"/>
      <c r="B79" s="4"/>
      <c r="C79" s="44" t="s">
        <v>60</v>
      </c>
      <c r="D79" s="45">
        <v>0</v>
      </c>
      <c r="E79" s="39">
        <v>148341</v>
      </c>
      <c r="F79" s="39">
        <v>108914</v>
      </c>
      <c r="G79" s="45">
        <v>0</v>
      </c>
      <c r="H79" s="46">
        <v>0</v>
      </c>
      <c r="I79" s="13">
        <v>186720</v>
      </c>
      <c r="J79" s="32">
        <f t="shared" si="18"/>
        <v>443975</v>
      </c>
    </row>
    <row r="80" spans="1:17" ht="12" x14ac:dyDescent="0.15">
      <c r="A80" s="4"/>
      <c r="B80" s="4"/>
      <c r="C80" s="44" t="s">
        <v>61</v>
      </c>
      <c r="D80" s="13">
        <v>151504</v>
      </c>
      <c r="E80" s="13">
        <v>109690</v>
      </c>
      <c r="F80" s="45">
        <v>0</v>
      </c>
      <c r="G80" s="46">
        <v>0</v>
      </c>
      <c r="H80" s="46">
        <v>0</v>
      </c>
      <c r="I80" s="13">
        <v>186858</v>
      </c>
      <c r="J80" s="32">
        <f t="shared" si="18"/>
        <v>448052</v>
      </c>
    </row>
    <row r="81" spans="1:18" ht="15" x14ac:dyDescent="0.2">
      <c r="A81"/>
      <c r="C81" s="20"/>
    </row>
    <row r="82" spans="1:18" ht="16" thickBot="1" x14ac:dyDescent="0.25">
      <c r="A82"/>
      <c r="C82" s="20"/>
      <c r="D82" s="19" t="s">
        <v>28</v>
      </c>
      <c r="E82" s="19" t="s">
        <v>29</v>
      </c>
      <c r="F82" s="19" t="s">
        <v>30</v>
      </c>
      <c r="G82" s="19" t="s">
        <v>31</v>
      </c>
      <c r="H82" s="19" t="s">
        <v>32</v>
      </c>
      <c r="I82" s="19" t="s">
        <v>33</v>
      </c>
      <c r="J82" s="17" t="s">
        <v>34</v>
      </c>
    </row>
    <row r="83" spans="1:18" ht="12" customHeight="1" thickBot="1" x14ac:dyDescent="0.2">
      <c r="C83" s="9" t="s">
        <v>1</v>
      </c>
      <c r="D83" s="22">
        <f>SUM(D69:D80)</f>
        <v>628499</v>
      </c>
      <c r="E83" s="22">
        <f t="shared" ref="E83:I83" si="19">SUM(E69:E80)</f>
        <v>768238</v>
      </c>
      <c r="F83" s="22">
        <f t="shared" si="19"/>
        <v>694941</v>
      </c>
      <c r="G83" s="22">
        <f t="shared" si="19"/>
        <v>834637</v>
      </c>
      <c r="H83" s="22">
        <f t="shared" si="19"/>
        <v>356005</v>
      </c>
      <c r="I83" s="22">
        <f t="shared" si="19"/>
        <v>2198821</v>
      </c>
      <c r="J83" s="23">
        <f>SUM(D83:I83)</f>
        <v>5481141</v>
      </c>
    </row>
    <row r="84" spans="1:18" ht="12" customHeight="1" thickBot="1" x14ac:dyDescent="0.2">
      <c r="C84" s="9" t="s">
        <v>35</v>
      </c>
      <c r="D84" s="24">
        <f>D83/J83</f>
        <v>0.11466572379728965</v>
      </c>
      <c r="E84" s="24">
        <f>E83/J83</f>
        <v>0.14016023306096304</v>
      </c>
      <c r="F84" s="24">
        <f>F83/J83</f>
        <v>0.12678765242492393</v>
      </c>
      <c r="G84" s="24">
        <f>G83/J83</f>
        <v>0.15227431660670651</v>
      </c>
      <c r="H84" s="24">
        <f>H83/J83</f>
        <v>6.4950892524020087E-2</v>
      </c>
      <c r="I84" s="24">
        <f>I83/J83</f>
        <v>0.40116118158609676</v>
      </c>
      <c r="J84" s="25">
        <f>SUM(D84:I84)</f>
        <v>1</v>
      </c>
    </row>
    <row r="85" spans="1:18" ht="12" customHeight="1" x14ac:dyDescent="0.15">
      <c r="B85" s="4"/>
    </row>
    <row r="86" spans="1:18" ht="12" customHeight="1" x14ac:dyDescent="0.15">
      <c r="B86" s="4"/>
    </row>
    <row r="87" spans="1:18" ht="18" customHeight="1" x14ac:dyDescent="0.15">
      <c r="A87" s="21" t="s">
        <v>6</v>
      </c>
      <c r="B87" s="10"/>
      <c r="C87" s="10"/>
      <c r="D87" s="10"/>
      <c r="E87" s="10"/>
      <c r="F87" s="10"/>
      <c r="G87" s="10"/>
      <c r="H87" s="10"/>
      <c r="I87" s="10"/>
      <c r="J87" s="10"/>
    </row>
    <row r="88" spans="1:18" ht="18" customHeight="1" x14ac:dyDescent="0.15">
      <c r="A88" s="35" t="s">
        <v>36</v>
      </c>
      <c r="B88" s="28" t="s">
        <v>37</v>
      </c>
      <c r="C88" s="28" t="s">
        <v>38</v>
      </c>
      <c r="D88" s="28" t="s">
        <v>39</v>
      </c>
      <c r="E88" s="28" t="s">
        <v>40</v>
      </c>
      <c r="F88" s="28" t="s">
        <v>41</v>
      </c>
      <c r="G88" s="28" t="s">
        <v>42</v>
      </c>
      <c r="H88" s="28" t="s">
        <v>43</v>
      </c>
      <c r="I88" s="28" t="s">
        <v>44</v>
      </c>
    </row>
    <row r="89" spans="1:18" ht="12" x14ac:dyDescent="0.15">
      <c r="A89" s="34" t="s">
        <v>7</v>
      </c>
      <c r="B89" s="16">
        <v>30000</v>
      </c>
      <c r="C89" s="41" t="s">
        <v>48</v>
      </c>
      <c r="D89" s="16">
        <v>1230</v>
      </c>
      <c r="E89" s="16">
        <v>1290</v>
      </c>
      <c r="F89" s="16">
        <v>1290</v>
      </c>
      <c r="G89" s="16">
        <v>1290</v>
      </c>
      <c r="H89" s="16">
        <v>1290</v>
      </c>
      <c r="I89" s="16">
        <v>2500</v>
      </c>
      <c r="L89" s="6"/>
      <c r="Q89" s="2"/>
    </row>
    <row r="90" spans="1:18" x14ac:dyDescent="0.15">
      <c r="B90" s="3"/>
      <c r="C90" s="2"/>
      <c r="D90" s="6"/>
      <c r="E90" s="2"/>
      <c r="F90" s="3"/>
      <c r="G90" s="2"/>
      <c r="H90" s="6"/>
      <c r="I90" s="2"/>
      <c r="J90" s="6"/>
      <c r="K90" s="2"/>
      <c r="L90" s="6"/>
      <c r="M90" s="2"/>
      <c r="N90" s="6"/>
      <c r="O90" s="2"/>
      <c r="P90" s="6"/>
      <c r="Q90" s="2"/>
      <c r="R90" s="6"/>
    </row>
    <row r="91" spans="1:18" ht="12" customHeight="1" x14ac:dyDescent="0.15">
      <c r="B91" s="3"/>
      <c r="C91" s="4"/>
      <c r="D91" s="4"/>
      <c r="E91" s="4"/>
      <c r="F91" s="4"/>
      <c r="G91" s="4"/>
      <c r="H91" s="4"/>
      <c r="I91" s="4"/>
    </row>
    <row r="92" spans="1:18" ht="12" customHeight="1" x14ac:dyDescent="0.15">
      <c r="B92" s="3"/>
      <c r="C92" s="4"/>
      <c r="D92" s="29" t="s">
        <v>28</v>
      </c>
      <c r="E92" s="29" t="s">
        <v>29</v>
      </c>
      <c r="F92" s="29" t="s">
        <v>30</v>
      </c>
      <c r="G92" s="29" t="s">
        <v>31</v>
      </c>
      <c r="H92" s="29" t="s">
        <v>32</v>
      </c>
      <c r="I92" s="29" t="s">
        <v>33</v>
      </c>
      <c r="J92" s="30" t="s">
        <v>0</v>
      </c>
    </row>
    <row r="93" spans="1:18" ht="12" x14ac:dyDescent="0.15">
      <c r="B93" s="3"/>
      <c r="C93" s="44" t="s">
        <v>50</v>
      </c>
      <c r="D93" s="39">
        <v>164981</v>
      </c>
      <c r="E93" s="39">
        <v>119358</v>
      </c>
      <c r="F93" s="45">
        <v>0</v>
      </c>
      <c r="G93" s="45">
        <v>0</v>
      </c>
      <c r="H93" s="45">
        <v>0</v>
      </c>
      <c r="I93" s="31">
        <v>268613</v>
      </c>
      <c r="J93" s="32">
        <f>SUM(D93:I93)</f>
        <v>552952</v>
      </c>
    </row>
    <row r="94" spans="1:18" ht="12" x14ac:dyDescent="0.15">
      <c r="B94" s="3"/>
      <c r="C94" s="44" t="s">
        <v>51</v>
      </c>
      <c r="D94" s="13">
        <v>161254</v>
      </c>
      <c r="E94" s="13">
        <v>117106</v>
      </c>
      <c r="F94" s="45">
        <v>0</v>
      </c>
      <c r="G94" s="45">
        <v>0</v>
      </c>
      <c r="H94" s="45">
        <v>0</v>
      </c>
      <c r="I94" s="13">
        <v>224234</v>
      </c>
      <c r="J94" s="32">
        <f t="shared" ref="J94:J104" si="20">SUM(D94:I94)</f>
        <v>502594</v>
      </c>
    </row>
    <row r="95" spans="1:18" ht="12" x14ac:dyDescent="0.15">
      <c r="B95" s="3"/>
      <c r="C95" s="44" t="s">
        <v>52</v>
      </c>
      <c r="D95" s="45">
        <v>0</v>
      </c>
      <c r="E95" s="39">
        <v>181841</v>
      </c>
      <c r="F95" s="39">
        <v>132372</v>
      </c>
      <c r="G95" s="45">
        <v>0</v>
      </c>
      <c r="H95" s="46">
        <v>0</v>
      </c>
      <c r="I95" s="13">
        <v>254068</v>
      </c>
      <c r="J95" s="32">
        <f t="shared" si="20"/>
        <v>568281</v>
      </c>
    </row>
    <row r="96" spans="1:18" ht="12" x14ac:dyDescent="0.15">
      <c r="B96" s="3"/>
      <c r="C96" s="44" t="s">
        <v>53</v>
      </c>
      <c r="D96" s="45">
        <v>0</v>
      </c>
      <c r="E96" s="45">
        <v>0</v>
      </c>
      <c r="F96" s="45">
        <v>0</v>
      </c>
      <c r="G96" s="14">
        <v>174160</v>
      </c>
      <c r="H96" s="13">
        <v>128644</v>
      </c>
      <c r="I96" s="13">
        <v>226817</v>
      </c>
      <c r="J96" s="32">
        <f t="shared" si="20"/>
        <v>529621</v>
      </c>
    </row>
    <row r="97" spans="1:10" ht="12" x14ac:dyDescent="0.15">
      <c r="B97" s="3"/>
      <c r="C97" s="44" t="s">
        <v>54</v>
      </c>
      <c r="D97" s="45">
        <v>0</v>
      </c>
      <c r="E97" s="45">
        <v>0</v>
      </c>
      <c r="F97" s="45">
        <v>0</v>
      </c>
      <c r="G97" s="40">
        <v>172163</v>
      </c>
      <c r="H97" s="39">
        <v>128554</v>
      </c>
      <c r="I97" s="13">
        <v>282013</v>
      </c>
      <c r="J97" s="32">
        <f t="shared" si="20"/>
        <v>582730</v>
      </c>
    </row>
    <row r="98" spans="1:10" ht="12" x14ac:dyDescent="0.15">
      <c r="B98" s="3"/>
      <c r="C98" s="44" t="s">
        <v>55</v>
      </c>
      <c r="D98" s="45">
        <v>0</v>
      </c>
      <c r="E98" s="45">
        <v>0</v>
      </c>
      <c r="F98" s="13">
        <v>193716</v>
      </c>
      <c r="G98" s="13">
        <v>143860</v>
      </c>
      <c r="H98" s="46">
        <v>0</v>
      </c>
      <c r="I98" s="13">
        <v>264662</v>
      </c>
      <c r="J98" s="32">
        <f t="shared" si="20"/>
        <v>602238</v>
      </c>
    </row>
    <row r="99" spans="1:10" ht="12" x14ac:dyDescent="0.15">
      <c r="B99" s="3"/>
      <c r="C99" s="44" t="s">
        <v>56</v>
      </c>
      <c r="D99" s="39">
        <v>170818</v>
      </c>
      <c r="E99" s="39">
        <v>134462</v>
      </c>
      <c r="F99" s="45">
        <v>0</v>
      </c>
      <c r="G99" s="46">
        <v>0</v>
      </c>
      <c r="H99" s="46">
        <v>0</v>
      </c>
      <c r="I99" s="13">
        <v>257669</v>
      </c>
      <c r="J99" s="32">
        <f t="shared" si="20"/>
        <v>562949</v>
      </c>
    </row>
    <row r="100" spans="1:10" ht="12" x14ac:dyDescent="0.15">
      <c r="B100" s="3"/>
      <c r="C100" s="44" t="s">
        <v>57</v>
      </c>
      <c r="D100" s="45">
        <v>0</v>
      </c>
      <c r="E100" s="45">
        <v>0</v>
      </c>
      <c r="F100" s="13">
        <v>144551</v>
      </c>
      <c r="G100" s="14">
        <v>113454</v>
      </c>
      <c r="H100" s="46">
        <v>0</v>
      </c>
      <c r="I100" s="13">
        <v>305774</v>
      </c>
      <c r="J100" s="32">
        <f t="shared" si="20"/>
        <v>563779</v>
      </c>
    </row>
    <row r="101" spans="1:10" ht="12" x14ac:dyDescent="0.15">
      <c r="B101" s="3"/>
      <c r="C101" s="44" t="s">
        <v>58</v>
      </c>
      <c r="D101" s="45">
        <v>0</v>
      </c>
      <c r="E101" s="45">
        <v>0</v>
      </c>
      <c r="F101" s="39">
        <v>186096</v>
      </c>
      <c r="G101" s="39">
        <v>139800</v>
      </c>
      <c r="H101" s="46">
        <v>0</v>
      </c>
      <c r="I101" s="13">
        <v>245870</v>
      </c>
      <c r="J101" s="32">
        <f t="shared" si="20"/>
        <v>571766</v>
      </c>
    </row>
    <row r="102" spans="1:10" ht="12" x14ac:dyDescent="0.15">
      <c r="B102" s="3"/>
      <c r="C102" s="44" t="s">
        <v>59</v>
      </c>
      <c r="D102" s="45">
        <v>0</v>
      </c>
      <c r="E102" s="45">
        <v>0</v>
      </c>
      <c r="F102" s="45">
        <v>0</v>
      </c>
      <c r="G102" s="14">
        <v>189650</v>
      </c>
      <c r="H102" s="13">
        <v>140120</v>
      </c>
      <c r="I102" s="13">
        <v>241381</v>
      </c>
      <c r="J102" s="32">
        <f t="shared" si="20"/>
        <v>571151</v>
      </c>
    </row>
    <row r="103" spans="1:10" ht="12" x14ac:dyDescent="0.15">
      <c r="B103" s="3"/>
      <c r="C103" s="44" t="s">
        <v>60</v>
      </c>
      <c r="D103" s="45">
        <v>0</v>
      </c>
      <c r="E103" s="39">
        <v>172691</v>
      </c>
      <c r="F103" s="39">
        <v>125905</v>
      </c>
      <c r="G103" s="45">
        <v>0</v>
      </c>
      <c r="H103" s="46">
        <v>0</v>
      </c>
      <c r="I103" s="13">
        <v>274989</v>
      </c>
      <c r="J103" s="32">
        <f t="shared" si="20"/>
        <v>573585</v>
      </c>
    </row>
    <row r="104" spans="1:10" ht="12" x14ac:dyDescent="0.15">
      <c r="B104" s="3"/>
      <c r="C104" s="44" t="s">
        <v>61</v>
      </c>
      <c r="D104" s="13">
        <v>178270</v>
      </c>
      <c r="E104" s="13">
        <v>126635</v>
      </c>
      <c r="F104" s="45">
        <v>0</v>
      </c>
      <c r="G104" s="46">
        <v>0</v>
      </c>
      <c r="H104" s="46">
        <v>0</v>
      </c>
      <c r="I104" s="13">
        <v>265354</v>
      </c>
      <c r="J104" s="32">
        <f t="shared" si="20"/>
        <v>570259</v>
      </c>
    </row>
    <row r="105" spans="1:10" ht="15" x14ac:dyDescent="0.2">
      <c r="A105"/>
      <c r="C105" s="20"/>
    </row>
    <row r="106" spans="1:10" ht="16" thickBot="1" x14ac:dyDescent="0.25">
      <c r="A106"/>
      <c r="C106" s="20"/>
      <c r="D106" s="19" t="s">
        <v>28</v>
      </c>
      <c r="E106" s="19" t="s">
        <v>29</v>
      </c>
      <c r="F106" s="19" t="s">
        <v>30</v>
      </c>
      <c r="G106" s="19" t="s">
        <v>31</v>
      </c>
      <c r="H106" s="19" t="s">
        <v>32</v>
      </c>
      <c r="I106" s="19" t="s">
        <v>33</v>
      </c>
      <c r="J106" s="17" t="s">
        <v>34</v>
      </c>
    </row>
    <row r="107" spans="1:10" ht="12" customHeight="1" thickBot="1" x14ac:dyDescent="0.2">
      <c r="C107" s="9" t="s">
        <v>1</v>
      </c>
      <c r="D107" s="22">
        <f>SUM(D93:D104)</f>
        <v>675323</v>
      </c>
      <c r="E107" s="22">
        <f t="shared" ref="E107:I107" si="21">SUM(E93:E104)</f>
        <v>852093</v>
      </c>
      <c r="F107" s="22">
        <f t="shared" si="21"/>
        <v>782640</v>
      </c>
      <c r="G107" s="22">
        <f t="shared" si="21"/>
        <v>933087</v>
      </c>
      <c r="H107" s="22">
        <f t="shared" si="21"/>
        <v>397318</v>
      </c>
      <c r="I107" s="22">
        <f t="shared" si="21"/>
        <v>3111444</v>
      </c>
      <c r="J107" s="23">
        <f>SUM(D107:I107)</f>
        <v>6751905</v>
      </c>
    </row>
    <row r="108" spans="1:10" ht="12" customHeight="1" thickBot="1" x14ac:dyDescent="0.2">
      <c r="C108" s="9" t="s">
        <v>35</v>
      </c>
      <c r="D108" s="24">
        <f>D107/J107</f>
        <v>0.10001962409127498</v>
      </c>
      <c r="E108" s="24">
        <f>E107/J107</f>
        <v>0.12620038344733819</v>
      </c>
      <c r="F108" s="24">
        <f>F107/J107</f>
        <v>0.11591395317321555</v>
      </c>
      <c r="G108" s="24">
        <f>G107/J107</f>
        <v>0.13819610909809898</v>
      </c>
      <c r="H108" s="24">
        <f>H107/J107</f>
        <v>5.8845318469380126E-2</v>
      </c>
      <c r="I108" s="24">
        <f>I107/J107</f>
        <v>0.46082461172069217</v>
      </c>
      <c r="J108" s="25">
        <f>SUM(D108:I108)</f>
        <v>1</v>
      </c>
    </row>
    <row r="109" spans="1:10" ht="12" customHeight="1" x14ac:dyDescent="0.15">
      <c r="B109" s="4"/>
    </row>
    <row r="110" spans="1:10" ht="12" customHeight="1" x14ac:dyDescent="0.15">
      <c r="B110" s="4"/>
    </row>
    <row r="111" spans="1:10" ht="18" customHeight="1" x14ac:dyDescent="0.15">
      <c r="A111" s="21" t="s">
        <v>8</v>
      </c>
      <c r="B111" s="10"/>
      <c r="C111" s="10"/>
      <c r="D111" s="10"/>
      <c r="E111" s="10"/>
      <c r="F111" s="10"/>
      <c r="G111" s="10"/>
      <c r="H111" s="10"/>
      <c r="I111" s="10"/>
      <c r="J111" s="10"/>
    </row>
    <row r="112" spans="1:10" ht="18" customHeight="1" x14ac:dyDescent="0.15">
      <c r="A112" s="35" t="s">
        <v>36</v>
      </c>
      <c r="B112" s="28" t="s">
        <v>37</v>
      </c>
      <c r="C112" s="28" t="s">
        <v>38</v>
      </c>
      <c r="D112" s="28" t="s">
        <v>39</v>
      </c>
      <c r="E112" s="28" t="s">
        <v>40</v>
      </c>
      <c r="F112" s="28" t="s">
        <v>41</v>
      </c>
      <c r="G112" s="28" t="s">
        <v>42</v>
      </c>
      <c r="H112" s="28" t="s">
        <v>43</v>
      </c>
      <c r="I112" s="28" t="s">
        <v>44</v>
      </c>
    </row>
    <row r="113" spans="1:17" ht="12" x14ac:dyDescent="0.15">
      <c r="A113" s="34" t="s">
        <v>9</v>
      </c>
      <c r="B113" s="16">
        <v>30000</v>
      </c>
      <c r="C113" s="41" t="s">
        <v>48</v>
      </c>
      <c r="D113" s="16">
        <v>1200</v>
      </c>
      <c r="E113" s="16">
        <v>1260</v>
      </c>
      <c r="F113" s="16">
        <v>1260</v>
      </c>
      <c r="G113" s="16">
        <v>1260</v>
      </c>
      <c r="H113" s="16">
        <v>1260</v>
      </c>
      <c r="I113" s="16">
        <v>1900</v>
      </c>
      <c r="L113" s="6"/>
      <c r="Q113" s="2"/>
    </row>
    <row r="114" spans="1:17" x14ac:dyDescent="0.15">
      <c r="A114" s="33"/>
      <c r="L114" s="6"/>
      <c r="Q114" s="2"/>
    </row>
    <row r="115" spans="1:17" x14ac:dyDescent="0.15">
      <c r="A115" s="33"/>
      <c r="L115" s="6"/>
      <c r="Q115" s="2"/>
    </row>
    <row r="116" spans="1:17" ht="12" customHeight="1" x14ac:dyDescent="0.15">
      <c r="A116" s="33"/>
      <c r="C116" s="4"/>
      <c r="D116" s="29" t="s">
        <v>28</v>
      </c>
      <c r="E116" s="29" t="s">
        <v>29</v>
      </c>
      <c r="F116" s="29" t="s">
        <v>30</v>
      </c>
      <c r="G116" s="29" t="s">
        <v>31</v>
      </c>
      <c r="H116" s="29" t="s">
        <v>32</v>
      </c>
      <c r="I116" s="29" t="s">
        <v>33</v>
      </c>
      <c r="J116" s="30" t="s">
        <v>0</v>
      </c>
    </row>
    <row r="117" spans="1:17" ht="12" x14ac:dyDescent="0.15">
      <c r="A117" s="33"/>
      <c r="C117" s="44" t="s">
        <v>50</v>
      </c>
      <c r="D117" s="39">
        <v>167808</v>
      </c>
      <c r="E117" s="39">
        <v>119439</v>
      </c>
      <c r="F117" s="45">
        <v>0</v>
      </c>
      <c r="G117" s="45">
        <v>0</v>
      </c>
      <c r="H117" s="45">
        <v>0</v>
      </c>
      <c r="I117" s="31">
        <v>209338</v>
      </c>
      <c r="J117" s="32">
        <f>SUM(D117:I117)</f>
        <v>496585</v>
      </c>
    </row>
    <row r="118" spans="1:17" ht="12" x14ac:dyDescent="0.15">
      <c r="A118" s="33"/>
      <c r="C118" s="44" t="s">
        <v>51</v>
      </c>
      <c r="D118" s="13">
        <v>163808</v>
      </c>
      <c r="E118" s="13">
        <v>116664</v>
      </c>
      <c r="F118" s="45">
        <v>0</v>
      </c>
      <c r="G118" s="45">
        <v>0</v>
      </c>
      <c r="H118" s="45">
        <v>0</v>
      </c>
      <c r="I118" s="13">
        <v>166092</v>
      </c>
      <c r="J118" s="32">
        <f t="shared" ref="J118:J128" si="22">SUM(D118:I118)</f>
        <v>446564</v>
      </c>
    </row>
    <row r="119" spans="1:17" ht="12" x14ac:dyDescent="0.15">
      <c r="A119" s="33"/>
      <c r="C119" s="44" t="s">
        <v>52</v>
      </c>
      <c r="D119" s="45">
        <v>0</v>
      </c>
      <c r="E119" s="39">
        <v>165775</v>
      </c>
      <c r="F119" s="39">
        <v>114626</v>
      </c>
      <c r="G119" s="45">
        <v>0</v>
      </c>
      <c r="H119" s="46">
        <v>0</v>
      </c>
      <c r="I119" s="13">
        <v>177717</v>
      </c>
      <c r="J119" s="32">
        <f t="shared" si="22"/>
        <v>458118</v>
      </c>
    </row>
    <row r="120" spans="1:17" ht="12" x14ac:dyDescent="0.15">
      <c r="A120" s="33"/>
      <c r="C120" s="44" t="s">
        <v>53</v>
      </c>
      <c r="D120" s="45">
        <v>0</v>
      </c>
      <c r="E120" s="45">
        <v>0</v>
      </c>
      <c r="F120" s="45">
        <v>0</v>
      </c>
      <c r="G120" s="14">
        <v>170907</v>
      </c>
      <c r="H120" s="13">
        <v>119294</v>
      </c>
      <c r="I120" s="13">
        <v>165505</v>
      </c>
      <c r="J120" s="32">
        <f t="shared" si="22"/>
        <v>455706</v>
      </c>
    </row>
    <row r="121" spans="1:17" ht="12" x14ac:dyDescent="0.15">
      <c r="A121" s="33"/>
      <c r="C121" s="44" t="s">
        <v>54</v>
      </c>
      <c r="D121" s="45">
        <v>0</v>
      </c>
      <c r="E121" s="45">
        <v>0</v>
      </c>
      <c r="F121" s="45">
        <v>0</v>
      </c>
      <c r="G121" s="40">
        <v>167274</v>
      </c>
      <c r="H121" s="39">
        <v>118338</v>
      </c>
      <c r="I121" s="13">
        <v>211004</v>
      </c>
      <c r="J121" s="32">
        <f t="shared" si="22"/>
        <v>496616</v>
      </c>
    </row>
    <row r="122" spans="1:17" ht="12" x14ac:dyDescent="0.15">
      <c r="A122" s="33"/>
      <c r="C122" s="44" t="s">
        <v>55</v>
      </c>
      <c r="D122" s="45">
        <v>0</v>
      </c>
      <c r="E122" s="45">
        <v>0</v>
      </c>
      <c r="F122" s="13">
        <v>190607</v>
      </c>
      <c r="G122" s="13">
        <v>132807</v>
      </c>
      <c r="H122" s="46">
        <v>0</v>
      </c>
      <c r="I122" s="13">
        <v>180774</v>
      </c>
      <c r="J122" s="32">
        <f t="shared" si="22"/>
        <v>504188</v>
      </c>
    </row>
    <row r="123" spans="1:17" ht="12" x14ac:dyDescent="0.15">
      <c r="A123" s="33"/>
      <c r="C123" s="44" t="s">
        <v>56</v>
      </c>
      <c r="D123" s="39">
        <v>175135</v>
      </c>
      <c r="E123" s="39">
        <v>124738</v>
      </c>
      <c r="F123" s="45">
        <v>0</v>
      </c>
      <c r="G123" s="46">
        <v>0</v>
      </c>
      <c r="H123" s="46">
        <v>0</v>
      </c>
      <c r="I123" s="13">
        <v>167227</v>
      </c>
      <c r="J123" s="32">
        <f t="shared" si="22"/>
        <v>467100</v>
      </c>
    </row>
    <row r="124" spans="1:17" ht="12" x14ac:dyDescent="0.15">
      <c r="A124" s="33"/>
      <c r="C124" s="44" t="s">
        <v>57</v>
      </c>
      <c r="D124" s="45">
        <v>0</v>
      </c>
      <c r="E124" s="45">
        <v>0</v>
      </c>
      <c r="F124" s="13">
        <v>132648</v>
      </c>
      <c r="G124" s="14">
        <v>95342</v>
      </c>
      <c r="H124" s="46">
        <v>0</v>
      </c>
      <c r="I124" s="13">
        <v>220928</v>
      </c>
      <c r="J124" s="32">
        <f t="shared" si="22"/>
        <v>448918</v>
      </c>
    </row>
    <row r="125" spans="1:17" ht="12" x14ac:dyDescent="0.15">
      <c r="A125" s="33"/>
      <c r="C125" s="44" t="s">
        <v>58</v>
      </c>
      <c r="D125" s="45">
        <v>0</v>
      </c>
      <c r="E125" s="45">
        <v>0</v>
      </c>
      <c r="F125" s="39">
        <v>187344</v>
      </c>
      <c r="G125" s="39">
        <v>131739</v>
      </c>
      <c r="H125" s="46">
        <v>0</v>
      </c>
      <c r="I125" s="13">
        <v>176067</v>
      </c>
      <c r="J125" s="32">
        <f t="shared" si="22"/>
        <v>495150</v>
      </c>
    </row>
    <row r="126" spans="1:17" ht="12" x14ac:dyDescent="0.15">
      <c r="A126" s="33"/>
      <c r="C126" s="44" t="s">
        <v>59</v>
      </c>
      <c r="D126" s="45">
        <v>0</v>
      </c>
      <c r="E126" s="45">
        <v>0</v>
      </c>
      <c r="F126" s="45">
        <v>0</v>
      </c>
      <c r="G126" s="14">
        <v>187298</v>
      </c>
      <c r="H126" s="13">
        <v>133392</v>
      </c>
      <c r="I126" s="13">
        <v>174110</v>
      </c>
      <c r="J126" s="32">
        <f t="shared" si="22"/>
        <v>494800</v>
      </c>
    </row>
    <row r="127" spans="1:17" ht="12" x14ac:dyDescent="0.15">
      <c r="A127" s="33"/>
      <c r="C127" s="44" t="s">
        <v>60</v>
      </c>
      <c r="D127" s="45">
        <v>0</v>
      </c>
      <c r="E127" s="39">
        <v>169329</v>
      </c>
      <c r="F127" s="39">
        <v>116545</v>
      </c>
      <c r="G127" s="45">
        <v>0</v>
      </c>
      <c r="H127" s="46">
        <v>0</v>
      </c>
      <c r="I127" s="13">
        <v>198004</v>
      </c>
      <c r="J127" s="32">
        <f t="shared" si="22"/>
        <v>483878</v>
      </c>
    </row>
    <row r="128" spans="1:17" ht="12" x14ac:dyDescent="0.15">
      <c r="A128" s="33"/>
      <c r="C128" s="44" t="s">
        <v>61</v>
      </c>
      <c r="D128" s="13">
        <v>174096</v>
      </c>
      <c r="E128" s="13">
        <v>121001</v>
      </c>
      <c r="F128" s="45">
        <v>0</v>
      </c>
      <c r="G128" s="46">
        <v>0</v>
      </c>
      <c r="H128" s="46">
        <v>0</v>
      </c>
      <c r="I128" s="13">
        <v>199744</v>
      </c>
      <c r="J128" s="32">
        <f t="shared" si="22"/>
        <v>494841</v>
      </c>
    </row>
    <row r="129" spans="1:17" ht="15" x14ac:dyDescent="0.2">
      <c r="A129"/>
      <c r="C129" s="20"/>
    </row>
    <row r="130" spans="1:17" ht="16" thickBot="1" x14ac:dyDescent="0.25">
      <c r="A130"/>
      <c r="C130" s="20"/>
      <c r="D130" s="19" t="s">
        <v>28</v>
      </c>
      <c r="E130" s="19" t="s">
        <v>29</v>
      </c>
      <c r="F130" s="19" t="s">
        <v>30</v>
      </c>
      <c r="G130" s="19" t="s">
        <v>31</v>
      </c>
      <c r="H130" s="19" t="s">
        <v>32</v>
      </c>
      <c r="I130" s="19" t="s">
        <v>33</v>
      </c>
      <c r="J130" s="17" t="s">
        <v>34</v>
      </c>
    </row>
    <row r="131" spans="1:17" ht="12" customHeight="1" thickBot="1" x14ac:dyDescent="0.2">
      <c r="C131" s="9" t="s">
        <v>1</v>
      </c>
      <c r="D131" s="22">
        <f>SUM(D117:D128)</f>
        <v>680847</v>
      </c>
      <c r="E131" s="22">
        <f t="shared" ref="E131:I131" si="23">SUM(E117:E128)</f>
        <v>816946</v>
      </c>
      <c r="F131" s="22">
        <f t="shared" si="23"/>
        <v>741770</v>
      </c>
      <c r="G131" s="22">
        <f t="shared" si="23"/>
        <v>885367</v>
      </c>
      <c r="H131" s="22">
        <f t="shared" si="23"/>
        <v>371024</v>
      </c>
      <c r="I131" s="22">
        <f t="shared" si="23"/>
        <v>2246510</v>
      </c>
      <c r="J131" s="23">
        <f>SUM(D131:I131)</f>
        <v>5742464</v>
      </c>
    </row>
    <row r="132" spans="1:17" ht="12" customHeight="1" thickBot="1" x14ac:dyDescent="0.2">
      <c r="C132" s="9" t="s">
        <v>35</v>
      </c>
      <c r="D132" s="24">
        <f>D131/J131</f>
        <v>0.11856356435147003</v>
      </c>
      <c r="E132" s="24">
        <f>E131/J131</f>
        <v>0.14226401767603594</v>
      </c>
      <c r="F132" s="24">
        <f>F131/J131</f>
        <v>0.12917277322069412</v>
      </c>
      <c r="G132" s="24">
        <f>G131/J131</f>
        <v>0.15417893782181308</v>
      </c>
      <c r="H132" s="24">
        <f>H131/J131</f>
        <v>6.4610592247509077E-2</v>
      </c>
      <c r="I132" s="24">
        <f>I131/J131</f>
        <v>0.39121011468247774</v>
      </c>
      <c r="J132" s="25">
        <f>SUM(D132:I132)</f>
        <v>1</v>
      </c>
    </row>
    <row r="133" spans="1:17" ht="12" customHeight="1" x14ac:dyDescent="0.15">
      <c r="A133" s="33"/>
    </row>
    <row r="134" spans="1:17" ht="12" customHeight="1" x14ac:dyDescent="0.15">
      <c r="A134" s="33"/>
    </row>
    <row r="135" spans="1:17" ht="18" customHeight="1" x14ac:dyDescent="0.15">
      <c r="A135" s="21" t="s">
        <v>11</v>
      </c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1:17" ht="18" customHeight="1" x14ac:dyDescent="0.15">
      <c r="A136" s="35" t="s">
        <v>36</v>
      </c>
      <c r="B136" s="28" t="s">
        <v>37</v>
      </c>
      <c r="C136" s="28" t="s">
        <v>38</v>
      </c>
      <c r="D136" s="28" t="s">
        <v>39</v>
      </c>
      <c r="E136" s="28" t="s">
        <v>40</v>
      </c>
      <c r="F136" s="28" t="s">
        <v>41</v>
      </c>
      <c r="G136" s="28" t="s">
        <v>42</v>
      </c>
      <c r="H136" s="28" t="s">
        <v>43</v>
      </c>
      <c r="I136" s="28" t="s">
        <v>44</v>
      </c>
    </row>
    <row r="137" spans="1:17" ht="12" x14ac:dyDescent="0.15">
      <c r="A137" s="34" t="s">
        <v>12</v>
      </c>
      <c r="B137" s="16">
        <v>30000</v>
      </c>
      <c r="C137" s="41" t="s">
        <v>48</v>
      </c>
      <c r="D137" s="16">
        <v>1950</v>
      </c>
      <c r="E137" s="16">
        <v>2000</v>
      </c>
      <c r="F137" s="16">
        <v>2000</v>
      </c>
      <c r="G137" s="16">
        <v>2000</v>
      </c>
      <c r="H137" s="16">
        <v>2000</v>
      </c>
      <c r="I137" s="16">
        <v>2000</v>
      </c>
      <c r="L137" s="6"/>
      <c r="Q137" s="2"/>
    </row>
    <row r="138" spans="1:17" x14ac:dyDescent="0.15">
      <c r="A138" s="33"/>
      <c r="L138" s="6"/>
      <c r="Q138" s="2"/>
    </row>
    <row r="139" spans="1:17" x14ac:dyDescent="0.15">
      <c r="A139" s="33"/>
      <c r="L139" s="6"/>
      <c r="Q139" s="2"/>
    </row>
    <row r="140" spans="1:17" ht="12" customHeight="1" x14ac:dyDescent="0.15">
      <c r="A140" s="33"/>
      <c r="C140" s="4"/>
      <c r="D140" s="29" t="s">
        <v>28</v>
      </c>
      <c r="E140" s="29" t="s">
        <v>29</v>
      </c>
      <c r="F140" s="29" t="s">
        <v>30</v>
      </c>
      <c r="G140" s="29" t="s">
        <v>31</v>
      </c>
      <c r="H140" s="29" t="s">
        <v>32</v>
      </c>
      <c r="I140" s="29" t="s">
        <v>33</v>
      </c>
      <c r="J140" s="30" t="s">
        <v>0</v>
      </c>
    </row>
    <row r="141" spans="1:17" ht="12" x14ac:dyDescent="0.15">
      <c r="A141" s="33"/>
      <c r="C141" s="44" t="s">
        <v>50</v>
      </c>
      <c r="D141" s="39">
        <v>297071</v>
      </c>
      <c r="E141" s="39">
        <v>211655</v>
      </c>
      <c r="F141" s="45">
        <v>0</v>
      </c>
      <c r="G141" s="45">
        <v>0</v>
      </c>
      <c r="H141" s="45">
        <v>0</v>
      </c>
      <c r="I141" s="31">
        <v>396749</v>
      </c>
      <c r="J141" s="32">
        <f>SUM(D141:I141)</f>
        <v>905475</v>
      </c>
    </row>
    <row r="142" spans="1:17" ht="12" x14ac:dyDescent="0.15">
      <c r="A142" s="33"/>
      <c r="C142" s="44" t="s">
        <v>51</v>
      </c>
      <c r="D142" s="13">
        <v>298392</v>
      </c>
      <c r="E142" s="13">
        <v>212077</v>
      </c>
      <c r="F142" s="45">
        <v>0</v>
      </c>
      <c r="G142" s="45">
        <v>0</v>
      </c>
      <c r="H142" s="45">
        <v>0</v>
      </c>
      <c r="I142" s="13">
        <v>319831</v>
      </c>
      <c r="J142" s="32">
        <f t="shared" ref="J142:J152" si="24">SUM(D142:I142)</f>
        <v>830300</v>
      </c>
    </row>
    <row r="143" spans="1:17" ht="12" x14ac:dyDescent="0.15">
      <c r="A143" s="33"/>
      <c r="C143" s="44" t="s">
        <v>52</v>
      </c>
      <c r="D143" s="45">
        <v>0</v>
      </c>
      <c r="E143" s="39">
        <v>322349</v>
      </c>
      <c r="F143" s="39">
        <v>229317</v>
      </c>
      <c r="G143" s="45">
        <v>0</v>
      </c>
      <c r="H143" s="46">
        <v>0</v>
      </c>
      <c r="I143" s="13">
        <v>354483</v>
      </c>
      <c r="J143" s="32">
        <f t="shared" si="24"/>
        <v>906149</v>
      </c>
    </row>
    <row r="144" spans="1:17" ht="12" x14ac:dyDescent="0.15">
      <c r="A144" s="33"/>
      <c r="C144" s="44" t="s">
        <v>53</v>
      </c>
      <c r="D144" s="45">
        <v>0</v>
      </c>
      <c r="E144" s="45">
        <v>0</v>
      </c>
      <c r="F144" s="45">
        <v>0</v>
      </c>
      <c r="G144" s="14">
        <v>314775</v>
      </c>
      <c r="H144" s="13">
        <v>225196</v>
      </c>
      <c r="I144" s="13">
        <v>306540</v>
      </c>
      <c r="J144" s="32">
        <f t="shared" si="24"/>
        <v>846511</v>
      </c>
    </row>
    <row r="145" spans="1:10" ht="12" x14ac:dyDescent="0.15">
      <c r="A145" s="33"/>
      <c r="C145" s="44" t="s">
        <v>54</v>
      </c>
      <c r="D145" s="45">
        <v>0</v>
      </c>
      <c r="E145" s="45">
        <v>0</v>
      </c>
      <c r="F145" s="45">
        <v>0</v>
      </c>
      <c r="G145" s="40">
        <v>256585</v>
      </c>
      <c r="H145" s="39">
        <v>187656</v>
      </c>
      <c r="I145" s="13">
        <v>384415</v>
      </c>
      <c r="J145" s="32">
        <f t="shared" si="24"/>
        <v>828656</v>
      </c>
    </row>
    <row r="146" spans="1:10" ht="12" x14ac:dyDescent="0.15">
      <c r="A146" s="33"/>
      <c r="C146" s="44" t="s">
        <v>55</v>
      </c>
      <c r="D146" s="45">
        <v>0</v>
      </c>
      <c r="E146" s="45">
        <v>0</v>
      </c>
      <c r="F146" s="13">
        <v>332383</v>
      </c>
      <c r="G146" s="13">
        <v>235874</v>
      </c>
      <c r="H146" s="46">
        <v>0</v>
      </c>
      <c r="I146" s="13">
        <v>336521</v>
      </c>
      <c r="J146" s="32">
        <f t="shared" si="24"/>
        <v>904778</v>
      </c>
    </row>
    <row r="147" spans="1:10" ht="12" x14ac:dyDescent="0.15">
      <c r="A147" s="33"/>
      <c r="C147" s="44" t="s">
        <v>56</v>
      </c>
      <c r="D147" s="39">
        <v>301752</v>
      </c>
      <c r="E147" s="39">
        <v>218727</v>
      </c>
      <c r="F147" s="45">
        <v>0</v>
      </c>
      <c r="G147" s="46">
        <v>0</v>
      </c>
      <c r="H147" s="46">
        <v>0</v>
      </c>
      <c r="I147" s="13">
        <v>323428</v>
      </c>
      <c r="J147" s="32">
        <f t="shared" si="24"/>
        <v>843907</v>
      </c>
    </row>
    <row r="148" spans="1:10" ht="12" x14ac:dyDescent="0.15">
      <c r="A148" s="33"/>
      <c r="C148" s="44" t="s">
        <v>57</v>
      </c>
      <c r="D148" s="45">
        <v>0</v>
      </c>
      <c r="E148" s="45">
        <v>0</v>
      </c>
      <c r="F148" s="13">
        <v>257088</v>
      </c>
      <c r="G148" s="14">
        <v>190702</v>
      </c>
      <c r="H148" s="46">
        <v>0</v>
      </c>
      <c r="I148" s="13">
        <v>446099</v>
      </c>
      <c r="J148" s="32">
        <f t="shared" si="24"/>
        <v>893889</v>
      </c>
    </row>
    <row r="149" spans="1:10" ht="12" x14ac:dyDescent="0.15">
      <c r="A149" s="33"/>
      <c r="C149" s="44" t="s">
        <v>58</v>
      </c>
      <c r="D149" s="45">
        <v>0</v>
      </c>
      <c r="E149" s="45">
        <v>0</v>
      </c>
      <c r="F149" s="39">
        <v>331772</v>
      </c>
      <c r="G149" s="39">
        <v>238437</v>
      </c>
      <c r="H149" s="46">
        <v>0</v>
      </c>
      <c r="I149" s="13">
        <v>338763</v>
      </c>
      <c r="J149" s="32">
        <f t="shared" si="24"/>
        <v>908972</v>
      </c>
    </row>
    <row r="150" spans="1:10" ht="12" x14ac:dyDescent="0.15">
      <c r="A150" s="33"/>
      <c r="C150" s="44" t="s">
        <v>59</v>
      </c>
      <c r="D150" s="45">
        <v>0</v>
      </c>
      <c r="E150" s="45">
        <v>0</v>
      </c>
      <c r="F150" s="45">
        <v>0</v>
      </c>
      <c r="G150" s="14">
        <v>345211</v>
      </c>
      <c r="H150" s="13">
        <v>248164</v>
      </c>
      <c r="I150" s="13">
        <v>333165</v>
      </c>
      <c r="J150" s="32">
        <f t="shared" si="24"/>
        <v>926540</v>
      </c>
    </row>
    <row r="151" spans="1:10" ht="12" x14ac:dyDescent="0.15">
      <c r="A151" s="33"/>
      <c r="C151" s="44" t="s">
        <v>60</v>
      </c>
      <c r="D151" s="45">
        <v>0</v>
      </c>
      <c r="E151" s="39">
        <v>301719</v>
      </c>
      <c r="F151" s="39">
        <v>215018</v>
      </c>
      <c r="G151" s="45">
        <v>0</v>
      </c>
      <c r="H151" s="46">
        <v>0</v>
      </c>
      <c r="I151" s="13">
        <v>374639</v>
      </c>
      <c r="J151" s="32">
        <f t="shared" si="24"/>
        <v>891376</v>
      </c>
    </row>
    <row r="152" spans="1:10" ht="12" x14ac:dyDescent="0.15">
      <c r="A152" s="33"/>
      <c r="C152" s="44" t="s">
        <v>61</v>
      </c>
      <c r="D152" s="13">
        <v>318406</v>
      </c>
      <c r="E152" s="13">
        <v>221456</v>
      </c>
      <c r="F152" s="45">
        <v>0</v>
      </c>
      <c r="G152" s="46">
        <v>0</v>
      </c>
      <c r="H152" s="46">
        <v>0</v>
      </c>
      <c r="I152" s="13">
        <v>378840</v>
      </c>
      <c r="J152" s="32">
        <f t="shared" si="24"/>
        <v>918702</v>
      </c>
    </row>
    <row r="153" spans="1:10" ht="15" x14ac:dyDescent="0.2">
      <c r="A153"/>
      <c r="C153" s="20"/>
    </row>
    <row r="154" spans="1:10" ht="16" thickBot="1" x14ac:dyDescent="0.25">
      <c r="A154"/>
      <c r="C154" s="20"/>
      <c r="D154" s="19" t="s">
        <v>28</v>
      </c>
      <c r="E154" s="19" t="s">
        <v>29</v>
      </c>
      <c r="F154" s="19" t="s">
        <v>30</v>
      </c>
      <c r="G154" s="19" t="s">
        <v>31</v>
      </c>
      <c r="H154" s="19" t="s">
        <v>32</v>
      </c>
      <c r="I154" s="19" t="s">
        <v>33</v>
      </c>
      <c r="J154" s="17" t="s">
        <v>34</v>
      </c>
    </row>
    <row r="155" spans="1:10" ht="12" customHeight="1" thickBot="1" x14ac:dyDescent="0.2">
      <c r="C155" s="9" t="s">
        <v>1</v>
      </c>
      <c r="D155" s="22">
        <f>SUM(D141:D152)</f>
        <v>1215621</v>
      </c>
      <c r="E155" s="22">
        <f t="shared" ref="E155:I155" si="25">SUM(E141:E152)</f>
        <v>1487983</v>
      </c>
      <c r="F155" s="22">
        <f t="shared" si="25"/>
        <v>1365578</v>
      </c>
      <c r="G155" s="22">
        <f t="shared" si="25"/>
        <v>1581584</v>
      </c>
      <c r="H155" s="22">
        <f t="shared" si="25"/>
        <v>661016</v>
      </c>
      <c r="I155" s="22">
        <f t="shared" si="25"/>
        <v>4293473</v>
      </c>
      <c r="J155" s="23">
        <f>SUM(D155:I155)</f>
        <v>10605255</v>
      </c>
    </row>
    <row r="156" spans="1:10" ht="12" customHeight="1" thickBot="1" x14ac:dyDescent="0.2">
      <c r="C156" s="9" t="s">
        <v>35</v>
      </c>
      <c r="D156" s="24">
        <f>D155/J155</f>
        <v>0.11462440082770287</v>
      </c>
      <c r="E156" s="24">
        <f>E155/J155</f>
        <v>0.14030619725786886</v>
      </c>
      <c r="F156" s="24">
        <f>F155/J155</f>
        <v>0.12876427770949403</v>
      </c>
      <c r="G156" s="24">
        <f>G155/J155</f>
        <v>0.14913210479144537</v>
      </c>
      <c r="H156" s="24">
        <f>H155/J155</f>
        <v>6.2329100054642719E-2</v>
      </c>
      <c r="I156" s="24">
        <f>I155/J155</f>
        <v>0.40484391935884617</v>
      </c>
      <c r="J156" s="25">
        <f>SUM(D156:I156)</f>
        <v>1</v>
      </c>
    </row>
    <row r="157" spans="1:10" ht="12" customHeight="1" x14ac:dyDescent="0.15">
      <c r="A157" s="33"/>
      <c r="B157" s="33"/>
      <c r="C157" s="33"/>
      <c r="D157" s="33"/>
      <c r="E157" s="33"/>
      <c r="F157" s="33"/>
      <c r="G157" s="33"/>
      <c r="H157" s="33"/>
      <c r="I157" s="33"/>
      <c r="J157" s="33"/>
    </row>
    <row r="158" spans="1:10" ht="12" customHeight="1" x14ac:dyDescent="0.15">
      <c r="A158" s="33"/>
      <c r="B158" s="33"/>
      <c r="C158" s="33"/>
      <c r="D158" s="33"/>
      <c r="E158" s="33"/>
      <c r="F158" s="33"/>
      <c r="G158" s="33"/>
      <c r="H158" s="33"/>
      <c r="I158" s="33"/>
      <c r="J158" s="33"/>
    </row>
    <row r="159" spans="1:10" ht="18" customHeight="1" x14ac:dyDescent="0.15">
      <c r="A159" s="21" t="s">
        <v>13</v>
      </c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1:10" ht="18" customHeight="1" x14ac:dyDescent="0.15">
      <c r="A160" s="35" t="s">
        <v>36</v>
      </c>
      <c r="B160" s="28" t="s">
        <v>37</v>
      </c>
      <c r="C160" s="28" t="s">
        <v>38</v>
      </c>
      <c r="D160" s="28" t="s">
        <v>39</v>
      </c>
      <c r="E160" s="28" t="s">
        <v>40</v>
      </c>
      <c r="F160" s="28" t="s">
        <v>41</v>
      </c>
      <c r="G160" s="28" t="s">
        <v>42</v>
      </c>
      <c r="H160" s="28" t="s">
        <v>43</v>
      </c>
      <c r="I160" s="28" t="s">
        <v>44</v>
      </c>
    </row>
    <row r="161" spans="1:17" ht="12" x14ac:dyDescent="0.15">
      <c r="A161" s="34" t="s">
        <v>14</v>
      </c>
      <c r="B161" s="16">
        <v>30000</v>
      </c>
      <c r="C161" s="41" t="s">
        <v>48</v>
      </c>
      <c r="D161" s="16">
        <v>1260</v>
      </c>
      <c r="E161" s="16">
        <v>1320</v>
      </c>
      <c r="F161" s="16">
        <v>1320</v>
      </c>
      <c r="G161" s="16">
        <v>1320</v>
      </c>
      <c r="H161" s="16">
        <v>1320</v>
      </c>
      <c r="I161" s="16">
        <v>2000</v>
      </c>
      <c r="L161" s="6"/>
      <c r="Q161" s="2"/>
    </row>
    <row r="162" spans="1:17" ht="18" customHeight="1" x14ac:dyDescent="0.15">
      <c r="A162" s="21"/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1:17" ht="12" customHeight="1" x14ac:dyDescent="0.15">
      <c r="A163" s="4"/>
      <c r="B163" s="4"/>
      <c r="C163" s="4"/>
      <c r="D163" s="29" t="s">
        <v>28</v>
      </c>
      <c r="E163" s="29" t="s">
        <v>29</v>
      </c>
      <c r="F163" s="29" t="s">
        <v>30</v>
      </c>
      <c r="G163" s="29" t="s">
        <v>31</v>
      </c>
      <c r="H163" s="29" t="s">
        <v>32</v>
      </c>
      <c r="I163" s="29" t="s">
        <v>33</v>
      </c>
      <c r="J163" s="30" t="s">
        <v>0</v>
      </c>
    </row>
    <row r="164" spans="1:17" ht="12" x14ac:dyDescent="0.15">
      <c r="A164" s="4"/>
      <c r="B164" s="4"/>
      <c r="C164" s="44" t="s">
        <v>50</v>
      </c>
      <c r="D164" s="39">
        <v>158047</v>
      </c>
      <c r="E164" s="39">
        <v>109472</v>
      </c>
      <c r="F164" s="45">
        <v>0</v>
      </c>
      <c r="G164" s="45">
        <v>0</v>
      </c>
      <c r="H164" s="45">
        <v>0</v>
      </c>
      <c r="I164" s="31">
        <v>175518</v>
      </c>
      <c r="J164" s="32">
        <f>SUM(D164:I164)</f>
        <v>443037</v>
      </c>
    </row>
    <row r="165" spans="1:17" ht="12" x14ac:dyDescent="0.15">
      <c r="A165" s="4"/>
      <c r="B165" s="4"/>
      <c r="C165" s="44" t="s">
        <v>51</v>
      </c>
      <c r="D165" s="13">
        <v>162552</v>
      </c>
      <c r="E165" s="13">
        <v>112302</v>
      </c>
      <c r="F165" s="45">
        <v>0</v>
      </c>
      <c r="G165" s="45">
        <v>0</v>
      </c>
      <c r="H165" s="45">
        <v>0</v>
      </c>
      <c r="I165" s="13">
        <v>142888</v>
      </c>
      <c r="J165" s="32">
        <f t="shared" ref="J165:J175" si="26">SUM(D165:I165)</f>
        <v>417742</v>
      </c>
    </row>
    <row r="166" spans="1:17" ht="12" x14ac:dyDescent="0.15">
      <c r="A166" s="4"/>
      <c r="B166" s="4"/>
      <c r="C166" s="44" t="s">
        <v>52</v>
      </c>
      <c r="D166" s="45">
        <v>0</v>
      </c>
      <c r="E166" s="39">
        <v>173552</v>
      </c>
      <c r="F166" s="39">
        <v>118021</v>
      </c>
      <c r="G166" s="45">
        <v>0</v>
      </c>
      <c r="H166" s="46">
        <v>0</v>
      </c>
      <c r="I166" s="13">
        <v>156355</v>
      </c>
      <c r="J166" s="32">
        <f t="shared" si="26"/>
        <v>447928</v>
      </c>
    </row>
    <row r="167" spans="1:17" ht="12" x14ac:dyDescent="0.15">
      <c r="A167" s="4"/>
      <c r="B167" s="4"/>
      <c r="C167" s="44" t="s">
        <v>53</v>
      </c>
      <c r="D167" s="45">
        <v>0</v>
      </c>
      <c r="E167" s="45">
        <v>0</v>
      </c>
      <c r="F167" s="45">
        <v>0</v>
      </c>
      <c r="G167" s="14">
        <v>173772</v>
      </c>
      <c r="H167" s="13">
        <v>119902</v>
      </c>
      <c r="I167" s="13">
        <v>138656</v>
      </c>
      <c r="J167" s="32">
        <f t="shared" si="26"/>
        <v>432330</v>
      </c>
    </row>
    <row r="168" spans="1:17" ht="12" x14ac:dyDescent="0.15">
      <c r="A168" s="4"/>
      <c r="B168" s="4"/>
      <c r="C168" s="44" t="s">
        <v>54</v>
      </c>
      <c r="D168" s="45">
        <v>0</v>
      </c>
      <c r="E168" s="45">
        <v>0</v>
      </c>
      <c r="F168" s="45">
        <v>0</v>
      </c>
      <c r="G168" s="40">
        <v>167984</v>
      </c>
      <c r="H168" s="39">
        <v>116899</v>
      </c>
      <c r="I168" s="13">
        <v>181294</v>
      </c>
      <c r="J168" s="32">
        <f t="shared" si="26"/>
        <v>466177</v>
      </c>
    </row>
    <row r="169" spans="1:17" ht="12" x14ac:dyDescent="0.15">
      <c r="A169" s="4"/>
      <c r="B169" s="4"/>
      <c r="C169" s="44" t="s">
        <v>55</v>
      </c>
      <c r="D169" s="45">
        <v>0</v>
      </c>
      <c r="E169" s="45">
        <v>0</v>
      </c>
      <c r="F169" s="13">
        <v>180943</v>
      </c>
      <c r="G169" s="13">
        <v>124767</v>
      </c>
      <c r="H169" s="46">
        <v>0</v>
      </c>
      <c r="I169" s="13">
        <v>154397</v>
      </c>
      <c r="J169" s="32">
        <f t="shared" si="26"/>
        <v>460107</v>
      </c>
    </row>
    <row r="170" spans="1:17" ht="12" x14ac:dyDescent="0.15">
      <c r="A170" s="4"/>
      <c r="B170" s="4"/>
      <c r="C170" s="44" t="s">
        <v>56</v>
      </c>
      <c r="D170" s="39">
        <v>144898</v>
      </c>
      <c r="E170" s="39">
        <v>101264</v>
      </c>
      <c r="F170" s="45">
        <v>0</v>
      </c>
      <c r="G170" s="46">
        <v>0</v>
      </c>
      <c r="H170" s="46">
        <v>0</v>
      </c>
      <c r="I170" s="13">
        <v>122729</v>
      </c>
      <c r="J170" s="32">
        <f t="shared" si="26"/>
        <v>368891</v>
      </c>
    </row>
    <row r="171" spans="1:17" ht="12" x14ac:dyDescent="0.15">
      <c r="A171" s="4"/>
      <c r="B171" s="4"/>
      <c r="C171" s="44" t="s">
        <v>57</v>
      </c>
      <c r="D171" s="45">
        <v>0</v>
      </c>
      <c r="E171" s="45">
        <v>0</v>
      </c>
      <c r="F171" s="13">
        <v>113273</v>
      </c>
      <c r="G171" s="14">
        <v>81725</v>
      </c>
      <c r="H171" s="46">
        <v>0</v>
      </c>
      <c r="I171" s="13">
        <v>180529</v>
      </c>
      <c r="J171" s="32">
        <f t="shared" si="26"/>
        <v>375527</v>
      </c>
    </row>
    <row r="172" spans="1:17" ht="12" x14ac:dyDescent="0.15">
      <c r="A172" s="4"/>
      <c r="B172" s="4"/>
      <c r="C172" s="44" t="s">
        <v>58</v>
      </c>
      <c r="D172" s="45">
        <v>0</v>
      </c>
      <c r="E172" s="45">
        <v>0</v>
      </c>
      <c r="F172" s="39">
        <v>170679</v>
      </c>
      <c r="G172" s="39">
        <v>118666</v>
      </c>
      <c r="H172" s="46">
        <v>0</v>
      </c>
      <c r="I172" s="13">
        <v>137076</v>
      </c>
      <c r="J172" s="32">
        <f t="shared" si="26"/>
        <v>426421</v>
      </c>
    </row>
    <row r="173" spans="1:17" ht="12" x14ac:dyDescent="0.15">
      <c r="A173" s="4"/>
      <c r="B173" s="4"/>
      <c r="C173" s="44" t="s">
        <v>59</v>
      </c>
      <c r="D173" s="45">
        <v>0</v>
      </c>
      <c r="E173" s="45">
        <v>0</v>
      </c>
      <c r="F173" s="45">
        <v>0</v>
      </c>
      <c r="G173" s="14">
        <v>186850</v>
      </c>
      <c r="H173" s="13">
        <v>131730</v>
      </c>
      <c r="I173" s="13">
        <v>146132</v>
      </c>
      <c r="J173" s="32">
        <f t="shared" si="26"/>
        <v>464712</v>
      </c>
    </row>
    <row r="174" spans="1:17" ht="12" x14ac:dyDescent="0.15">
      <c r="A174" s="4"/>
      <c r="B174" s="4"/>
      <c r="C174" s="44" t="s">
        <v>60</v>
      </c>
      <c r="D174" s="45">
        <v>0</v>
      </c>
      <c r="E174" s="39">
        <v>163970</v>
      </c>
      <c r="F174" s="39">
        <v>111695</v>
      </c>
      <c r="G174" s="45">
        <v>0</v>
      </c>
      <c r="H174" s="46">
        <v>0</v>
      </c>
      <c r="I174" s="13">
        <v>164470</v>
      </c>
      <c r="J174" s="32">
        <f t="shared" si="26"/>
        <v>440135</v>
      </c>
    </row>
    <row r="175" spans="1:17" ht="12" x14ac:dyDescent="0.15">
      <c r="A175" s="4"/>
      <c r="B175" s="4"/>
      <c r="C175" s="44" t="s">
        <v>61</v>
      </c>
      <c r="D175" s="13">
        <v>168214</v>
      </c>
      <c r="E175" s="13">
        <v>113720</v>
      </c>
      <c r="F175" s="45">
        <v>0</v>
      </c>
      <c r="G175" s="46">
        <v>0</v>
      </c>
      <c r="H175" s="46">
        <v>0</v>
      </c>
      <c r="I175" s="13">
        <v>159097</v>
      </c>
      <c r="J175" s="32">
        <f t="shared" si="26"/>
        <v>441031</v>
      </c>
    </row>
    <row r="176" spans="1:17" ht="15" x14ac:dyDescent="0.2">
      <c r="A176"/>
      <c r="C176" s="20"/>
    </row>
    <row r="177" spans="1:17" ht="16" thickBot="1" x14ac:dyDescent="0.25">
      <c r="A177"/>
      <c r="C177" s="20"/>
      <c r="D177" s="19" t="s">
        <v>28</v>
      </c>
      <c r="E177" s="19" t="s">
        <v>29</v>
      </c>
      <c r="F177" s="19" t="s">
        <v>30</v>
      </c>
      <c r="G177" s="19" t="s">
        <v>31</v>
      </c>
      <c r="H177" s="19" t="s">
        <v>32</v>
      </c>
      <c r="I177" s="19" t="s">
        <v>33</v>
      </c>
      <c r="J177" s="17" t="s">
        <v>34</v>
      </c>
    </row>
    <row r="178" spans="1:17" ht="12" customHeight="1" thickBot="1" x14ac:dyDescent="0.2">
      <c r="C178" s="9" t="s">
        <v>1</v>
      </c>
      <c r="D178" s="22">
        <f>SUM(D164:D175)</f>
        <v>633711</v>
      </c>
      <c r="E178" s="22">
        <f t="shared" ref="E178:I178" si="27">SUM(E164:E175)</f>
        <v>774280</v>
      </c>
      <c r="F178" s="22">
        <f t="shared" si="27"/>
        <v>694611</v>
      </c>
      <c r="G178" s="22">
        <f t="shared" si="27"/>
        <v>853764</v>
      </c>
      <c r="H178" s="22">
        <f t="shared" si="27"/>
        <v>368531</v>
      </c>
      <c r="I178" s="22">
        <f t="shared" si="27"/>
        <v>1859141</v>
      </c>
      <c r="J178" s="23">
        <f>SUM(D178:I178)</f>
        <v>5184038</v>
      </c>
    </row>
    <row r="179" spans="1:17" ht="12" customHeight="1" thickBot="1" x14ac:dyDescent="0.2">
      <c r="C179" s="9" t="s">
        <v>35</v>
      </c>
      <c r="D179" s="24">
        <f>D178/J178</f>
        <v>0.12224273818980494</v>
      </c>
      <c r="E179" s="24">
        <f>E178/J178</f>
        <v>0.14935847306674835</v>
      </c>
      <c r="F179" s="24">
        <f>F178/J178</f>
        <v>0.13399033726218829</v>
      </c>
      <c r="G179" s="24">
        <f>G178/J178</f>
        <v>0.16469092240450398</v>
      </c>
      <c r="H179" s="24">
        <f>H178/J178</f>
        <v>7.1089563772487777E-2</v>
      </c>
      <c r="I179" s="24">
        <f>I178/J178</f>
        <v>0.35862796530426666</v>
      </c>
      <c r="J179" s="25">
        <f>SUM(D179:I179)</f>
        <v>1</v>
      </c>
    </row>
    <row r="180" spans="1:17" ht="12" customHeight="1" x14ac:dyDescent="0.15">
      <c r="A180" s="33"/>
      <c r="B180" s="33"/>
      <c r="C180" s="33"/>
      <c r="D180" s="33"/>
      <c r="E180" s="33"/>
      <c r="F180" s="33"/>
      <c r="G180" s="33"/>
      <c r="H180" s="33"/>
      <c r="I180" s="33"/>
      <c r="J180" s="33"/>
    </row>
    <row r="181" spans="1:17" ht="12" customHeight="1" x14ac:dyDescent="0.15">
      <c r="A181" s="4"/>
      <c r="B181" s="4"/>
    </row>
    <row r="182" spans="1:17" ht="18" customHeight="1" x14ac:dyDescent="0.15">
      <c r="A182" s="21" t="s">
        <v>15</v>
      </c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1:17" ht="18" customHeight="1" x14ac:dyDescent="0.15">
      <c r="A183" s="35" t="s">
        <v>36</v>
      </c>
      <c r="B183" s="28" t="s">
        <v>37</v>
      </c>
      <c r="C183" s="28" t="s">
        <v>38</v>
      </c>
      <c r="D183" s="28" t="s">
        <v>39</v>
      </c>
      <c r="E183" s="28" t="s">
        <v>40</v>
      </c>
      <c r="F183" s="28" t="s">
        <v>41</v>
      </c>
      <c r="G183" s="28" t="s">
        <v>42</v>
      </c>
      <c r="H183" s="28" t="s">
        <v>43</v>
      </c>
      <c r="I183" s="28" t="s">
        <v>44</v>
      </c>
    </row>
    <row r="184" spans="1:17" ht="12" x14ac:dyDescent="0.15">
      <c r="A184" s="34" t="s">
        <v>16</v>
      </c>
      <c r="B184" s="16">
        <v>30000</v>
      </c>
      <c r="C184" s="41" t="s">
        <v>48</v>
      </c>
      <c r="D184" s="16">
        <v>1320</v>
      </c>
      <c r="E184" s="16">
        <v>1320</v>
      </c>
      <c r="F184" s="16">
        <v>1320</v>
      </c>
      <c r="G184" s="16">
        <v>1320</v>
      </c>
      <c r="H184" s="16">
        <v>1320</v>
      </c>
      <c r="I184" s="16">
        <v>2000</v>
      </c>
      <c r="L184" s="6"/>
      <c r="Q184" s="2"/>
    </row>
    <row r="186" spans="1:17" ht="12" customHeight="1" x14ac:dyDescent="0.15"/>
    <row r="187" spans="1:17" ht="12" customHeight="1" x14ac:dyDescent="0.15">
      <c r="C187" s="4"/>
      <c r="D187" s="29" t="s">
        <v>28</v>
      </c>
      <c r="E187" s="29" t="s">
        <v>29</v>
      </c>
      <c r="F187" s="29" t="s">
        <v>30</v>
      </c>
      <c r="G187" s="29" t="s">
        <v>31</v>
      </c>
      <c r="H187" s="29" t="s">
        <v>32</v>
      </c>
      <c r="I187" s="29" t="s">
        <v>33</v>
      </c>
      <c r="J187" s="30" t="s">
        <v>0</v>
      </c>
    </row>
    <row r="188" spans="1:17" ht="12" x14ac:dyDescent="0.15">
      <c r="C188" s="44" t="s">
        <v>50</v>
      </c>
      <c r="D188" s="39">
        <v>161582</v>
      </c>
      <c r="E188" s="39">
        <v>118722</v>
      </c>
      <c r="F188" s="45">
        <v>0</v>
      </c>
      <c r="G188" s="45">
        <v>0</v>
      </c>
      <c r="H188" s="45">
        <v>0</v>
      </c>
      <c r="I188" s="31">
        <v>217623</v>
      </c>
      <c r="J188" s="32">
        <f>SUM(D188:I188)</f>
        <v>497927</v>
      </c>
    </row>
    <row r="189" spans="1:17" ht="12" x14ac:dyDescent="0.15">
      <c r="C189" s="44" t="s">
        <v>51</v>
      </c>
      <c r="D189" s="13">
        <v>162026</v>
      </c>
      <c r="E189" s="13">
        <v>120307</v>
      </c>
      <c r="F189" s="45">
        <v>0</v>
      </c>
      <c r="G189" s="45">
        <v>0</v>
      </c>
      <c r="H189" s="45">
        <v>0</v>
      </c>
      <c r="I189" s="13">
        <v>178128</v>
      </c>
      <c r="J189" s="32">
        <f t="shared" ref="J189:J199" si="28">SUM(D189:I189)</f>
        <v>460461</v>
      </c>
    </row>
    <row r="190" spans="1:17" ht="12" x14ac:dyDescent="0.15">
      <c r="C190" s="44" t="s">
        <v>52</v>
      </c>
      <c r="D190" s="45">
        <v>0</v>
      </c>
      <c r="E190" s="39">
        <v>163732</v>
      </c>
      <c r="F190" s="39">
        <v>116725</v>
      </c>
      <c r="G190" s="45">
        <v>0</v>
      </c>
      <c r="H190" s="46">
        <v>0</v>
      </c>
      <c r="I190" s="13">
        <v>166230</v>
      </c>
      <c r="J190" s="32">
        <f t="shared" si="28"/>
        <v>446687</v>
      </c>
    </row>
    <row r="191" spans="1:17" ht="12" x14ac:dyDescent="0.15">
      <c r="C191" s="44" t="s">
        <v>53</v>
      </c>
      <c r="D191" s="45">
        <v>0</v>
      </c>
      <c r="E191" s="45">
        <v>0</v>
      </c>
      <c r="F191" s="45">
        <v>0</v>
      </c>
      <c r="G191" s="14">
        <v>183180</v>
      </c>
      <c r="H191" s="13">
        <v>135328</v>
      </c>
      <c r="I191" s="13">
        <v>181888</v>
      </c>
      <c r="J191" s="32">
        <f t="shared" si="28"/>
        <v>500396</v>
      </c>
    </row>
    <row r="192" spans="1:17" ht="12" x14ac:dyDescent="0.15">
      <c r="C192" s="44" t="s">
        <v>54</v>
      </c>
      <c r="D192" s="45">
        <v>0</v>
      </c>
      <c r="E192" s="45">
        <v>0</v>
      </c>
      <c r="F192" s="45">
        <v>0</v>
      </c>
      <c r="G192" s="40">
        <v>163085</v>
      </c>
      <c r="H192" s="39">
        <v>120481</v>
      </c>
      <c r="I192" s="13">
        <v>219830</v>
      </c>
      <c r="J192" s="32">
        <f t="shared" si="28"/>
        <v>503396</v>
      </c>
    </row>
    <row r="193" spans="1:17" ht="12" x14ac:dyDescent="0.15">
      <c r="C193" s="44" t="s">
        <v>55</v>
      </c>
      <c r="D193" s="45">
        <v>0</v>
      </c>
      <c r="E193" s="45">
        <v>0</v>
      </c>
      <c r="F193" s="13">
        <v>184691</v>
      </c>
      <c r="G193" s="13">
        <v>136083</v>
      </c>
      <c r="H193" s="46">
        <v>0</v>
      </c>
      <c r="I193" s="13">
        <v>192264</v>
      </c>
      <c r="J193" s="32">
        <f t="shared" si="28"/>
        <v>513038</v>
      </c>
    </row>
    <row r="194" spans="1:17" ht="12" x14ac:dyDescent="0.15">
      <c r="C194" s="44" t="s">
        <v>56</v>
      </c>
      <c r="D194" s="39">
        <v>178743</v>
      </c>
      <c r="E194" s="39">
        <v>134428</v>
      </c>
      <c r="F194" s="45">
        <v>0</v>
      </c>
      <c r="G194" s="46">
        <v>0</v>
      </c>
      <c r="H194" s="46">
        <v>0</v>
      </c>
      <c r="I194" s="13">
        <v>192226</v>
      </c>
      <c r="J194" s="32">
        <f t="shared" si="28"/>
        <v>505397</v>
      </c>
    </row>
    <row r="195" spans="1:17" ht="12" x14ac:dyDescent="0.15">
      <c r="C195" s="44" t="s">
        <v>57</v>
      </c>
      <c r="D195" s="45">
        <v>0</v>
      </c>
      <c r="E195" s="45">
        <v>0</v>
      </c>
      <c r="F195" s="13">
        <v>151427</v>
      </c>
      <c r="G195" s="14">
        <v>116375</v>
      </c>
      <c r="H195" s="46">
        <v>0</v>
      </c>
      <c r="I195" s="13">
        <v>269944</v>
      </c>
      <c r="J195" s="32">
        <f t="shared" si="28"/>
        <v>537746</v>
      </c>
    </row>
    <row r="196" spans="1:17" ht="12" x14ac:dyDescent="0.15">
      <c r="C196" s="44" t="s">
        <v>58</v>
      </c>
      <c r="D196" s="45">
        <v>0</v>
      </c>
      <c r="E196" s="45">
        <v>0</v>
      </c>
      <c r="F196" s="39">
        <v>178523</v>
      </c>
      <c r="G196" s="39">
        <v>132210</v>
      </c>
      <c r="H196" s="46">
        <v>0</v>
      </c>
      <c r="I196" s="13">
        <v>179214</v>
      </c>
      <c r="J196" s="32">
        <f t="shared" si="28"/>
        <v>489947</v>
      </c>
    </row>
    <row r="197" spans="1:17" ht="12" x14ac:dyDescent="0.15">
      <c r="C197" s="44" t="s">
        <v>59</v>
      </c>
      <c r="D197" s="45">
        <v>0</v>
      </c>
      <c r="E197" s="45">
        <v>0</v>
      </c>
      <c r="F197" s="45">
        <v>0</v>
      </c>
      <c r="G197" s="14">
        <v>184088</v>
      </c>
      <c r="H197" s="13">
        <v>137620</v>
      </c>
      <c r="I197" s="13">
        <v>177137</v>
      </c>
      <c r="J197" s="32">
        <f t="shared" si="28"/>
        <v>498845</v>
      </c>
    </row>
    <row r="198" spans="1:17" ht="12" x14ac:dyDescent="0.15">
      <c r="C198" s="44" t="s">
        <v>60</v>
      </c>
      <c r="D198" s="45">
        <v>0</v>
      </c>
      <c r="E198" s="39">
        <v>163620</v>
      </c>
      <c r="F198" s="39">
        <v>119816</v>
      </c>
      <c r="G198" s="45">
        <v>0</v>
      </c>
      <c r="H198" s="46">
        <v>0</v>
      </c>
      <c r="I198" s="13">
        <v>205389</v>
      </c>
      <c r="J198" s="32">
        <f t="shared" si="28"/>
        <v>488825</v>
      </c>
    </row>
    <row r="199" spans="1:17" ht="12" x14ac:dyDescent="0.15">
      <c r="C199" s="44" t="s">
        <v>61</v>
      </c>
      <c r="D199" s="13">
        <v>173511</v>
      </c>
      <c r="E199" s="13">
        <v>125336</v>
      </c>
      <c r="F199" s="45">
        <v>0</v>
      </c>
      <c r="G199" s="46">
        <v>0</v>
      </c>
      <c r="H199" s="46">
        <v>0</v>
      </c>
      <c r="I199" s="13">
        <v>206728</v>
      </c>
      <c r="J199" s="32">
        <f t="shared" si="28"/>
        <v>505575</v>
      </c>
    </row>
    <row r="200" spans="1:17" ht="15" x14ac:dyDescent="0.2">
      <c r="A200"/>
      <c r="C200" s="20"/>
    </row>
    <row r="201" spans="1:17" ht="16" thickBot="1" x14ac:dyDescent="0.25">
      <c r="A201"/>
      <c r="C201" s="20"/>
      <c r="D201" s="19" t="s">
        <v>28</v>
      </c>
      <c r="E201" s="19" t="s">
        <v>29</v>
      </c>
      <c r="F201" s="19" t="s">
        <v>30</v>
      </c>
      <c r="G201" s="19" t="s">
        <v>31</v>
      </c>
      <c r="H201" s="19" t="s">
        <v>32</v>
      </c>
      <c r="I201" s="19" t="s">
        <v>33</v>
      </c>
      <c r="J201" s="17" t="s">
        <v>34</v>
      </c>
    </row>
    <row r="202" spans="1:17" ht="12" customHeight="1" thickBot="1" x14ac:dyDescent="0.2">
      <c r="C202" s="9" t="s">
        <v>1</v>
      </c>
      <c r="D202" s="22">
        <f>SUM(D188:D199)</f>
        <v>675862</v>
      </c>
      <c r="E202" s="22">
        <f t="shared" ref="E202:I202" si="29">SUM(E188:E199)</f>
        <v>826145</v>
      </c>
      <c r="F202" s="22">
        <f t="shared" si="29"/>
        <v>751182</v>
      </c>
      <c r="G202" s="22">
        <f t="shared" si="29"/>
        <v>915021</v>
      </c>
      <c r="H202" s="22">
        <f t="shared" si="29"/>
        <v>393429</v>
      </c>
      <c r="I202" s="22">
        <f t="shared" si="29"/>
        <v>2386601</v>
      </c>
      <c r="J202" s="23">
        <f>SUM(D202:I202)</f>
        <v>5948240</v>
      </c>
    </row>
    <row r="203" spans="1:17" ht="12" customHeight="1" thickBot="1" x14ac:dyDescent="0.2">
      <c r="C203" s="9" t="s">
        <v>35</v>
      </c>
      <c r="D203" s="24">
        <f>D202/J202</f>
        <v>0.11362386184821056</v>
      </c>
      <c r="E203" s="24">
        <f>E202/J202</f>
        <v>0.13888898228719757</v>
      </c>
      <c r="F203" s="24">
        <f>F202/J202</f>
        <v>0.12628643094427933</v>
      </c>
      <c r="G203" s="24">
        <f>G202/J202</f>
        <v>0.15383054483342973</v>
      </c>
      <c r="H203" s="24">
        <f>H202/J202</f>
        <v>6.6142085726198008E-2</v>
      </c>
      <c r="I203" s="24">
        <f>I202/J202</f>
        <v>0.40122809436068485</v>
      </c>
      <c r="J203" s="25">
        <f>SUM(D203:I203)</f>
        <v>1</v>
      </c>
    </row>
    <row r="204" spans="1:17" ht="12" customHeight="1" x14ac:dyDescent="0.15"/>
    <row r="205" spans="1:17" ht="12" customHeight="1" x14ac:dyDescent="0.15"/>
    <row r="206" spans="1:17" ht="18" customHeight="1" x14ac:dyDescent="0.15">
      <c r="A206" s="21" t="s">
        <v>17</v>
      </c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1:17" ht="18" customHeight="1" x14ac:dyDescent="0.15">
      <c r="A207" s="35" t="s">
        <v>36</v>
      </c>
      <c r="B207" s="28" t="s">
        <v>37</v>
      </c>
      <c r="C207" s="28" t="s">
        <v>38</v>
      </c>
      <c r="D207" s="28" t="s">
        <v>39</v>
      </c>
      <c r="E207" s="28" t="s">
        <v>40</v>
      </c>
      <c r="F207" s="28" t="s">
        <v>41</v>
      </c>
      <c r="G207" s="28" t="s">
        <v>42</v>
      </c>
      <c r="H207" s="28" t="s">
        <v>43</v>
      </c>
      <c r="I207" s="28" t="s">
        <v>44</v>
      </c>
    </row>
    <row r="208" spans="1:17" ht="12" x14ac:dyDescent="0.15">
      <c r="A208" s="34" t="s">
        <v>18</v>
      </c>
      <c r="B208" s="16">
        <v>30000</v>
      </c>
      <c r="C208" s="41" t="s">
        <v>48</v>
      </c>
      <c r="D208" s="16">
        <v>1800</v>
      </c>
      <c r="E208" s="16">
        <v>1950</v>
      </c>
      <c r="F208" s="16">
        <v>1950</v>
      </c>
      <c r="G208" s="16">
        <v>1950</v>
      </c>
      <c r="H208" s="16">
        <v>1950</v>
      </c>
      <c r="I208" s="16">
        <v>2390</v>
      </c>
      <c r="L208" s="6"/>
      <c r="Q208" s="2"/>
    </row>
    <row r="209" spans="1:10" ht="12" customHeight="1" x14ac:dyDescent="0.15">
      <c r="A209" s="5"/>
    </row>
    <row r="210" spans="1:10" ht="12" customHeight="1" x14ac:dyDescent="0.15">
      <c r="A210" s="5"/>
    </row>
    <row r="211" spans="1:10" ht="12" customHeight="1" x14ac:dyDescent="0.15">
      <c r="A211" s="5"/>
      <c r="C211" s="4"/>
      <c r="D211" s="29" t="s">
        <v>28</v>
      </c>
      <c r="E211" s="29" t="s">
        <v>29</v>
      </c>
      <c r="F211" s="29" t="s">
        <v>30</v>
      </c>
      <c r="G211" s="29" t="s">
        <v>31</v>
      </c>
      <c r="H211" s="29" t="s">
        <v>32</v>
      </c>
      <c r="I211" s="29" t="s">
        <v>33</v>
      </c>
      <c r="J211" s="30" t="s">
        <v>0</v>
      </c>
    </row>
    <row r="212" spans="1:10" ht="12" x14ac:dyDescent="0.15">
      <c r="A212" s="5"/>
      <c r="C212" s="44" t="s">
        <v>50</v>
      </c>
      <c r="D212" s="39">
        <v>241054</v>
      </c>
      <c r="E212" s="39">
        <v>184013</v>
      </c>
      <c r="F212" s="45">
        <v>0</v>
      </c>
      <c r="G212" s="45">
        <v>0</v>
      </c>
      <c r="H212" s="45">
        <v>0</v>
      </c>
      <c r="I212" s="31">
        <v>338032</v>
      </c>
      <c r="J212" s="32">
        <f>SUM(D212:I212)</f>
        <v>763099</v>
      </c>
    </row>
    <row r="213" spans="1:10" ht="12" x14ac:dyDescent="0.15">
      <c r="A213" s="5"/>
      <c r="C213" s="44" t="s">
        <v>51</v>
      </c>
      <c r="D213" s="13">
        <v>235268</v>
      </c>
      <c r="E213" s="13">
        <v>186196</v>
      </c>
      <c r="F213" s="45">
        <v>0</v>
      </c>
      <c r="G213" s="45">
        <v>0</v>
      </c>
      <c r="H213" s="45">
        <v>0</v>
      </c>
      <c r="I213" s="13">
        <v>286586</v>
      </c>
      <c r="J213" s="32">
        <f t="shared" ref="J213:J223" si="30">SUM(D213:I213)</f>
        <v>708050</v>
      </c>
    </row>
    <row r="214" spans="1:10" ht="12" x14ac:dyDescent="0.15">
      <c r="A214" s="5"/>
      <c r="C214" s="44" t="s">
        <v>52</v>
      </c>
      <c r="D214" s="45">
        <v>0</v>
      </c>
      <c r="E214" s="39">
        <v>231943</v>
      </c>
      <c r="F214" s="39">
        <v>172428</v>
      </c>
      <c r="G214" s="45">
        <v>0</v>
      </c>
      <c r="H214" s="46">
        <v>0</v>
      </c>
      <c r="I214" s="13">
        <v>297813</v>
      </c>
      <c r="J214" s="32">
        <f t="shared" si="30"/>
        <v>702184</v>
      </c>
    </row>
    <row r="215" spans="1:10" ht="12" x14ac:dyDescent="0.15">
      <c r="A215" s="5"/>
      <c r="C215" s="44" t="s">
        <v>53</v>
      </c>
      <c r="D215" s="45">
        <v>0</v>
      </c>
      <c r="E215" s="45">
        <v>0</v>
      </c>
      <c r="F215" s="45">
        <v>0</v>
      </c>
      <c r="G215" s="14">
        <v>209540</v>
      </c>
      <c r="H215" s="13">
        <v>146201</v>
      </c>
      <c r="I215" s="13">
        <v>247101</v>
      </c>
      <c r="J215" s="32">
        <f t="shared" si="30"/>
        <v>602842</v>
      </c>
    </row>
    <row r="216" spans="1:10" ht="12" x14ac:dyDescent="0.15">
      <c r="A216" s="5"/>
      <c r="C216" s="44" t="s">
        <v>54</v>
      </c>
      <c r="D216" s="45">
        <v>0</v>
      </c>
      <c r="E216" s="45">
        <v>0</v>
      </c>
      <c r="F216" s="45">
        <v>0</v>
      </c>
      <c r="G216" s="40">
        <v>222728</v>
      </c>
      <c r="H216" s="39">
        <v>156583</v>
      </c>
      <c r="I216" s="13">
        <v>328471</v>
      </c>
      <c r="J216" s="32">
        <f t="shared" si="30"/>
        <v>707782</v>
      </c>
    </row>
    <row r="217" spans="1:10" ht="12" x14ac:dyDescent="0.15">
      <c r="A217" s="5"/>
      <c r="C217" s="44" t="s">
        <v>55</v>
      </c>
      <c r="D217" s="45">
        <v>0</v>
      </c>
      <c r="E217" s="45">
        <v>0</v>
      </c>
      <c r="F217" s="13">
        <v>233489</v>
      </c>
      <c r="G217" s="13">
        <v>164087</v>
      </c>
      <c r="H217" s="46">
        <v>0</v>
      </c>
      <c r="I217" s="13">
        <v>274674</v>
      </c>
      <c r="J217" s="32">
        <f t="shared" si="30"/>
        <v>672250</v>
      </c>
    </row>
    <row r="218" spans="1:10" ht="12" x14ac:dyDescent="0.15">
      <c r="A218" s="5"/>
      <c r="C218" s="44" t="s">
        <v>56</v>
      </c>
      <c r="D218" s="39">
        <v>256181</v>
      </c>
      <c r="E218" s="39">
        <v>185704</v>
      </c>
      <c r="F218" s="45">
        <v>0</v>
      </c>
      <c r="G218" s="46">
        <v>0</v>
      </c>
      <c r="H218" s="46">
        <v>0</v>
      </c>
      <c r="I218" s="13">
        <v>268874</v>
      </c>
      <c r="J218" s="32">
        <f t="shared" si="30"/>
        <v>710759</v>
      </c>
    </row>
    <row r="219" spans="1:10" ht="12" x14ac:dyDescent="0.15">
      <c r="A219" s="5"/>
      <c r="C219" s="44" t="s">
        <v>57</v>
      </c>
      <c r="D219" s="45">
        <v>0</v>
      </c>
      <c r="E219" s="45">
        <v>0</v>
      </c>
      <c r="F219" s="13">
        <v>198733</v>
      </c>
      <c r="G219" s="14">
        <v>145349</v>
      </c>
      <c r="H219" s="46">
        <v>0</v>
      </c>
      <c r="I219" s="13">
        <v>377429</v>
      </c>
      <c r="J219" s="32">
        <f t="shared" si="30"/>
        <v>721511</v>
      </c>
    </row>
    <row r="220" spans="1:10" ht="12" x14ac:dyDescent="0.15">
      <c r="A220" s="5"/>
      <c r="C220" s="44" t="s">
        <v>58</v>
      </c>
      <c r="D220" s="45">
        <v>0</v>
      </c>
      <c r="E220" s="45">
        <v>0</v>
      </c>
      <c r="F220" s="39">
        <v>256330</v>
      </c>
      <c r="G220" s="39">
        <v>192540</v>
      </c>
      <c r="H220" s="46">
        <v>0</v>
      </c>
      <c r="I220" s="13">
        <v>298265</v>
      </c>
      <c r="J220" s="32">
        <f t="shared" si="30"/>
        <v>747135</v>
      </c>
    </row>
    <row r="221" spans="1:10" ht="12" x14ac:dyDescent="0.15">
      <c r="A221" s="5"/>
      <c r="C221" s="44" t="s">
        <v>59</v>
      </c>
      <c r="D221" s="45">
        <v>0</v>
      </c>
      <c r="E221" s="45">
        <v>0</v>
      </c>
      <c r="F221" s="45">
        <v>0</v>
      </c>
      <c r="G221" s="14">
        <v>258245</v>
      </c>
      <c r="H221" s="13">
        <v>196711</v>
      </c>
      <c r="I221" s="13">
        <v>291904</v>
      </c>
      <c r="J221" s="32">
        <f t="shared" si="30"/>
        <v>746860</v>
      </c>
    </row>
    <row r="222" spans="1:10" ht="12" x14ac:dyDescent="0.15">
      <c r="A222" s="5"/>
      <c r="C222" s="44" t="s">
        <v>60</v>
      </c>
      <c r="D222" s="45">
        <v>0</v>
      </c>
      <c r="E222" s="39">
        <v>235891</v>
      </c>
      <c r="F222" s="39">
        <v>175156</v>
      </c>
      <c r="G222" s="45">
        <v>0</v>
      </c>
      <c r="H222" s="46">
        <v>0</v>
      </c>
      <c r="I222" s="13">
        <v>334568</v>
      </c>
      <c r="J222" s="32">
        <f t="shared" si="30"/>
        <v>745615</v>
      </c>
    </row>
    <row r="223" spans="1:10" ht="12" x14ac:dyDescent="0.15">
      <c r="A223" s="5"/>
      <c r="C223" s="44" t="s">
        <v>61</v>
      </c>
      <c r="D223" s="13">
        <v>253768</v>
      </c>
      <c r="E223" s="13">
        <v>182827</v>
      </c>
      <c r="F223" s="45">
        <v>0</v>
      </c>
      <c r="G223" s="46">
        <v>0</v>
      </c>
      <c r="H223" s="46">
        <v>0</v>
      </c>
      <c r="I223" s="13">
        <v>333758</v>
      </c>
      <c r="J223" s="32">
        <f t="shared" si="30"/>
        <v>770353</v>
      </c>
    </row>
    <row r="224" spans="1:10" ht="15" x14ac:dyDescent="0.2">
      <c r="A224"/>
      <c r="C224" s="20"/>
    </row>
    <row r="225" spans="1:17" ht="16" thickBot="1" x14ac:dyDescent="0.25">
      <c r="A225"/>
      <c r="C225" s="20"/>
      <c r="D225" s="19" t="s">
        <v>28</v>
      </c>
      <c r="E225" s="19" t="s">
        <v>29</v>
      </c>
      <c r="F225" s="19" t="s">
        <v>30</v>
      </c>
      <c r="G225" s="19" t="s">
        <v>31</v>
      </c>
      <c r="H225" s="19" t="s">
        <v>32</v>
      </c>
      <c r="I225" s="19" t="s">
        <v>33</v>
      </c>
      <c r="J225" s="17" t="s">
        <v>34</v>
      </c>
    </row>
    <row r="226" spans="1:17" ht="12" customHeight="1" thickBot="1" x14ac:dyDescent="0.2">
      <c r="C226" s="9" t="s">
        <v>1</v>
      </c>
      <c r="D226" s="22">
        <f>SUM(D212:D223)</f>
        <v>986271</v>
      </c>
      <c r="E226" s="22">
        <f t="shared" ref="E226:I226" si="31">SUM(E212:E223)</f>
        <v>1206574</v>
      </c>
      <c r="F226" s="22">
        <f t="shared" si="31"/>
        <v>1036136</v>
      </c>
      <c r="G226" s="22">
        <f t="shared" si="31"/>
        <v>1192489</v>
      </c>
      <c r="H226" s="22">
        <f t="shared" si="31"/>
        <v>499495</v>
      </c>
      <c r="I226" s="22">
        <f t="shared" si="31"/>
        <v>3677475</v>
      </c>
      <c r="J226" s="23">
        <f>SUM(D226:I226)</f>
        <v>8598440</v>
      </c>
    </row>
    <row r="227" spans="1:17" ht="12" customHeight="1" thickBot="1" x14ac:dyDescent="0.2">
      <c r="C227" s="9" t="s">
        <v>35</v>
      </c>
      <c r="D227" s="24">
        <f>D226/J226</f>
        <v>0.11470348109657101</v>
      </c>
      <c r="E227" s="24">
        <f>E226/J226</f>
        <v>0.1403247565837524</v>
      </c>
      <c r="F227" s="24">
        <f>F226/J226</f>
        <v>0.12050278887798252</v>
      </c>
      <c r="G227" s="24">
        <f>G226/J226</f>
        <v>0.13868666874456298</v>
      </c>
      <c r="H227" s="24">
        <f>H226/J226</f>
        <v>5.809135145444988E-2</v>
      </c>
      <c r="I227" s="24">
        <f>I226/J226</f>
        <v>0.42769095324268125</v>
      </c>
      <c r="J227" s="25">
        <f>SUM(D227:I227)</f>
        <v>1</v>
      </c>
    </row>
    <row r="228" spans="1:17" ht="12" customHeight="1" x14ac:dyDescent="0.15"/>
    <row r="229" spans="1:17" ht="12" customHeight="1" x14ac:dyDescent="0.15"/>
    <row r="230" spans="1:17" ht="18" customHeight="1" x14ac:dyDescent="0.15">
      <c r="A230" s="21" t="s">
        <v>19</v>
      </c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1:17" ht="18" customHeight="1" x14ac:dyDescent="0.15">
      <c r="A231" s="35" t="s">
        <v>36</v>
      </c>
      <c r="B231" s="28" t="s">
        <v>37</v>
      </c>
      <c r="C231" s="28" t="s">
        <v>38</v>
      </c>
      <c r="D231" s="28" t="s">
        <v>39</v>
      </c>
      <c r="E231" s="28" t="s">
        <v>40</v>
      </c>
      <c r="F231" s="28" t="s">
        <v>41</v>
      </c>
      <c r="G231" s="28" t="s">
        <v>42</v>
      </c>
      <c r="H231" s="28" t="s">
        <v>43</v>
      </c>
      <c r="I231" s="28" t="s">
        <v>44</v>
      </c>
    </row>
    <row r="232" spans="1:17" ht="12" x14ac:dyDescent="0.15">
      <c r="A232" s="34" t="s">
        <v>20</v>
      </c>
      <c r="B232" s="16">
        <v>30000</v>
      </c>
      <c r="C232" s="41" t="s">
        <v>48</v>
      </c>
      <c r="D232" s="16">
        <v>2670</v>
      </c>
      <c r="E232" s="16">
        <v>2880</v>
      </c>
      <c r="F232" s="16">
        <v>2880</v>
      </c>
      <c r="G232" s="16">
        <v>2880</v>
      </c>
      <c r="H232" s="16">
        <v>2880</v>
      </c>
      <c r="I232" s="16">
        <v>3500</v>
      </c>
      <c r="L232" s="6"/>
      <c r="Q232" s="2"/>
    </row>
    <row r="234" spans="1:17" ht="12" customHeight="1" x14ac:dyDescent="0.15"/>
    <row r="235" spans="1:17" ht="12" customHeight="1" x14ac:dyDescent="0.15">
      <c r="C235" s="4"/>
      <c r="D235" s="29" t="s">
        <v>28</v>
      </c>
      <c r="E235" s="29" t="s">
        <v>29</v>
      </c>
      <c r="F235" s="29" t="s">
        <v>30</v>
      </c>
      <c r="G235" s="29" t="s">
        <v>31</v>
      </c>
      <c r="H235" s="29" t="s">
        <v>32</v>
      </c>
      <c r="I235" s="29" t="s">
        <v>33</v>
      </c>
      <c r="J235" s="30" t="s">
        <v>0</v>
      </c>
    </row>
    <row r="236" spans="1:17" ht="12" x14ac:dyDescent="0.15">
      <c r="C236" s="44" t="s">
        <v>50</v>
      </c>
      <c r="D236" s="39">
        <v>345036</v>
      </c>
      <c r="E236" s="39">
        <v>238848</v>
      </c>
      <c r="F236" s="45">
        <v>0</v>
      </c>
      <c r="G236" s="45">
        <v>0</v>
      </c>
      <c r="H236" s="45">
        <v>0</v>
      </c>
      <c r="I236" s="31">
        <v>378439</v>
      </c>
      <c r="J236" s="32">
        <f>SUM(D236:I236)</f>
        <v>962323</v>
      </c>
    </row>
    <row r="237" spans="1:17" ht="12" x14ac:dyDescent="0.15">
      <c r="C237" s="44" t="s">
        <v>51</v>
      </c>
      <c r="D237" s="13">
        <v>345749</v>
      </c>
      <c r="E237" s="13">
        <v>243456</v>
      </c>
      <c r="F237" s="45">
        <v>0</v>
      </c>
      <c r="G237" s="45">
        <v>0</v>
      </c>
      <c r="H237" s="45">
        <v>0</v>
      </c>
      <c r="I237" s="13">
        <v>306895</v>
      </c>
      <c r="J237" s="32">
        <f t="shared" ref="J237:J247" si="32">SUM(D237:I237)</f>
        <v>896100</v>
      </c>
    </row>
    <row r="238" spans="1:17" ht="12" x14ac:dyDescent="0.15">
      <c r="C238" s="44" t="s">
        <v>52</v>
      </c>
      <c r="D238" s="45">
        <v>0</v>
      </c>
      <c r="E238" s="39">
        <v>394627</v>
      </c>
      <c r="F238" s="39">
        <v>277280</v>
      </c>
      <c r="G238" s="45">
        <v>0</v>
      </c>
      <c r="H238" s="46">
        <v>0</v>
      </c>
      <c r="I238" s="13">
        <v>364161</v>
      </c>
      <c r="J238" s="32">
        <f t="shared" si="32"/>
        <v>1036068</v>
      </c>
    </row>
    <row r="239" spans="1:17" ht="12" x14ac:dyDescent="0.15">
      <c r="C239" s="44" t="s">
        <v>53</v>
      </c>
      <c r="D239" s="45">
        <v>0</v>
      </c>
      <c r="E239" s="45">
        <v>0</v>
      </c>
      <c r="F239" s="45">
        <v>0</v>
      </c>
      <c r="G239" s="14">
        <v>384805</v>
      </c>
      <c r="H239" s="13">
        <v>271263</v>
      </c>
      <c r="I239" s="13">
        <v>330506</v>
      </c>
      <c r="J239" s="32">
        <f t="shared" si="32"/>
        <v>986574</v>
      </c>
    </row>
    <row r="240" spans="1:17" ht="12" x14ac:dyDescent="0.15">
      <c r="C240" s="44" t="s">
        <v>54</v>
      </c>
      <c r="D240" s="45">
        <v>0</v>
      </c>
      <c r="E240" s="45">
        <v>0</v>
      </c>
      <c r="F240" s="45">
        <v>0</v>
      </c>
      <c r="G240" s="40">
        <v>375334</v>
      </c>
      <c r="H240" s="39">
        <v>266726</v>
      </c>
      <c r="I240" s="13">
        <v>411385</v>
      </c>
      <c r="J240" s="32">
        <f t="shared" si="32"/>
        <v>1053445</v>
      </c>
    </row>
    <row r="241" spans="1:17" ht="12" x14ac:dyDescent="0.15">
      <c r="C241" s="44" t="s">
        <v>55</v>
      </c>
      <c r="D241" s="45">
        <v>0</v>
      </c>
      <c r="E241" s="45">
        <v>0</v>
      </c>
      <c r="F241" s="13">
        <v>449862</v>
      </c>
      <c r="G241" s="13">
        <v>319082</v>
      </c>
      <c r="H241" s="46">
        <v>0</v>
      </c>
      <c r="I241" s="13">
        <v>396167</v>
      </c>
      <c r="J241" s="32">
        <f t="shared" si="32"/>
        <v>1165111</v>
      </c>
    </row>
    <row r="242" spans="1:17" ht="12" x14ac:dyDescent="0.15">
      <c r="C242" s="44" t="s">
        <v>56</v>
      </c>
      <c r="D242" s="39">
        <v>365651</v>
      </c>
      <c r="E242" s="39">
        <v>262532</v>
      </c>
      <c r="F242" s="45">
        <v>0</v>
      </c>
      <c r="G242" s="46">
        <v>0</v>
      </c>
      <c r="H242" s="46">
        <v>0</v>
      </c>
      <c r="I242" s="13">
        <v>322998</v>
      </c>
      <c r="J242" s="32">
        <f t="shared" si="32"/>
        <v>951181</v>
      </c>
    </row>
    <row r="243" spans="1:17" ht="12" x14ac:dyDescent="0.15">
      <c r="C243" s="44" t="s">
        <v>57</v>
      </c>
      <c r="D243" s="45">
        <v>0</v>
      </c>
      <c r="E243" s="45">
        <v>0</v>
      </c>
      <c r="F243" s="13">
        <v>288955</v>
      </c>
      <c r="G243" s="14">
        <v>208569</v>
      </c>
      <c r="H243" s="46">
        <v>0</v>
      </c>
      <c r="I243" s="13">
        <v>456407</v>
      </c>
      <c r="J243" s="32">
        <f t="shared" si="32"/>
        <v>953931</v>
      </c>
    </row>
    <row r="244" spans="1:17" ht="12" x14ac:dyDescent="0.15">
      <c r="C244" s="44" t="s">
        <v>58</v>
      </c>
      <c r="D244" s="45">
        <v>0</v>
      </c>
      <c r="E244" s="45">
        <v>0</v>
      </c>
      <c r="F244" s="39">
        <v>392387</v>
      </c>
      <c r="G244" s="39">
        <v>277949</v>
      </c>
      <c r="H244" s="46">
        <v>0</v>
      </c>
      <c r="I244" s="13">
        <v>330174</v>
      </c>
      <c r="J244" s="32">
        <f t="shared" si="32"/>
        <v>1000510</v>
      </c>
    </row>
    <row r="245" spans="1:17" ht="12" x14ac:dyDescent="0.15">
      <c r="C245" s="44" t="s">
        <v>59</v>
      </c>
      <c r="D245" s="45">
        <v>0</v>
      </c>
      <c r="E245" s="45">
        <v>0</v>
      </c>
      <c r="F245" s="45">
        <v>0</v>
      </c>
      <c r="G245" s="14">
        <v>402580</v>
      </c>
      <c r="H245" s="13">
        <v>292356</v>
      </c>
      <c r="I245" s="13">
        <v>336414</v>
      </c>
      <c r="J245" s="32">
        <f t="shared" si="32"/>
        <v>1031350</v>
      </c>
    </row>
    <row r="246" spans="1:17" ht="12" x14ac:dyDescent="0.15">
      <c r="C246" s="44" t="s">
        <v>60</v>
      </c>
      <c r="D246" s="45">
        <v>0</v>
      </c>
      <c r="E246" s="39">
        <v>350667</v>
      </c>
      <c r="F246" s="39">
        <v>246502</v>
      </c>
      <c r="G246" s="45">
        <v>0</v>
      </c>
      <c r="H246" s="46">
        <v>0</v>
      </c>
      <c r="I246" s="13">
        <v>351467</v>
      </c>
      <c r="J246" s="32">
        <f t="shared" si="32"/>
        <v>948636</v>
      </c>
    </row>
    <row r="247" spans="1:17" ht="12" x14ac:dyDescent="0.15">
      <c r="C247" s="44" t="s">
        <v>61</v>
      </c>
      <c r="D247" s="13">
        <v>364873</v>
      </c>
      <c r="E247" s="13">
        <v>247805</v>
      </c>
      <c r="F247" s="45">
        <v>0</v>
      </c>
      <c r="G247" s="46">
        <v>0</v>
      </c>
      <c r="H247" s="46">
        <v>0</v>
      </c>
      <c r="I247" s="13">
        <v>349727</v>
      </c>
      <c r="J247" s="32">
        <f t="shared" si="32"/>
        <v>962405</v>
      </c>
    </row>
    <row r="248" spans="1:17" ht="15" x14ac:dyDescent="0.2">
      <c r="A248"/>
      <c r="C248" s="20"/>
    </row>
    <row r="249" spans="1:17" ht="16" thickBot="1" x14ac:dyDescent="0.25">
      <c r="A249"/>
      <c r="C249" s="20"/>
      <c r="D249" s="19" t="s">
        <v>28</v>
      </c>
      <c r="E249" s="19" t="s">
        <v>29</v>
      </c>
      <c r="F249" s="19" t="s">
        <v>30</v>
      </c>
      <c r="G249" s="19" t="s">
        <v>31</v>
      </c>
      <c r="H249" s="19" t="s">
        <v>32</v>
      </c>
      <c r="I249" s="19" t="s">
        <v>33</v>
      </c>
      <c r="J249" s="17" t="s">
        <v>34</v>
      </c>
    </row>
    <row r="250" spans="1:17" ht="12" customHeight="1" thickBot="1" x14ac:dyDescent="0.2">
      <c r="C250" s="9" t="s">
        <v>1</v>
      </c>
      <c r="D250" s="22">
        <f>SUM(D236:D247)</f>
        <v>1421309</v>
      </c>
      <c r="E250" s="22">
        <f t="shared" ref="E250:I250" si="33">SUM(E236:E247)</f>
        <v>1737935</v>
      </c>
      <c r="F250" s="22">
        <f t="shared" si="33"/>
        <v>1654986</v>
      </c>
      <c r="G250" s="22">
        <f t="shared" si="33"/>
        <v>1968319</v>
      </c>
      <c r="H250" s="22">
        <f t="shared" si="33"/>
        <v>830345</v>
      </c>
      <c r="I250" s="22">
        <f t="shared" si="33"/>
        <v>4334740</v>
      </c>
      <c r="J250" s="23">
        <f>SUM(D250:I250)</f>
        <v>11947634</v>
      </c>
    </row>
    <row r="251" spans="1:17" ht="12" customHeight="1" thickBot="1" x14ac:dyDescent="0.2">
      <c r="C251" s="9" t="s">
        <v>35</v>
      </c>
      <c r="D251" s="24">
        <f>D250/J250</f>
        <v>0.11896154502221946</v>
      </c>
      <c r="E251" s="24">
        <f>E250/J250</f>
        <v>0.14546269160906669</v>
      </c>
      <c r="F251" s="24">
        <f>F250/J250</f>
        <v>0.1385199780977556</v>
      </c>
      <c r="G251" s="24">
        <f>G250/J250</f>
        <v>0.16474550526070686</v>
      </c>
      <c r="H251" s="24">
        <f>H250/J250</f>
        <v>6.9498697398999665E-2</v>
      </c>
      <c r="I251" s="24">
        <f>I250/J250</f>
        <v>0.36281158261125174</v>
      </c>
      <c r="J251" s="25">
        <f>SUM(D251:I251)</f>
        <v>1</v>
      </c>
    </row>
    <row r="252" spans="1:17" ht="12" customHeight="1" x14ac:dyDescent="0.15"/>
    <row r="253" spans="1:17" ht="12" customHeight="1" x14ac:dyDescent="0.15"/>
    <row r="254" spans="1:17" ht="18" customHeight="1" x14ac:dyDescent="0.15">
      <c r="A254" s="21" t="s">
        <v>21</v>
      </c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1:17" ht="18" customHeight="1" x14ac:dyDescent="0.15">
      <c r="A255" s="35" t="s">
        <v>36</v>
      </c>
      <c r="B255" s="28" t="s">
        <v>37</v>
      </c>
      <c r="C255" s="28" t="s">
        <v>38</v>
      </c>
      <c r="D255" s="28" t="s">
        <v>39</v>
      </c>
      <c r="E255" s="28" t="s">
        <v>40</v>
      </c>
      <c r="F255" s="28" t="s">
        <v>41</v>
      </c>
      <c r="G255" s="28" t="s">
        <v>42</v>
      </c>
      <c r="H255" s="28" t="s">
        <v>43</v>
      </c>
      <c r="I255" s="28" t="s">
        <v>44</v>
      </c>
    </row>
    <row r="256" spans="1:17" ht="12" x14ac:dyDescent="0.15">
      <c r="A256" s="34" t="s">
        <v>22</v>
      </c>
      <c r="B256" s="16">
        <v>13200</v>
      </c>
      <c r="C256" s="41" t="s">
        <v>47</v>
      </c>
      <c r="D256" s="16">
        <v>30</v>
      </c>
      <c r="E256" s="16">
        <v>30</v>
      </c>
      <c r="F256" s="16">
        <v>30</v>
      </c>
      <c r="G256" s="16">
        <v>30</v>
      </c>
      <c r="H256" s="16">
        <v>30</v>
      </c>
      <c r="I256" s="16">
        <v>1850</v>
      </c>
      <c r="L256" s="6"/>
      <c r="Q256" s="2"/>
    </row>
    <row r="258" spans="1:10" ht="12" customHeight="1" x14ac:dyDescent="0.15"/>
    <row r="259" spans="1:10" ht="12" customHeight="1" x14ac:dyDescent="0.15">
      <c r="C259" s="4"/>
      <c r="D259" s="29" t="s">
        <v>28</v>
      </c>
      <c r="E259" s="29" t="s">
        <v>29</v>
      </c>
      <c r="F259" s="29" t="s">
        <v>30</v>
      </c>
      <c r="G259" s="29" t="s">
        <v>31</v>
      </c>
      <c r="H259" s="29" t="s">
        <v>32</v>
      </c>
      <c r="I259" s="29" t="s">
        <v>33</v>
      </c>
      <c r="J259" s="30" t="s">
        <v>0</v>
      </c>
    </row>
    <row r="260" spans="1:10" ht="12" x14ac:dyDescent="0.15">
      <c r="C260" s="44" t="s">
        <v>50</v>
      </c>
      <c r="D260" s="39">
        <v>1284</v>
      </c>
      <c r="E260" s="39">
        <v>882</v>
      </c>
      <c r="F260" s="45">
        <v>0</v>
      </c>
      <c r="G260" s="45">
        <v>0</v>
      </c>
      <c r="H260" s="45">
        <v>0</v>
      </c>
      <c r="I260" s="31">
        <v>2417</v>
      </c>
      <c r="J260" s="32">
        <f>SUM(D260:I260)</f>
        <v>4583</v>
      </c>
    </row>
    <row r="261" spans="1:10" ht="12" x14ac:dyDescent="0.15">
      <c r="C261" s="44" t="s">
        <v>51</v>
      </c>
      <c r="D261" s="13">
        <v>881</v>
      </c>
      <c r="E261" s="13">
        <v>659</v>
      </c>
      <c r="F261" s="45">
        <v>0</v>
      </c>
      <c r="G261" s="45">
        <v>0</v>
      </c>
      <c r="H261" s="45">
        <v>0</v>
      </c>
      <c r="I261" s="13">
        <v>1636</v>
      </c>
      <c r="J261" s="32">
        <f t="shared" ref="J261:J271" si="34">SUM(D261:I261)</f>
        <v>3176</v>
      </c>
    </row>
    <row r="262" spans="1:10" ht="12" x14ac:dyDescent="0.15">
      <c r="C262" s="44" t="s">
        <v>52</v>
      </c>
      <c r="D262" s="45">
        <v>0</v>
      </c>
      <c r="E262" s="39">
        <v>903</v>
      </c>
      <c r="F262" s="39">
        <v>705</v>
      </c>
      <c r="G262" s="45">
        <v>0</v>
      </c>
      <c r="H262" s="46">
        <v>0</v>
      </c>
      <c r="I262" s="13">
        <v>1786</v>
      </c>
      <c r="J262" s="32">
        <f t="shared" si="34"/>
        <v>3394</v>
      </c>
    </row>
    <row r="263" spans="1:10" ht="12" x14ac:dyDescent="0.15">
      <c r="C263" s="44" t="s">
        <v>53</v>
      </c>
      <c r="D263" s="45">
        <v>0</v>
      </c>
      <c r="E263" s="45">
        <v>0</v>
      </c>
      <c r="F263" s="45">
        <v>0</v>
      </c>
      <c r="G263" s="14">
        <v>1271</v>
      </c>
      <c r="H263" s="13">
        <v>726</v>
      </c>
      <c r="I263" s="13">
        <v>1965</v>
      </c>
      <c r="J263" s="32">
        <f t="shared" si="34"/>
        <v>3962</v>
      </c>
    </row>
    <row r="264" spans="1:10" ht="12" x14ac:dyDescent="0.15">
      <c r="C264" s="44" t="s">
        <v>54</v>
      </c>
      <c r="D264" s="45">
        <v>0</v>
      </c>
      <c r="E264" s="45">
        <v>0</v>
      </c>
      <c r="F264" s="45">
        <v>0</v>
      </c>
      <c r="G264" s="40">
        <v>12827</v>
      </c>
      <c r="H264" s="39">
        <v>7366</v>
      </c>
      <c r="I264" s="13">
        <v>4405</v>
      </c>
      <c r="J264" s="32">
        <f t="shared" si="34"/>
        <v>24598</v>
      </c>
    </row>
    <row r="265" spans="1:10" ht="12" x14ac:dyDescent="0.15">
      <c r="C265" s="44" t="s">
        <v>55</v>
      </c>
      <c r="D265" s="45">
        <v>0</v>
      </c>
      <c r="E265" s="45">
        <v>0</v>
      </c>
      <c r="F265" s="13">
        <v>1024</v>
      </c>
      <c r="G265" s="13">
        <v>795</v>
      </c>
      <c r="H265" s="46">
        <v>0</v>
      </c>
      <c r="I265" s="13">
        <v>1902</v>
      </c>
      <c r="J265" s="32">
        <f t="shared" si="34"/>
        <v>3721</v>
      </c>
    </row>
    <row r="266" spans="1:10" ht="12" x14ac:dyDescent="0.15">
      <c r="C266" s="44" t="s">
        <v>56</v>
      </c>
      <c r="D266" s="39">
        <v>1051</v>
      </c>
      <c r="E266" s="39">
        <v>814</v>
      </c>
      <c r="F266" s="45">
        <v>0</v>
      </c>
      <c r="G266" s="46">
        <v>0</v>
      </c>
      <c r="H266" s="46">
        <v>0</v>
      </c>
      <c r="I266" s="13">
        <v>1941</v>
      </c>
      <c r="J266" s="32">
        <f t="shared" si="34"/>
        <v>3806</v>
      </c>
    </row>
    <row r="267" spans="1:10" ht="12" x14ac:dyDescent="0.15">
      <c r="C267" s="44" t="s">
        <v>57</v>
      </c>
      <c r="D267" s="45">
        <v>0</v>
      </c>
      <c r="E267" s="45">
        <v>0</v>
      </c>
      <c r="F267" s="13">
        <v>937</v>
      </c>
      <c r="G267" s="14">
        <v>731</v>
      </c>
      <c r="H267" s="46">
        <v>0</v>
      </c>
      <c r="I267" s="13">
        <v>2217</v>
      </c>
      <c r="J267" s="32">
        <f t="shared" si="34"/>
        <v>3885</v>
      </c>
    </row>
    <row r="268" spans="1:10" ht="12" x14ac:dyDescent="0.15">
      <c r="C268" s="44" t="s">
        <v>58</v>
      </c>
      <c r="D268" s="45">
        <v>0</v>
      </c>
      <c r="E268" s="45">
        <v>0</v>
      </c>
      <c r="F268" s="39">
        <v>1035</v>
      </c>
      <c r="G268" s="39">
        <v>805</v>
      </c>
      <c r="H268" s="46">
        <v>0</v>
      </c>
      <c r="I268" s="13">
        <v>1920</v>
      </c>
      <c r="J268" s="32">
        <f t="shared" si="34"/>
        <v>3760</v>
      </c>
    </row>
    <row r="269" spans="1:10" ht="12" x14ac:dyDescent="0.15">
      <c r="C269" s="44" t="s">
        <v>59</v>
      </c>
      <c r="D269" s="45">
        <v>0</v>
      </c>
      <c r="E269" s="45">
        <v>0</v>
      </c>
      <c r="F269" s="45">
        <v>0</v>
      </c>
      <c r="G269" s="14">
        <v>1078</v>
      </c>
      <c r="H269" s="13">
        <v>841</v>
      </c>
      <c r="I269" s="13">
        <v>2400</v>
      </c>
      <c r="J269" s="32">
        <f t="shared" si="34"/>
        <v>4319</v>
      </c>
    </row>
    <row r="270" spans="1:10" ht="12" x14ac:dyDescent="0.15">
      <c r="C270" s="44" t="s">
        <v>60</v>
      </c>
      <c r="D270" s="45">
        <v>0</v>
      </c>
      <c r="E270" s="39">
        <v>930</v>
      </c>
      <c r="F270" s="39">
        <v>716</v>
      </c>
      <c r="G270" s="45">
        <v>0</v>
      </c>
      <c r="H270" s="46">
        <v>0</v>
      </c>
      <c r="I270" s="13">
        <v>2542</v>
      </c>
      <c r="J270" s="32">
        <f t="shared" si="34"/>
        <v>4188</v>
      </c>
    </row>
    <row r="271" spans="1:10" ht="12" x14ac:dyDescent="0.15">
      <c r="C271" s="44" t="s">
        <v>61</v>
      </c>
      <c r="D271" s="13">
        <v>974</v>
      </c>
      <c r="E271" s="13">
        <v>995</v>
      </c>
      <c r="F271" s="45">
        <v>0</v>
      </c>
      <c r="G271" s="46">
        <v>0</v>
      </c>
      <c r="H271" s="46">
        <v>0</v>
      </c>
      <c r="I271" s="13">
        <v>2100</v>
      </c>
      <c r="J271" s="32">
        <f t="shared" si="34"/>
        <v>4069</v>
      </c>
    </row>
    <row r="272" spans="1:10" ht="15" x14ac:dyDescent="0.2">
      <c r="A272"/>
      <c r="C272" s="20"/>
    </row>
    <row r="273" spans="1:17" ht="16" thickBot="1" x14ac:dyDescent="0.25">
      <c r="A273"/>
      <c r="C273" s="20"/>
      <c r="D273" s="19" t="s">
        <v>28</v>
      </c>
      <c r="E273" s="19" t="s">
        <v>29</v>
      </c>
      <c r="F273" s="19" t="s">
        <v>30</v>
      </c>
      <c r="G273" s="19" t="s">
        <v>31</v>
      </c>
      <c r="H273" s="19" t="s">
        <v>32</v>
      </c>
      <c r="I273" s="19" t="s">
        <v>33</v>
      </c>
      <c r="J273" s="17" t="s">
        <v>34</v>
      </c>
    </row>
    <row r="274" spans="1:17" ht="12" customHeight="1" thickBot="1" x14ac:dyDescent="0.2">
      <c r="C274" s="9" t="s">
        <v>1</v>
      </c>
      <c r="D274" s="22">
        <f>SUM(D260:D271)</f>
        <v>4190</v>
      </c>
      <c r="E274" s="22">
        <f t="shared" ref="E274:I274" si="35">SUM(E260:E271)</f>
        <v>5183</v>
      </c>
      <c r="F274" s="22">
        <f t="shared" si="35"/>
        <v>4417</v>
      </c>
      <c r="G274" s="22">
        <f t="shared" si="35"/>
        <v>17507</v>
      </c>
      <c r="H274" s="22">
        <f t="shared" si="35"/>
        <v>8933</v>
      </c>
      <c r="I274" s="22">
        <f t="shared" si="35"/>
        <v>27231</v>
      </c>
      <c r="J274" s="23">
        <f>SUM(D274:I274)</f>
        <v>67461</v>
      </c>
    </row>
    <row r="275" spans="1:17" ht="12" customHeight="1" thickBot="1" x14ac:dyDescent="0.2">
      <c r="C275" s="9" t="s">
        <v>35</v>
      </c>
      <c r="D275" s="24">
        <f>D274/J274</f>
        <v>6.2109959828641731E-2</v>
      </c>
      <c r="E275" s="24">
        <f>E274/J274</f>
        <v>7.6829575606646799E-2</v>
      </c>
      <c r="F275" s="24">
        <f>F274/J274</f>
        <v>6.5474866960169575E-2</v>
      </c>
      <c r="G275" s="24">
        <f>G274/J274</f>
        <v>0.25951290375179731</v>
      </c>
      <c r="H275" s="24">
        <f>H274/J274</f>
        <v>0.13241724848430944</v>
      </c>
      <c r="I275" s="24">
        <f>I274/J274</f>
        <v>0.40365544536843512</v>
      </c>
      <c r="J275" s="25">
        <f>SUM(D275:I275)</f>
        <v>1</v>
      </c>
    </row>
    <row r="276" spans="1:17" ht="12" customHeight="1" x14ac:dyDescent="0.15"/>
    <row r="277" spans="1:17" ht="12" customHeight="1" x14ac:dyDescent="0.15"/>
    <row r="278" spans="1:17" ht="18" customHeight="1" x14ac:dyDescent="0.15">
      <c r="A278" s="21" t="s">
        <v>23</v>
      </c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1:17" ht="18" customHeight="1" x14ac:dyDescent="0.15">
      <c r="A279" s="35" t="s">
        <v>36</v>
      </c>
      <c r="B279" s="28" t="s">
        <v>37</v>
      </c>
      <c r="C279" s="28" t="s">
        <v>38</v>
      </c>
      <c r="D279" s="28" t="s">
        <v>39</v>
      </c>
      <c r="E279" s="28" t="s">
        <v>40</v>
      </c>
      <c r="F279" s="28" t="s">
        <v>41</v>
      </c>
      <c r="G279" s="28" t="s">
        <v>42</v>
      </c>
      <c r="H279" s="28" t="s">
        <v>43</v>
      </c>
      <c r="I279" s="28" t="s">
        <v>44</v>
      </c>
    </row>
    <row r="280" spans="1:17" ht="12" x14ac:dyDescent="0.15">
      <c r="A280" s="34" t="s">
        <v>24</v>
      </c>
      <c r="B280" s="16">
        <v>30000</v>
      </c>
      <c r="C280" s="41" t="s">
        <v>48</v>
      </c>
      <c r="D280" s="16">
        <v>1380</v>
      </c>
      <c r="E280" s="16">
        <v>1410</v>
      </c>
      <c r="F280" s="16">
        <v>1410</v>
      </c>
      <c r="G280" s="16">
        <v>1410</v>
      </c>
      <c r="H280" s="16">
        <v>1410</v>
      </c>
      <c r="I280" s="16">
        <v>2400</v>
      </c>
      <c r="L280" s="6"/>
      <c r="Q280" s="2"/>
    </row>
    <row r="282" spans="1:17" ht="12" customHeight="1" x14ac:dyDescent="0.15"/>
    <row r="283" spans="1:17" ht="12" customHeight="1" x14ac:dyDescent="0.15">
      <c r="C283" s="4"/>
      <c r="D283" s="29" t="s">
        <v>28</v>
      </c>
      <c r="E283" s="29" t="s">
        <v>29</v>
      </c>
      <c r="F283" s="29" t="s">
        <v>30</v>
      </c>
      <c r="G283" s="29" t="s">
        <v>31</v>
      </c>
      <c r="H283" s="29" t="s">
        <v>32</v>
      </c>
      <c r="I283" s="29" t="s">
        <v>33</v>
      </c>
      <c r="J283" s="30" t="s">
        <v>0</v>
      </c>
    </row>
    <row r="284" spans="1:17" ht="12" x14ac:dyDescent="0.15">
      <c r="C284" s="44" t="s">
        <v>50</v>
      </c>
      <c r="D284" s="39">
        <v>178988</v>
      </c>
      <c r="E284" s="39">
        <v>126768</v>
      </c>
      <c r="F284" s="45">
        <v>0</v>
      </c>
      <c r="G284" s="45">
        <v>0</v>
      </c>
      <c r="H284" s="45">
        <v>0</v>
      </c>
      <c r="I284" s="31">
        <v>217975</v>
      </c>
      <c r="J284" s="32">
        <f>SUM(D284:I284)</f>
        <v>523731</v>
      </c>
    </row>
    <row r="285" spans="1:17" ht="12" x14ac:dyDescent="0.15">
      <c r="C285" s="44" t="s">
        <v>51</v>
      </c>
      <c r="D285" s="13">
        <v>175787</v>
      </c>
      <c r="E285" s="13">
        <v>126780</v>
      </c>
      <c r="F285" s="45">
        <v>0</v>
      </c>
      <c r="G285" s="45">
        <v>0</v>
      </c>
      <c r="H285" s="45">
        <v>0</v>
      </c>
      <c r="I285" s="13">
        <v>180107</v>
      </c>
      <c r="J285" s="32">
        <f t="shared" ref="J285:J295" si="36">SUM(D285:I285)</f>
        <v>482674</v>
      </c>
    </row>
    <row r="286" spans="1:17" ht="12" x14ac:dyDescent="0.15">
      <c r="C286" s="44" t="s">
        <v>52</v>
      </c>
      <c r="D286" s="45">
        <v>0</v>
      </c>
      <c r="E286" s="39">
        <v>192325</v>
      </c>
      <c r="F286" s="39">
        <v>136183</v>
      </c>
      <c r="G286" s="45">
        <v>0</v>
      </c>
      <c r="H286" s="46">
        <v>0</v>
      </c>
      <c r="I286" s="13">
        <v>188871</v>
      </c>
      <c r="J286" s="32">
        <f t="shared" si="36"/>
        <v>517379</v>
      </c>
    </row>
    <row r="287" spans="1:17" ht="12" x14ac:dyDescent="0.15">
      <c r="C287" s="44" t="s">
        <v>53</v>
      </c>
      <c r="D287" s="45">
        <v>0</v>
      </c>
      <c r="E287" s="45">
        <v>0</v>
      </c>
      <c r="F287" s="45">
        <v>0</v>
      </c>
      <c r="G287" s="14">
        <v>189289</v>
      </c>
      <c r="H287" s="13">
        <v>135120</v>
      </c>
      <c r="I287" s="13">
        <v>176384</v>
      </c>
      <c r="J287" s="32">
        <f t="shared" si="36"/>
        <v>500793</v>
      </c>
    </row>
    <row r="288" spans="1:17" ht="12" x14ac:dyDescent="0.15">
      <c r="C288" s="44" t="s">
        <v>54</v>
      </c>
      <c r="D288" s="45">
        <v>0</v>
      </c>
      <c r="E288" s="45">
        <v>0</v>
      </c>
      <c r="F288" s="45">
        <v>0</v>
      </c>
      <c r="G288" s="40">
        <v>192765</v>
      </c>
      <c r="H288" s="39">
        <v>139097</v>
      </c>
      <c r="I288" s="13">
        <v>230620</v>
      </c>
      <c r="J288" s="32">
        <f t="shared" si="36"/>
        <v>562482</v>
      </c>
    </row>
    <row r="289" spans="1:12" ht="12" x14ac:dyDescent="0.15">
      <c r="C289" s="44" t="s">
        <v>55</v>
      </c>
      <c r="D289" s="45">
        <v>0</v>
      </c>
      <c r="E289" s="45">
        <v>0</v>
      </c>
      <c r="F289" s="13">
        <v>207644</v>
      </c>
      <c r="G289" s="13">
        <v>147678</v>
      </c>
      <c r="H289" s="46">
        <v>0</v>
      </c>
      <c r="I289" s="13">
        <v>199313</v>
      </c>
      <c r="J289" s="32">
        <f t="shared" si="36"/>
        <v>554635</v>
      </c>
    </row>
    <row r="290" spans="1:12" ht="12" x14ac:dyDescent="0.15">
      <c r="C290" s="44" t="s">
        <v>56</v>
      </c>
      <c r="D290" s="39">
        <v>152189</v>
      </c>
      <c r="E290" s="39">
        <v>114569</v>
      </c>
      <c r="F290" s="45">
        <v>0</v>
      </c>
      <c r="G290" s="46">
        <v>0</v>
      </c>
      <c r="H290" s="46">
        <v>0</v>
      </c>
      <c r="I290" s="13">
        <v>161565</v>
      </c>
      <c r="J290" s="32">
        <f t="shared" si="36"/>
        <v>428323</v>
      </c>
    </row>
    <row r="291" spans="1:12" ht="12" x14ac:dyDescent="0.15">
      <c r="C291" s="44" t="s">
        <v>57</v>
      </c>
      <c r="D291" s="45">
        <v>0</v>
      </c>
      <c r="E291" s="45">
        <v>0</v>
      </c>
      <c r="F291" s="13">
        <v>130741</v>
      </c>
      <c r="G291" s="14">
        <v>98362</v>
      </c>
      <c r="H291" s="46">
        <v>0</v>
      </c>
      <c r="I291" s="13">
        <v>226605</v>
      </c>
      <c r="J291" s="32">
        <f t="shared" si="36"/>
        <v>455708</v>
      </c>
    </row>
    <row r="292" spans="1:12" ht="12" x14ac:dyDescent="0.15">
      <c r="C292" s="44" t="s">
        <v>58</v>
      </c>
      <c r="D292" s="45">
        <v>0</v>
      </c>
      <c r="E292" s="45">
        <v>0</v>
      </c>
      <c r="F292" s="39">
        <v>199424</v>
      </c>
      <c r="G292" s="39">
        <v>144960</v>
      </c>
      <c r="H292" s="46">
        <v>0</v>
      </c>
      <c r="I292" s="13">
        <v>190971</v>
      </c>
      <c r="J292" s="32">
        <f t="shared" si="36"/>
        <v>535355</v>
      </c>
    </row>
    <row r="293" spans="1:12" ht="12" x14ac:dyDescent="0.15">
      <c r="C293" s="44" t="s">
        <v>59</v>
      </c>
      <c r="D293" s="45">
        <v>0</v>
      </c>
      <c r="E293" s="45">
        <v>0</v>
      </c>
      <c r="F293" s="45">
        <v>0</v>
      </c>
      <c r="G293" s="14">
        <v>207269</v>
      </c>
      <c r="H293" s="13">
        <v>151420</v>
      </c>
      <c r="I293" s="13">
        <v>191813</v>
      </c>
      <c r="J293" s="32">
        <f t="shared" si="36"/>
        <v>550502</v>
      </c>
    </row>
    <row r="294" spans="1:12" ht="12" x14ac:dyDescent="0.15">
      <c r="C294" s="44" t="s">
        <v>60</v>
      </c>
      <c r="D294" s="45">
        <v>0</v>
      </c>
      <c r="E294" s="39">
        <v>182287</v>
      </c>
      <c r="F294" s="39">
        <v>131847</v>
      </c>
      <c r="G294" s="45">
        <v>0</v>
      </c>
      <c r="H294" s="46">
        <v>0</v>
      </c>
      <c r="I294" s="13">
        <v>210822</v>
      </c>
      <c r="J294" s="32">
        <f t="shared" si="36"/>
        <v>524956</v>
      </c>
    </row>
    <row r="295" spans="1:12" ht="12" x14ac:dyDescent="0.15">
      <c r="C295" s="44" t="s">
        <v>61</v>
      </c>
      <c r="D295" s="13">
        <v>192446</v>
      </c>
      <c r="E295" s="13">
        <v>134300</v>
      </c>
      <c r="F295" s="45">
        <v>0</v>
      </c>
      <c r="G295" s="46">
        <v>0</v>
      </c>
      <c r="H295" s="46">
        <v>0</v>
      </c>
      <c r="I295" s="13">
        <v>210603</v>
      </c>
      <c r="J295" s="32">
        <f t="shared" si="36"/>
        <v>537349</v>
      </c>
    </row>
    <row r="296" spans="1:12" ht="15" x14ac:dyDescent="0.2">
      <c r="A296"/>
      <c r="C296" s="20"/>
    </row>
    <row r="297" spans="1:12" ht="16" thickBot="1" x14ac:dyDescent="0.25">
      <c r="A297"/>
      <c r="C297" s="20"/>
      <c r="D297" s="19" t="s">
        <v>28</v>
      </c>
      <c r="E297" s="19" t="s">
        <v>29</v>
      </c>
      <c r="F297" s="19" t="s">
        <v>30</v>
      </c>
      <c r="G297" s="19" t="s">
        <v>31</v>
      </c>
      <c r="H297" s="19" t="s">
        <v>32</v>
      </c>
      <c r="I297" s="19" t="s">
        <v>33</v>
      </c>
      <c r="J297" s="17" t="s">
        <v>34</v>
      </c>
    </row>
    <row r="298" spans="1:12" ht="12" customHeight="1" thickBot="1" x14ac:dyDescent="0.2">
      <c r="C298" s="9" t="s">
        <v>1</v>
      </c>
      <c r="D298" s="22">
        <f>SUM(D284:D295)</f>
        <v>699410</v>
      </c>
      <c r="E298" s="22">
        <f t="shared" ref="E298:I298" si="37">SUM(E284:E295)</f>
        <v>877029</v>
      </c>
      <c r="F298" s="22">
        <f t="shared" si="37"/>
        <v>805839</v>
      </c>
      <c r="G298" s="22">
        <f t="shared" si="37"/>
        <v>980323</v>
      </c>
      <c r="H298" s="22">
        <f t="shared" si="37"/>
        <v>425637</v>
      </c>
      <c r="I298" s="22">
        <f t="shared" si="37"/>
        <v>2385649</v>
      </c>
      <c r="J298" s="23">
        <f>SUM(D298:I298)</f>
        <v>6173887</v>
      </c>
    </row>
    <row r="299" spans="1:12" ht="12" customHeight="1" thickBot="1" x14ac:dyDescent="0.2">
      <c r="C299" s="9" t="s">
        <v>35</v>
      </c>
      <c r="D299" s="24">
        <f>D298/J298</f>
        <v>0.11328519618191911</v>
      </c>
      <c r="E299" s="24">
        <f>E298/J298</f>
        <v>0.14205459218803324</v>
      </c>
      <c r="F299" s="24">
        <f>F298/J298</f>
        <v>0.13052376889956036</v>
      </c>
      <c r="G299" s="24">
        <f>G298/J298</f>
        <v>0.15878538107354412</v>
      </c>
      <c r="H299" s="24">
        <f>H298/J298</f>
        <v>6.8941495041940359E-2</v>
      </c>
      <c r="I299" s="24">
        <f>I298/J298</f>
        <v>0.38640956661500281</v>
      </c>
      <c r="J299" s="25">
        <f>SUM(D299:I299)</f>
        <v>1</v>
      </c>
    </row>
    <row r="300" spans="1:12" ht="12" customHeight="1" x14ac:dyDescent="0.15"/>
    <row r="301" spans="1:12" ht="12" customHeight="1" x14ac:dyDescent="0.15"/>
    <row r="302" spans="1:12" ht="18" customHeight="1" x14ac:dyDescent="0.15">
      <c r="A302" s="21" t="s">
        <v>25</v>
      </c>
      <c r="B302" s="10"/>
      <c r="C302" s="10"/>
      <c r="D302" s="10"/>
      <c r="E302" s="10"/>
      <c r="F302" s="10"/>
      <c r="G302" s="10"/>
      <c r="H302" s="10"/>
      <c r="I302" s="10"/>
      <c r="J302" s="10"/>
    </row>
    <row r="303" spans="1:12" ht="18" customHeight="1" x14ac:dyDescent="0.15">
      <c r="A303" s="35" t="s">
        <v>36</v>
      </c>
      <c r="B303" s="28" t="s">
        <v>37</v>
      </c>
      <c r="C303" s="28" t="s">
        <v>38</v>
      </c>
      <c r="D303" s="28" t="s">
        <v>39</v>
      </c>
      <c r="E303" s="28" t="s">
        <v>40</v>
      </c>
      <c r="F303" s="28" t="s">
        <v>41</v>
      </c>
      <c r="G303" s="28" t="s">
        <v>42</v>
      </c>
      <c r="H303" s="28" t="s">
        <v>43</v>
      </c>
      <c r="I303" s="28" t="s">
        <v>44</v>
      </c>
    </row>
    <row r="304" spans="1:12" ht="13" thickBot="1" x14ac:dyDescent="0.2">
      <c r="A304" s="34" t="s">
        <v>26</v>
      </c>
      <c r="B304" s="16">
        <v>30000</v>
      </c>
      <c r="C304" s="41" t="s">
        <v>48</v>
      </c>
      <c r="D304" s="16">
        <v>580</v>
      </c>
      <c r="E304" s="16">
        <v>580</v>
      </c>
      <c r="F304" s="16">
        <v>580</v>
      </c>
      <c r="G304" s="16">
        <v>580</v>
      </c>
      <c r="H304" s="16">
        <v>580</v>
      </c>
      <c r="I304" s="16">
        <v>1000</v>
      </c>
      <c r="L304" s="6"/>
    </row>
    <row r="305" spans="1:10" ht="12" customHeight="1" x14ac:dyDescent="0.15">
      <c r="B305" s="7"/>
      <c r="C305" s="4"/>
      <c r="D305" s="4"/>
      <c r="E305" s="4"/>
      <c r="F305" s="4"/>
      <c r="G305" s="4"/>
      <c r="H305" s="4"/>
      <c r="I305" s="4"/>
    </row>
    <row r="306" spans="1:10" ht="12" customHeight="1" x14ac:dyDescent="0.15">
      <c r="C306" s="4"/>
      <c r="D306" s="29" t="s">
        <v>28</v>
      </c>
      <c r="E306" s="29" t="s">
        <v>29</v>
      </c>
      <c r="F306" s="29" t="s">
        <v>30</v>
      </c>
      <c r="G306" s="29" t="s">
        <v>31</v>
      </c>
      <c r="H306" s="29" t="s">
        <v>32</v>
      </c>
      <c r="I306" s="29" t="s">
        <v>33</v>
      </c>
      <c r="J306" s="30" t="s">
        <v>0</v>
      </c>
    </row>
    <row r="307" spans="1:10" ht="12" x14ac:dyDescent="0.15">
      <c r="C307" s="44" t="s">
        <v>50</v>
      </c>
      <c r="D307" s="39">
        <v>67482</v>
      </c>
      <c r="E307" s="39">
        <v>51092</v>
      </c>
      <c r="F307" s="45">
        <v>0</v>
      </c>
      <c r="G307" s="45">
        <v>0</v>
      </c>
      <c r="H307" s="45">
        <v>0</v>
      </c>
      <c r="I307" s="31">
        <v>123665</v>
      </c>
      <c r="J307" s="32">
        <f>SUM(D307:I307)</f>
        <v>242239</v>
      </c>
    </row>
    <row r="308" spans="1:10" ht="12" x14ac:dyDescent="0.15">
      <c r="C308" s="44" t="s">
        <v>51</v>
      </c>
      <c r="D308" s="13">
        <v>64206</v>
      </c>
      <c r="E308" s="13">
        <v>48897</v>
      </c>
      <c r="F308" s="45">
        <v>0</v>
      </c>
      <c r="G308" s="45">
        <v>0</v>
      </c>
      <c r="H308" s="45">
        <v>0</v>
      </c>
      <c r="I308" s="13">
        <v>96170</v>
      </c>
      <c r="J308" s="32">
        <f t="shared" ref="J308:J318" si="38">SUM(D308:I308)</f>
        <v>209273</v>
      </c>
    </row>
    <row r="309" spans="1:10" ht="12" x14ac:dyDescent="0.15">
      <c r="C309" s="44" t="s">
        <v>52</v>
      </c>
      <c r="D309" s="45">
        <v>0</v>
      </c>
      <c r="E309" s="39">
        <v>100456</v>
      </c>
      <c r="F309" s="39">
        <v>81527</v>
      </c>
      <c r="G309" s="45">
        <v>0</v>
      </c>
      <c r="H309" s="46">
        <v>0</v>
      </c>
      <c r="I309" s="13">
        <v>176654</v>
      </c>
      <c r="J309" s="32">
        <f t="shared" si="38"/>
        <v>358637</v>
      </c>
    </row>
    <row r="310" spans="1:10" ht="12" x14ac:dyDescent="0.15">
      <c r="C310" s="44" t="s">
        <v>53</v>
      </c>
      <c r="D310" s="45">
        <v>0</v>
      </c>
      <c r="E310" s="45">
        <v>0</v>
      </c>
      <c r="F310" s="45">
        <v>0</v>
      </c>
      <c r="G310" s="14">
        <v>63336</v>
      </c>
      <c r="H310" s="13">
        <v>48915</v>
      </c>
      <c r="I310" s="13">
        <v>100368</v>
      </c>
      <c r="J310" s="32">
        <f t="shared" si="38"/>
        <v>212619</v>
      </c>
    </row>
    <row r="311" spans="1:10" ht="12" x14ac:dyDescent="0.15">
      <c r="C311" s="44" t="s">
        <v>54</v>
      </c>
      <c r="D311" s="45">
        <v>0</v>
      </c>
      <c r="E311" s="45">
        <v>0</v>
      </c>
      <c r="F311" s="45">
        <v>0</v>
      </c>
      <c r="G311" s="40">
        <v>63767</v>
      </c>
      <c r="H311" s="39">
        <v>50486</v>
      </c>
      <c r="I311" s="13">
        <v>121524</v>
      </c>
      <c r="J311" s="32">
        <f t="shared" si="38"/>
        <v>235777</v>
      </c>
    </row>
    <row r="312" spans="1:10" ht="12" x14ac:dyDescent="0.15">
      <c r="C312" s="44" t="s">
        <v>55</v>
      </c>
      <c r="D312" s="45">
        <v>0</v>
      </c>
      <c r="E312" s="45">
        <v>0</v>
      </c>
      <c r="F312" s="13">
        <v>66361</v>
      </c>
      <c r="G312" s="13">
        <v>51162</v>
      </c>
      <c r="H312" s="46">
        <v>0</v>
      </c>
      <c r="I312" s="13">
        <v>104382</v>
      </c>
      <c r="J312" s="32">
        <f t="shared" si="38"/>
        <v>221905</v>
      </c>
    </row>
    <row r="313" spans="1:10" ht="12" x14ac:dyDescent="0.15">
      <c r="C313" s="44" t="s">
        <v>56</v>
      </c>
      <c r="D313" s="39">
        <v>70188</v>
      </c>
      <c r="E313" s="39">
        <v>54030</v>
      </c>
      <c r="F313" s="45">
        <v>0</v>
      </c>
      <c r="G313" s="46">
        <v>0</v>
      </c>
      <c r="H313" s="46">
        <v>0</v>
      </c>
      <c r="I313" s="13">
        <v>105085</v>
      </c>
      <c r="J313" s="32">
        <f t="shared" si="38"/>
        <v>229303</v>
      </c>
    </row>
    <row r="314" spans="1:10" ht="12" x14ac:dyDescent="0.15">
      <c r="C314" s="44" t="s">
        <v>57</v>
      </c>
      <c r="D314" s="45">
        <v>0</v>
      </c>
      <c r="E314" s="45">
        <v>0</v>
      </c>
      <c r="F314" s="13">
        <v>60741</v>
      </c>
      <c r="G314" s="14">
        <v>46764</v>
      </c>
      <c r="H314" s="46">
        <v>0</v>
      </c>
      <c r="I314" s="13">
        <v>120112</v>
      </c>
      <c r="J314" s="32">
        <f t="shared" si="38"/>
        <v>227617</v>
      </c>
    </row>
    <row r="315" spans="1:10" ht="12" x14ac:dyDescent="0.15">
      <c r="C315" s="44" t="s">
        <v>58</v>
      </c>
      <c r="D315" s="45">
        <v>0</v>
      </c>
      <c r="E315" s="45">
        <v>0</v>
      </c>
      <c r="F315" s="39">
        <v>69204</v>
      </c>
      <c r="G315" s="39">
        <v>53287</v>
      </c>
      <c r="H315" s="46">
        <v>0</v>
      </c>
      <c r="I315" s="13">
        <v>104276</v>
      </c>
      <c r="J315" s="32">
        <f t="shared" si="38"/>
        <v>226767</v>
      </c>
    </row>
    <row r="316" spans="1:10" ht="12" x14ac:dyDescent="0.15">
      <c r="C316" s="44" t="s">
        <v>59</v>
      </c>
      <c r="D316" s="45">
        <v>0</v>
      </c>
      <c r="E316" s="45">
        <v>0</v>
      </c>
      <c r="F316" s="45">
        <v>0</v>
      </c>
      <c r="G316" s="14">
        <v>70901</v>
      </c>
      <c r="H316" s="13">
        <v>54732</v>
      </c>
      <c r="I316" s="13">
        <v>102784</v>
      </c>
      <c r="J316" s="32">
        <f t="shared" si="38"/>
        <v>228417</v>
      </c>
    </row>
    <row r="317" spans="1:10" ht="12" x14ac:dyDescent="0.15">
      <c r="C317" s="44" t="s">
        <v>60</v>
      </c>
      <c r="D317" s="45">
        <v>0</v>
      </c>
      <c r="E317" s="39">
        <v>65687</v>
      </c>
      <c r="F317" s="39">
        <v>50218</v>
      </c>
      <c r="G317" s="45">
        <v>0</v>
      </c>
      <c r="H317" s="46">
        <v>0</v>
      </c>
      <c r="I317" s="13">
        <v>111092</v>
      </c>
      <c r="J317" s="32">
        <f t="shared" si="38"/>
        <v>226997</v>
      </c>
    </row>
    <row r="318" spans="1:10" ht="12" x14ac:dyDescent="0.15">
      <c r="C318" s="44" t="s">
        <v>61</v>
      </c>
      <c r="D318" s="13">
        <v>68008</v>
      </c>
      <c r="E318" s="13">
        <v>50795</v>
      </c>
      <c r="F318" s="45">
        <v>0</v>
      </c>
      <c r="G318" s="46">
        <v>0</v>
      </c>
      <c r="H318" s="46">
        <v>0</v>
      </c>
      <c r="I318" s="13">
        <v>117406</v>
      </c>
      <c r="J318" s="32">
        <f t="shared" si="38"/>
        <v>236209</v>
      </c>
    </row>
    <row r="319" spans="1:10" ht="15" x14ac:dyDescent="0.2">
      <c r="A319"/>
      <c r="C319" s="20"/>
    </row>
    <row r="320" spans="1:10" ht="16" thickBot="1" x14ac:dyDescent="0.25">
      <c r="A320"/>
      <c r="C320" s="20"/>
      <c r="D320" s="19" t="s">
        <v>28</v>
      </c>
      <c r="E320" s="19" t="s">
        <v>29</v>
      </c>
      <c r="F320" s="19" t="s">
        <v>30</v>
      </c>
      <c r="G320" s="19" t="s">
        <v>31</v>
      </c>
      <c r="H320" s="19" t="s">
        <v>32</v>
      </c>
      <c r="I320" s="19" t="s">
        <v>33</v>
      </c>
      <c r="J320" s="17" t="s">
        <v>34</v>
      </c>
    </row>
    <row r="321" spans="1:12" ht="12" customHeight="1" thickBot="1" x14ac:dyDescent="0.2">
      <c r="C321" s="9" t="s">
        <v>1</v>
      </c>
      <c r="D321" s="22">
        <f>SUM(D307:D318)</f>
        <v>269884</v>
      </c>
      <c r="E321" s="22">
        <f t="shared" ref="E321:I321" si="39">SUM(E307:E318)</f>
        <v>370957</v>
      </c>
      <c r="F321" s="22">
        <f t="shared" si="39"/>
        <v>328051</v>
      </c>
      <c r="G321" s="22">
        <f t="shared" si="39"/>
        <v>349217</v>
      </c>
      <c r="H321" s="22">
        <f t="shared" si="39"/>
        <v>154133</v>
      </c>
      <c r="I321" s="22">
        <f t="shared" si="39"/>
        <v>1383518</v>
      </c>
      <c r="J321" s="23">
        <f>SUM(D321:I321)</f>
        <v>2855760</v>
      </c>
    </row>
    <row r="322" spans="1:12" ht="12" customHeight="1" thickBot="1" x14ac:dyDescent="0.2">
      <c r="C322" s="9" t="s">
        <v>35</v>
      </c>
      <c r="D322" s="24">
        <f>D321/J321</f>
        <v>9.4505140487996186E-2</v>
      </c>
      <c r="E322" s="24">
        <f>E321/J321</f>
        <v>0.12989782054514384</v>
      </c>
      <c r="F322" s="24">
        <f>F321/J321</f>
        <v>0.11487344874919461</v>
      </c>
      <c r="G322" s="24">
        <f>G321/J321</f>
        <v>0.12228513600582681</v>
      </c>
      <c r="H322" s="24">
        <f>H321/J321</f>
        <v>5.3972672773622436E-2</v>
      </c>
      <c r="I322" s="24">
        <f>I321/J321</f>
        <v>0.48446578143821611</v>
      </c>
      <c r="J322" s="25">
        <f>SUM(D322:I322)</f>
        <v>1</v>
      </c>
    </row>
    <row r="323" spans="1:12" ht="12" customHeight="1" x14ac:dyDescent="0.15"/>
    <row r="326" spans="1:12" ht="18" customHeight="1" x14ac:dyDescent="0.15">
      <c r="A326" s="21" t="s">
        <v>10</v>
      </c>
      <c r="B326" s="10"/>
      <c r="C326" s="10"/>
      <c r="D326" s="10"/>
      <c r="E326" s="10"/>
      <c r="F326" s="10"/>
      <c r="G326" s="10"/>
      <c r="H326" s="10"/>
      <c r="I326" s="10"/>
      <c r="J326" s="10"/>
    </row>
    <row r="327" spans="1:12" ht="18" customHeight="1" x14ac:dyDescent="0.15">
      <c r="A327" s="35" t="s">
        <v>36</v>
      </c>
      <c r="B327" s="28" t="s">
        <v>37</v>
      </c>
      <c r="C327" s="28" t="s">
        <v>38</v>
      </c>
      <c r="D327" s="28" t="s">
        <v>39</v>
      </c>
      <c r="E327" s="28" t="s">
        <v>40</v>
      </c>
      <c r="F327" s="28" t="s">
        <v>41</v>
      </c>
      <c r="G327" s="28" t="s">
        <v>42</v>
      </c>
      <c r="H327" s="28" t="s">
        <v>43</v>
      </c>
      <c r="I327" s="28" t="s">
        <v>44</v>
      </c>
    </row>
    <row r="328" spans="1:12" ht="13" thickBot="1" x14ac:dyDescent="0.2">
      <c r="A328" s="34" t="s">
        <v>49</v>
      </c>
      <c r="B328" s="16">
        <v>13200</v>
      </c>
      <c r="C328" s="41" t="s">
        <v>47</v>
      </c>
      <c r="D328" s="16">
        <v>27</v>
      </c>
      <c r="E328" s="16">
        <v>30</v>
      </c>
      <c r="F328" s="16">
        <v>30</v>
      </c>
      <c r="G328" s="16">
        <v>30</v>
      </c>
      <c r="H328" s="16">
        <v>30</v>
      </c>
      <c r="I328" s="16">
        <v>155</v>
      </c>
      <c r="L328" s="6"/>
    </row>
    <row r="329" spans="1:12" ht="12" customHeight="1" x14ac:dyDescent="0.15">
      <c r="B329" s="7"/>
      <c r="C329" s="4"/>
      <c r="D329" s="4"/>
      <c r="E329" s="4"/>
      <c r="F329" s="4"/>
      <c r="G329" s="4"/>
      <c r="H329" s="4"/>
      <c r="I329" s="4"/>
    </row>
    <row r="330" spans="1:12" ht="12" customHeight="1" x14ac:dyDescent="0.15">
      <c r="C330" s="4"/>
      <c r="D330" s="29" t="s">
        <v>28</v>
      </c>
      <c r="E330" s="29" t="s">
        <v>29</v>
      </c>
      <c r="F330" s="29" t="s">
        <v>30</v>
      </c>
      <c r="G330" s="29" t="s">
        <v>31</v>
      </c>
      <c r="H330" s="29" t="s">
        <v>32</v>
      </c>
      <c r="I330" s="29" t="s">
        <v>33</v>
      </c>
      <c r="J330" s="30" t="s">
        <v>0</v>
      </c>
    </row>
    <row r="331" spans="1:12" ht="12" x14ac:dyDescent="0.15">
      <c r="C331" s="44" t="s">
        <v>50</v>
      </c>
      <c r="D331" s="39">
        <v>2815</v>
      </c>
      <c r="E331" s="39">
        <v>2161</v>
      </c>
      <c r="F331" s="45">
        <v>0</v>
      </c>
      <c r="G331" s="45">
        <v>0</v>
      </c>
      <c r="H331" s="45">
        <v>0</v>
      </c>
      <c r="I331" s="31">
        <v>6589</v>
      </c>
      <c r="J331" s="32">
        <f>SUM(D331:I331)</f>
        <v>11565</v>
      </c>
    </row>
    <row r="332" spans="1:12" ht="12" x14ac:dyDescent="0.15">
      <c r="C332" s="44" t="s">
        <v>51</v>
      </c>
      <c r="D332" s="13">
        <v>2840</v>
      </c>
      <c r="E332" s="13">
        <v>2134</v>
      </c>
      <c r="F332" s="45">
        <v>0</v>
      </c>
      <c r="G332" s="45">
        <v>0</v>
      </c>
      <c r="H332" s="45">
        <v>0</v>
      </c>
      <c r="I332" s="13">
        <v>5583</v>
      </c>
      <c r="J332" s="32">
        <f t="shared" ref="J332:J342" si="40">SUM(D332:I332)</f>
        <v>10557</v>
      </c>
    </row>
    <row r="333" spans="1:12" ht="12" x14ac:dyDescent="0.15">
      <c r="C333" s="44" t="s">
        <v>52</v>
      </c>
      <c r="D333" s="45">
        <v>0</v>
      </c>
      <c r="E333" s="39">
        <v>2968</v>
      </c>
      <c r="F333" s="39">
        <v>2275</v>
      </c>
      <c r="G333" s="45">
        <v>0</v>
      </c>
      <c r="H333" s="46">
        <v>0</v>
      </c>
      <c r="I333" s="13">
        <v>6029</v>
      </c>
      <c r="J333" s="32">
        <f t="shared" si="40"/>
        <v>11272</v>
      </c>
    </row>
    <row r="334" spans="1:12" ht="12" x14ac:dyDescent="0.15">
      <c r="C334" s="44" t="s">
        <v>53</v>
      </c>
      <c r="D334" s="45">
        <v>0</v>
      </c>
      <c r="E334" s="45">
        <v>0</v>
      </c>
      <c r="F334" s="45">
        <v>0</v>
      </c>
      <c r="G334" s="14">
        <v>2824</v>
      </c>
      <c r="H334" s="13">
        <v>2395</v>
      </c>
      <c r="I334" s="13">
        <v>6158</v>
      </c>
      <c r="J334" s="32">
        <f t="shared" si="40"/>
        <v>11377</v>
      </c>
    </row>
    <row r="335" spans="1:12" ht="12" x14ac:dyDescent="0.15">
      <c r="C335" s="44" t="s">
        <v>54</v>
      </c>
      <c r="D335" s="45">
        <v>0</v>
      </c>
      <c r="E335" s="45">
        <v>0</v>
      </c>
      <c r="F335" s="45">
        <v>0</v>
      </c>
      <c r="G335" s="40">
        <v>2675</v>
      </c>
      <c r="H335" s="39">
        <v>2327</v>
      </c>
      <c r="I335" s="13">
        <v>6522</v>
      </c>
      <c r="J335" s="32">
        <f t="shared" si="40"/>
        <v>11524</v>
      </c>
    </row>
    <row r="336" spans="1:12" ht="12" x14ac:dyDescent="0.15">
      <c r="C336" s="44" t="s">
        <v>55</v>
      </c>
      <c r="D336" s="45">
        <v>0</v>
      </c>
      <c r="E336" s="45">
        <v>0</v>
      </c>
      <c r="F336" s="13">
        <v>2844</v>
      </c>
      <c r="G336" s="13">
        <v>2508</v>
      </c>
      <c r="H336" s="46">
        <v>0</v>
      </c>
      <c r="I336" s="13">
        <v>5856</v>
      </c>
      <c r="J336" s="32">
        <f t="shared" si="40"/>
        <v>11208</v>
      </c>
    </row>
    <row r="337" spans="1:10" ht="12" x14ac:dyDescent="0.15">
      <c r="C337" s="44" t="s">
        <v>56</v>
      </c>
      <c r="D337" s="39">
        <v>4690</v>
      </c>
      <c r="E337" s="39">
        <v>4007</v>
      </c>
      <c r="F337" s="45">
        <v>0</v>
      </c>
      <c r="G337" s="46">
        <v>0</v>
      </c>
      <c r="H337" s="46">
        <v>0</v>
      </c>
      <c r="I337" s="13">
        <v>9315</v>
      </c>
      <c r="J337" s="32">
        <f t="shared" si="40"/>
        <v>18012</v>
      </c>
    </row>
    <row r="338" spans="1:10" ht="12" x14ac:dyDescent="0.15">
      <c r="C338" s="44" t="s">
        <v>57</v>
      </c>
      <c r="D338" s="45">
        <v>0</v>
      </c>
      <c r="E338" s="45">
        <v>0</v>
      </c>
      <c r="F338" s="13">
        <v>4220</v>
      </c>
      <c r="G338" s="14">
        <v>3494</v>
      </c>
      <c r="H338" s="46">
        <v>0</v>
      </c>
      <c r="I338" s="13">
        <v>10903</v>
      </c>
      <c r="J338" s="32">
        <f t="shared" si="40"/>
        <v>18617</v>
      </c>
    </row>
    <row r="339" spans="1:10" ht="12" x14ac:dyDescent="0.15">
      <c r="C339" s="44" t="s">
        <v>58</v>
      </c>
      <c r="D339" s="45">
        <v>0</v>
      </c>
      <c r="E339" s="45">
        <v>0</v>
      </c>
      <c r="F339" s="39">
        <v>4768</v>
      </c>
      <c r="G339" s="39">
        <v>3844</v>
      </c>
      <c r="H339" s="46">
        <v>0</v>
      </c>
      <c r="I339" s="13">
        <v>9412</v>
      </c>
      <c r="J339" s="32">
        <f t="shared" si="40"/>
        <v>18024</v>
      </c>
    </row>
    <row r="340" spans="1:10" ht="12" x14ac:dyDescent="0.15">
      <c r="C340" s="44" t="s">
        <v>59</v>
      </c>
      <c r="D340" s="45">
        <v>0</v>
      </c>
      <c r="E340" s="45">
        <v>0</v>
      </c>
      <c r="F340" s="45">
        <v>0</v>
      </c>
      <c r="G340" s="14">
        <v>5331</v>
      </c>
      <c r="H340" s="13">
        <v>4108</v>
      </c>
      <c r="I340" s="13">
        <v>9670</v>
      </c>
      <c r="J340" s="32">
        <f t="shared" si="40"/>
        <v>19109</v>
      </c>
    </row>
    <row r="341" spans="1:10" ht="12" x14ac:dyDescent="0.15">
      <c r="C341" s="44" t="s">
        <v>60</v>
      </c>
      <c r="D341" s="45">
        <v>0</v>
      </c>
      <c r="E341" s="39">
        <v>4652</v>
      </c>
      <c r="F341" s="39">
        <v>3551</v>
      </c>
      <c r="G341" s="45">
        <v>0</v>
      </c>
      <c r="H341" s="46">
        <v>0</v>
      </c>
      <c r="I341" s="13">
        <v>10573</v>
      </c>
      <c r="J341" s="32">
        <f t="shared" si="40"/>
        <v>18776</v>
      </c>
    </row>
    <row r="342" spans="1:10" ht="12" x14ac:dyDescent="0.15">
      <c r="C342" s="44" t="s">
        <v>61</v>
      </c>
      <c r="D342" s="13">
        <v>3478</v>
      </c>
      <c r="E342" s="13">
        <v>2720</v>
      </c>
      <c r="F342" s="45">
        <v>0</v>
      </c>
      <c r="G342" s="46">
        <v>0</v>
      </c>
      <c r="H342" s="46">
        <v>0</v>
      </c>
      <c r="I342" s="13">
        <v>7582</v>
      </c>
      <c r="J342" s="32">
        <f t="shared" si="40"/>
        <v>13780</v>
      </c>
    </row>
    <row r="343" spans="1:10" ht="15" x14ac:dyDescent="0.2">
      <c r="A343"/>
      <c r="C343" s="20"/>
    </row>
    <row r="344" spans="1:10" ht="16" thickBot="1" x14ac:dyDescent="0.25">
      <c r="A344"/>
      <c r="C344" s="20"/>
      <c r="D344" s="19" t="s">
        <v>28</v>
      </c>
      <c r="E344" s="19" t="s">
        <v>29</v>
      </c>
      <c r="F344" s="19" t="s">
        <v>30</v>
      </c>
      <c r="G344" s="19" t="s">
        <v>31</v>
      </c>
      <c r="H344" s="19" t="s">
        <v>32</v>
      </c>
      <c r="I344" s="19" t="s">
        <v>33</v>
      </c>
      <c r="J344" s="17" t="s">
        <v>34</v>
      </c>
    </row>
    <row r="345" spans="1:10" ht="12" customHeight="1" thickBot="1" x14ac:dyDescent="0.2">
      <c r="C345" s="9" t="s">
        <v>1</v>
      </c>
      <c r="D345" s="22">
        <f>SUM(D331:D342)</f>
        <v>13823</v>
      </c>
      <c r="E345" s="22">
        <f t="shared" ref="E345:I345" si="41">SUM(E331:E342)</f>
        <v>18642</v>
      </c>
      <c r="F345" s="22">
        <f t="shared" si="41"/>
        <v>17658</v>
      </c>
      <c r="G345" s="22">
        <f t="shared" si="41"/>
        <v>20676</v>
      </c>
      <c r="H345" s="22">
        <f t="shared" si="41"/>
        <v>8830</v>
      </c>
      <c r="I345" s="22">
        <f t="shared" si="41"/>
        <v>94192</v>
      </c>
      <c r="J345" s="23">
        <f>SUM(D345:I345)</f>
        <v>173821</v>
      </c>
    </row>
    <row r="346" spans="1:10" ht="12" customHeight="1" thickBot="1" x14ac:dyDescent="0.2">
      <c r="C346" s="9" t="s">
        <v>35</v>
      </c>
      <c r="D346" s="24">
        <f>D345/J345</f>
        <v>7.9524338256021995E-2</v>
      </c>
      <c r="E346" s="24">
        <f>E345/J345</f>
        <v>0.10724826114220952</v>
      </c>
      <c r="F346" s="24">
        <f>F345/J345</f>
        <v>0.10158726506003302</v>
      </c>
      <c r="G346" s="24">
        <f>G345/J345</f>
        <v>0.11894995426329384</v>
      </c>
      <c r="H346" s="24">
        <f>H345/J345</f>
        <v>5.0799385574815469E-2</v>
      </c>
      <c r="I346" s="24">
        <f>I345/J345</f>
        <v>0.54189079570362619</v>
      </c>
      <c r="J346" s="25">
        <f>SUM(D346:I346)</f>
        <v>1</v>
      </c>
    </row>
    <row r="347" spans="1:10" ht="12" customHeight="1" x14ac:dyDescent="0.15"/>
  </sheetData>
  <mergeCells count="2">
    <mergeCell ref="D1:J1"/>
    <mergeCell ref="D26:J27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veidor" ma:contentTypeID="0x01010029C3F8D63B2CCA4DA012BE0441AF686A000CC998DF12AE744D9A83997425112B85" ma:contentTypeVersion="47" ma:contentTypeDescription="Crea un document nou" ma:contentTypeScope="" ma:versionID="cf67114415e0e273cd6a3fbcfa560b52">
  <xsd:schema xmlns:xsd="http://www.w3.org/2001/XMLSchema" xmlns:xs="http://www.w3.org/2001/XMLSchema" xmlns:p="http://schemas.microsoft.com/office/2006/metadata/properties" xmlns:ns2="c8de0594-42e2-4f26-8a69-9df094374455" xmlns:ns3="b33c6233-2ab6-44e4-b566-b78dc0012292" targetNamespace="http://schemas.microsoft.com/office/2006/metadata/properties" ma:root="true" ma:fieldsID="9125c8247fb2f9bcd3fead4bc20fafea" ns2:_="" ns3:_="">
    <xsd:import namespace="c8de0594-42e2-4f26-8a69-9df094374455"/>
    <xsd:import namespace="b33c6233-2ab6-44e4-b566-b78dc0012292"/>
    <xsd:element name="properties">
      <xsd:complexType>
        <xsd:sequence>
          <xsd:element name="documentManagement">
            <xsd:complexType>
              <xsd:all>
                <xsd:element ref="ns2:TMB_Nota" minOccurs="0"/>
                <xsd:element ref="ns2:TMB_IDLicitacio" minOccurs="0"/>
                <xsd:element ref="ns2:TaxCatchAll" minOccurs="0"/>
                <xsd:element ref="ns2:TMB_DataComiteWF" minOccurs="0"/>
                <xsd:element ref="ns2:TMB_seguimentWorkflow" minOccurs="0"/>
                <xsd:element ref="ns2:h3e189544f4e4582960eb2fb36374928" minOccurs="0"/>
                <xsd:element ref="ns2:TaxCatchAllLabel" minOccurs="0"/>
                <xsd:element ref="ns2:o0f6527fa5184dfa91381007b0eb82df" minOccurs="0"/>
                <xsd:element ref="ns2:h80888fb7b914359b90c46b7c452b251" minOccurs="0"/>
                <xsd:element ref="ns2:ba05a5f98ed745b98d9dacf37bda167c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TMB_TitolLicitacio" minOccurs="0"/>
                <xsd:element ref="ns2:h480fc279f9148aeb4afcdcf27073b87" minOccurs="0"/>
                <xsd:element ref="ns2:SharedWithUsers" minOccurs="0"/>
                <xsd:element ref="ns2:SharedWithDetails" minOccurs="0"/>
                <xsd:element ref="ns3:MediaLengthInSeconds" minOccurs="0"/>
                <xsd:element ref="ns3:MediaServiceDateTaken" minOccurs="0"/>
                <xsd:element ref="ns2:TMB_NumeroSolicitud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Location" minOccurs="0"/>
                <xsd:element ref="ns3:DocOkM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e0594-42e2-4f26-8a69-9df094374455" elementFormDefault="qualified">
    <xsd:import namespace="http://schemas.microsoft.com/office/2006/documentManagement/types"/>
    <xsd:import namespace="http://schemas.microsoft.com/office/infopath/2007/PartnerControls"/>
    <xsd:element name="TMB_Nota" ma:index="1" nillable="true" ma:displayName="Nota" ma:internalName="TMB_Nota" ma:readOnly="false">
      <xsd:simpleType>
        <xsd:restriction base="dms:Note">
          <xsd:maxLength value="255"/>
        </xsd:restriction>
      </xsd:simpleType>
    </xsd:element>
    <xsd:element name="TMB_IDLicitacio" ma:index="6" nillable="true" ma:displayName="IDLicitacio" ma:internalName="TMB_IDLicitacio" ma:readOnly="false" ma:percentage="FALSE">
      <xsd:simpleType>
        <xsd:restriction base="dms:Number"/>
      </xsd:simpleType>
    </xsd:element>
    <xsd:element name="TaxCatchAll" ma:index="12" nillable="true" ma:displayName="Taxonomy Catch All Column" ma:hidden="true" ma:list="{f9e4213d-ed2a-47af-a33e-0837a4383def}" ma:internalName="TaxCatchAll" ma:readOnly="false" ma:showField="CatchAllData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MB_DataComiteWF" ma:index="15" nillable="true" ma:displayName="Data Comité Workflow" ma:format="DateOnly" ma:internalName="TMB_DataComiteWF" ma:readOnly="false">
      <xsd:simpleType>
        <xsd:restriction base="dms:DateTime"/>
      </xsd:simpleType>
    </xsd:element>
    <xsd:element name="TMB_seguimentWorkflow" ma:index="16" nillable="true" ma:displayName="Seguiment Workflow" ma:internalName="TMB_seguimentWorkflow" ma:readOnly="false">
      <xsd:simpleType>
        <xsd:restriction base="dms:Note">
          <xsd:maxLength value="255"/>
        </xsd:restriction>
      </xsd:simpleType>
    </xsd:element>
    <xsd:element name="h3e189544f4e4582960eb2fb36374928" ma:index="17" nillable="true" ma:taxonomy="true" ma:internalName="h3e189544f4e4582960eb2fb36374928" ma:taxonomyFieldName="TMB_Docprov" ma:displayName="Doc prov" ma:readOnly="false" ma:fieldId="{13e18954-4f4e-4582-960e-b2fb36374928}" ma:sspId="c3f7846d-f0e6-4cc5-afcf-2c5780da8c96" ma:termSetId="05f82525-f03e-4ce2-8070-b1e433cdcb5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f9e4213d-ed2a-47af-a33e-0837a4383def}" ma:internalName="TaxCatchAllLabel" ma:readOnly="true" ma:showField="CatchAllDataLabel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0f6527fa5184dfa91381007b0eb82df" ma:index="19" nillable="true" ma:taxonomy="true" ma:internalName="o0f6527fa5184dfa91381007b0eb82df" ma:taxonomyFieldName="TMB_FaseDocProv" ma:displayName="Fase prov" ma:readOnly="false" ma:fieldId="{80f6527f-a518-4dfa-9138-1007b0eb82df}" ma:sspId="c3f7846d-f0e6-4cc5-afcf-2c5780da8c96" ma:termSetId="8ef3d996-40f6-41b3-97cb-0865e3211c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80888fb7b914359b90c46b7c452b251" ma:index="20" nillable="true" ma:taxonomy="true" ma:internalName="h80888fb7b914359b90c46b7c452b251" ma:taxonomyFieldName="TMB_Sobres" ma:displayName="Sobres" ma:readOnly="false" ma:fieldId="{180888fb-7b91-4359-b90c-46b7c452b251}" ma:sspId="c3f7846d-f0e6-4cc5-afcf-2c5780da8c96" ma:termSetId="f1708d80-11c0-4542-8dcc-d27f855188a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05a5f98ed745b98d9dacf37bda167c" ma:index="21" nillable="true" ma:taxonomy="true" ma:internalName="ba05a5f98ed745b98d9dacf37bda167c" ma:taxonomyFieldName="TMB_Proveidor" ma:displayName="Proveïdor" ma:readOnly="false" ma:fieldId="{ba05a5f9-8ed7-45b9-8d9d-acf37bda167c}" ma:sspId="c3f7846d-f0e6-4cc5-afcf-2c5780da8c96" ma:termSetId="ccafb408-98cc-41d3-985c-bd40f9fafd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MB_TitolLicitacio" ma:index="25" nillable="true" ma:displayName="Titol Licitacio" ma:indexed="true" ma:internalName="TMB_TitolLicitacio" ma:readOnly="false">
      <xsd:simpleType>
        <xsd:restriction base="dms:Text">
          <xsd:maxLength value="255"/>
        </xsd:restriction>
      </xsd:simpleType>
    </xsd:element>
    <xsd:element name="h480fc279f9148aeb4afcdcf27073b87" ma:index="27" nillable="true" ma:taxonomy="true" ma:internalName="h480fc279f9148aeb4afcdcf27073b87" ma:taxonomyFieldName="TMB_Estat" ma:displayName="Estat doc." ma:default="" ma:fieldId="{1480fc27-9f91-48ae-b4af-cdcf27073b87}" ma:sspId="c3f7846d-f0e6-4cc5-afcf-2c5780da8c96" ma:termSetId="c9741bec-2e2c-46aa-b9c9-ee0466866e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8" nillable="true" ma:displayName="Compartit amb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MB_NumeroSolicitud" ma:index="32" nillable="true" ma:displayName="Sol·licitud" ma:indexed="true" ma:internalName="TMB_NumeroSolicitu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c6233-2ab6-44e4-b566-b78dc0012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3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3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34" nillable="true" ma:taxonomy="true" ma:internalName="lcf76f155ced4ddcb4097134ff3c332f" ma:taxonomyFieldName="MediaServiceImageTags" ma:displayName="Etiquetes de la imatge" ma:readOnly="false" ma:fieldId="{5cf76f15-5ced-4ddc-b409-7134ff3c332f}" ma:taxonomyMulti="true" ma:sspId="c3f7846d-f0e6-4cc5-afcf-2c5780da8c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39" nillable="true" ma:displayName="Location" ma:internalName="MediaServiceLocation" ma:readOnly="true">
      <xsd:simpleType>
        <xsd:restriction base="dms:Text"/>
      </xsd:simpleType>
    </xsd:element>
    <xsd:element name="DocOkMA" ma:index="40" nillable="true" ma:displayName="Doc Ok MA" ma:format="DateOnly" ma:internalName="DocOkM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Tipus de contingut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MB_seguimentWorkflow xmlns="c8de0594-42e2-4f26-8a69-9df094374455" xsi:nil="true"/>
    <o0f6527fa5184dfa91381007b0eb82df xmlns="c8de0594-42e2-4f26-8a69-9df094374455">
      <Terms xmlns="http://schemas.microsoft.com/office/infopath/2007/PartnerControls"/>
    </o0f6527fa5184dfa91381007b0eb82df>
    <ba05a5f98ed745b98d9dacf37bda167c xmlns="c8de0594-42e2-4f26-8a69-9df094374455">
      <Terms xmlns="http://schemas.microsoft.com/office/infopath/2007/PartnerControls"/>
    </ba05a5f98ed745b98d9dacf37bda167c>
    <TMB_NumeroSolicitud xmlns="c8de0594-42e2-4f26-8a69-9df094374455">15013509</TMB_NumeroSolicitud>
    <TMB_Nota xmlns="c8de0594-42e2-4f26-8a69-9df094374455" xsi:nil="true"/>
    <h3e189544f4e4582960eb2fb36374928 xmlns="c8de0594-42e2-4f26-8a69-9df094374455">
      <Terms xmlns="http://schemas.microsoft.com/office/infopath/2007/PartnerControls"/>
    </h3e189544f4e4582960eb2fb36374928>
    <h480fc279f9148aeb4afcdcf27073b87 xmlns="c8de0594-42e2-4f26-8a69-9df094374455">
      <Terms xmlns="http://schemas.microsoft.com/office/infopath/2007/PartnerControls"/>
    </h480fc279f9148aeb4afcdcf27073b87>
    <TMB_TitolLicitacio xmlns="c8de0594-42e2-4f26-8a69-9df094374455">15013509 - Subministrament energia elèctrica AT 2027-29</TMB_TitolLicitacio>
    <TMB_IDLicitacio xmlns="c8de0594-42e2-4f26-8a69-9df094374455">519672</TMB_IDLicitacio>
    <TMB_DataComiteWF xmlns="c8de0594-42e2-4f26-8a69-9df094374455" xsi:nil="true"/>
    <lcf76f155ced4ddcb4097134ff3c332f xmlns="b33c6233-2ab6-44e4-b566-b78dc0012292">
      <Terms xmlns="http://schemas.microsoft.com/office/infopath/2007/PartnerControls"/>
    </lcf76f155ced4ddcb4097134ff3c332f>
    <h80888fb7b914359b90c46b7c452b251 xmlns="c8de0594-42e2-4f26-8a69-9df094374455">
      <Terms xmlns="http://schemas.microsoft.com/office/infopath/2007/PartnerControls"/>
    </h80888fb7b914359b90c46b7c452b251>
    <TaxCatchAll xmlns="c8de0594-42e2-4f26-8a69-9df094374455" xsi:nil="true"/>
    <DocOkMA xmlns="b33c6233-2ab6-44e4-b566-b78dc0012292" xsi:nil="true"/>
  </documentManagement>
</p:properties>
</file>

<file path=customXml/itemProps1.xml><?xml version="1.0" encoding="utf-8"?>
<ds:datastoreItem xmlns:ds="http://schemas.openxmlformats.org/officeDocument/2006/customXml" ds:itemID="{71C14F62-E24C-45EE-8310-3712FBF79588}"/>
</file>

<file path=customXml/itemProps2.xml><?xml version="1.0" encoding="utf-8"?>
<ds:datastoreItem xmlns:ds="http://schemas.openxmlformats.org/officeDocument/2006/customXml" ds:itemID="{25D4D9C2-ACCB-4C92-AD19-24C3FB3A85F8}"/>
</file>

<file path=customXml/itemProps3.xml><?xml version="1.0" encoding="utf-8"?>
<ds:datastoreItem xmlns:ds="http://schemas.openxmlformats.org/officeDocument/2006/customXml" ds:itemID="{B090113D-F7FC-4124-9062-7D26895B02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METRO BILBAO Especificacion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Especificación / Licitación de Compra</dc:title>
  <cp:lastModifiedBy>Leo Gago</cp:lastModifiedBy>
  <dcterms:created xsi:type="dcterms:W3CDTF">2019-10-23T09:03:42Z</dcterms:created>
  <dcterms:modified xsi:type="dcterms:W3CDTF">2026-07-18T17:55:44Z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0x01010029C3F8D63B2CCA4DA012BE0441AF686A000CC998DF12AE744D9A83997425112B85</vt:lpwstr>
  </property>
  <property fmtid="{D5CDD505-2E9C-101B-9397-08002B2CF9AE}" pid="3" name="eaedb32f61974917bc22b3946021685c">
    <vt:lpwstr/>
  </property>
  <property fmtid="{D5CDD505-2E9C-101B-9397-08002B2CF9AE}" pid="4" name="TMB_Docprov">
    <vt:lpwstr/>
  </property>
  <property fmtid="{D5CDD505-2E9C-101B-9397-08002B2CF9AE}" pid="5" name="MediaServiceImageTags">
    <vt:lpwstr/>
  </property>
  <property fmtid="{D5CDD505-2E9C-101B-9397-08002B2CF9AE}" pid="6" name="TMB_FaseDocProv">
    <vt:lpwstr/>
  </property>
  <property fmtid="{D5CDD505-2E9C-101B-9397-08002B2CF9AE}" pid="7" name="TMB_Proveidor">
    <vt:lpwstr/>
  </property>
  <property fmtid="{D5CDD505-2E9C-101B-9397-08002B2CF9AE}" pid="8" name="g93776c333e34272ab15451ee7fa82be">
    <vt:lpwstr/>
  </property>
  <property fmtid="{D5CDD505-2E9C-101B-9397-08002B2CF9AE}" pid="9" name="TMB_OrganC">
    <vt:lpwstr/>
  </property>
  <property fmtid="{D5CDD505-2E9C-101B-9397-08002B2CF9AE}" pid="10" name="TMB_TipusDoc">
    <vt:lpwstr/>
  </property>
  <property fmtid="{D5CDD505-2E9C-101B-9397-08002B2CF9AE}" pid="11" name="TMB_Fase">
    <vt:lpwstr/>
  </property>
  <property fmtid="{D5CDD505-2E9C-101B-9397-08002B2CF9AE}" pid="12" name="TMB_Sobres">
    <vt:lpwstr/>
  </property>
  <property fmtid="{D5CDD505-2E9C-101B-9397-08002B2CF9AE}" pid="13" name="ecb982cbbbba49edba287c0296970fd2">
    <vt:lpwstr/>
  </property>
  <property fmtid="{D5CDD505-2E9C-101B-9397-08002B2CF9AE}" pid="14" name="TMB_Estat">
    <vt:lpwstr/>
  </property>
  <property fmtid="{D5CDD505-2E9C-101B-9397-08002B2CF9AE}" pid="15" name="b82b7a08db3a4ab5a955c48b15659d84">
    <vt:lpwstr/>
  </property>
  <property fmtid="{D5CDD505-2E9C-101B-9397-08002B2CF9AE}" pid="16" name="TMB_Plecs">
    <vt:lpwstr/>
  </property>
</Properties>
</file>