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mbbcn.sharepoint.com/sites/ALiC/Licitacions1/15013791 - Servei draps i absorbents reutilitzables/Organs de Treball/"/>
    </mc:Choice>
  </mc:AlternateContent>
  <xr:revisionPtr revIDLastSave="167" documentId="11_E8FE34165F77DE9A3183CF355F542E09EADB5420" xr6:coauthVersionLast="47" xr6:coauthVersionMax="47" xr10:uidLastSave="{20734A72-F89E-4F6E-8614-11012D358E38}"/>
  <bookViews>
    <workbookView xWindow="-108" yWindow="-108" windowWidth="23256" windowHeight="12576" xr2:uid="{00000000-000D-0000-FFFF-FFFF00000000}"/>
  </bookViews>
  <sheets>
    <sheet name="Dades a complimentar" sheetId="1" r:id="rId1"/>
  </sheets>
  <definedNames>
    <definedName name="_xlnm._FilterDatabase" localSheetId="0" hidden="1">'Dades a complimentar'!$B$33:$S$77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2" i="1" l="1"/>
  <c r="J72" i="1"/>
  <c r="G72" i="1"/>
  <c r="L38" i="1"/>
  <c r="L70" i="1"/>
  <c r="L76" i="1"/>
  <c r="L75" i="1"/>
  <c r="L73" i="1"/>
  <c r="L65" i="1"/>
  <c r="L52" i="1"/>
  <c r="L51" i="1"/>
  <c r="L74" i="1"/>
  <c r="L71" i="1"/>
  <c r="L69" i="1"/>
  <c r="L67" i="1"/>
  <c r="L63" i="1"/>
  <c r="L58" i="1"/>
  <c r="L56" i="1"/>
  <c r="L55" i="1"/>
  <c r="L48" i="1"/>
  <c r="L46" i="1"/>
  <c r="L42" i="1"/>
  <c r="L36" i="1"/>
  <c r="L68" i="1"/>
  <c r="L66" i="1"/>
  <c r="L64" i="1"/>
  <c r="L62" i="1"/>
  <c r="L61" i="1"/>
  <c r="L60" i="1"/>
  <c r="L59" i="1"/>
  <c r="L57" i="1"/>
  <c r="L54" i="1"/>
  <c r="L53" i="1"/>
  <c r="L50" i="1"/>
  <c r="L49" i="1"/>
  <c r="L47" i="1"/>
  <c r="L45" i="1"/>
  <c r="L44" i="1"/>
  <c r="L43" i="1"/>
  <c r="L41" i="1"/>
  <c r="L40" i="1"/>
  <c r="L39" i="1"/>
  <c r="L37" i="1"/>
  <c r="L35" i="1"/>
  <c r="L34" i="1"/>
  <c r="J68" i="1"/>
  <c r="J66" i="1"/>
  <c r="J64" i="1"/>
  <c r="J62" i="1"/>
  <c r="J61" i="1"/>
  <c r="J60" i="1"/>
  <c r="J59" i="1"/>
  <c r="J57" i="1"/>
  <c r="J54" i="1"/>
  <c r="J53" i="1"/>
  <c r="J50" i="1"/>
  <c r="J49" i="1"/>
  <c r="J47" i="1"/>
  <c r="J45" i="1"/>
  <c r="J44" i="1"/>
  <c r="J43" i="1"/>
  <c r="J41" i="1"/>
  <c r="J40" i="1"/>
  <c r="J39" i="1"/>
  <c r="J37" i="1"/>
  <c r="J35" i="1"/>
  <c r="J34" i="1"/>
  <c r="J74" i="1"/>
  <c r="J71" i="1"/>
  <c r="J69" i="1"/>
  <c r="J67" i="1"/>
  <c r="J63" i="1"/>
  <c r="J58" i="1"/>
  <c r="J56" i="1"/>
  <c r="J55" i="1"/>
  <c r="J48" i="1"/>
  <c r="J46" i="1"/>
  <c r="J42" i="1"/>
  <c r="J36" i="1"/>
  <c r="J76" i="1"/>
  <c r="J75" i="1"/>
  <c r="J73" i="1"/>
  <c r="J65" i="1"/>
  <c r="J52" i="1"/>
  <c r="J51" i="1"/>
  <c r="J38" i="1"/>
  <c r="J70" i="1"/>
  <c r="G62" i="1"/>
  <c r="G50" i="1"/>
  <c r="G44" i="1"/>
  <c r="G37" i="1"/>
  <c r="G68" i="1"/>
  <c r="H68" i="1" s="1"/>
  <c r="G64" i="1"/>
  <c r="H64" i="1" s="1"/>
  <c r="G61" i="1"/>
  <c r="H61" i="1" s="1"/>
  <c r="G59" i="1"/>
  <c r="H59" i="1" s="1"/>
  <c r="G57" i="1"/>
  <c r="H57" i="1" s="1"/>
  <c r="G54" i="1"/>
  <c r="H54" i="1" s="1"/>
  <c r="G49" i="1"/>
  <c r="H49" i="1" s="1"/>
  <c r="G47" i="1"/>
  <c r="H47" i="1" s="1"/>
  <c r="G43" i="1"/>
  <c r="H43" i="1" s="1"/>
  <c r="G41" i="1"/>
  <c r="H41" i="1" s="1"/>
  <c r="G39" i="1"/>
  <c r="H39" i="1" s="1"/>
  <c r="G52" i="1"/>
  <c r="H52" i="1" s="1"/>
  <c r="G66" i="1"/>
  <c r="G60" i="1"/>
  <c r="G53" i="1"/>
  <c r="G45" i="1"/>
  <c r="G40" i="1"/>
  <c r="G35" i="1"/>
  <c r="G34" i="1"/>
  <c r="H34" i="1" s="1"/>
  <c r="G76" i="1"/>
  <c r="G75" i="1"/>
  <c r="G73" i="1"/>
  <c r="G65" i="1"/>
  <c r="G51" i="1"/>
  <c r="G38" i="1"/>
  <c r="G74" i="1"/>
  <c r="G71" i="1"/>
  <c r="G69" i="1"/>
  <c r="G67" i="1"/>
  <c r="G63" i="1"/>
  <c r="G58" i="1"/>
  <c r="G56" i="1"/>
  <c r="G55" i="1"/>
  <c r="G48" i="1"/>
  <c r="G46" i="1"/>
  <c r="G42" i="1"/>
  <c r="G36" i="1"/>
  <c r="G70" i="1"/>
  <c r="E84" i="1"/>
  <c r="E98" i="1" l="1"/>
  <c r="F98" i="1" s="1"/>
  <c r="E97" i="1" l="1"/>
  <c r="F97" i="1" s="1"/>
  <c r="F99" i="1" s="1"/>
  <c r="E85" i="1"/>
  <c r="E86" i="1"/>
  <c r="E87" i="1"/>
  <c r="H73" i="1" l="1"/>
  <c r="H74" i="1"/>
  <c r="H75" i="1"/>
  <c r="H76" i="1"/>
  <c r="H55" i="1"/>
  <c r="H56" i="1"/>
  <c r="H58" i="1"/>
  <c r="H60" i="1"/>
  <c r="H62" i="1"/>
  <c r="H63" i="1"/>
  <c r="H65" i="1"/>
  <c r="H66" i="1"/>
  <c r="H67" i="1"/>
  <c r="H69" i="1"/>
  <c r="H70" i="1"/>
  <c r="H71" i="1"/>
  <c r="H72" i="1"/>
  <c r="H35" i="1"/>
  <c r="H36" i="1"/>
  <c r="H37" i="1"/>
  <c r="H38" i="1"/>
  <c r="H40" i="1"/>
  <c r="H42" i="1"/>
  <c r="H44" i="1"/>
  <c r="H45" i="1"/>
  <c r="H46" i="1"/>
  <c r="H48" i="1"/>
  <c r="H50" i="1"/>
  <c r="H51" i="1"/>
  <c r="H53" i="1"/>
  <c r="E88" i="1" l="1"/>
  <c r="K35" i="1" l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K50" i="1"/>
  <c r="M50" i="1" s="1"/>
  <c r="K51" i="1"/>
  <c r="M51" i="1" s="1"/>
  <c r="K52" i="1"/>
  <c r="M52" i="1" s="1"/>
  <c r="K53" i="1"/>
  <c r="M53" i="1" s="1"/>
  <c r="K54" i="1"/>
  <c r="M54" i="1" s="1"/>
  <c r="K55" i="1"/>
  <c r="M55" i="1" s="1"/>
  <c r="K56" i="1"/>
  <c r="M56" i="1" s="1"/>
  <c r="K57" i="1"/>
  <c r="M57" i="1" s="1"/>
  <c r="K58" i="1"/>
  <c r="M58" i="1" s="1"/>
  <c r="K59" i="1"/>
  <c r="M59" i="1" s="1"/>
  <c r="K60" i="1"/>
  <c r="M60" i="1" s="1"/>
  <c r="K61" i="1"/>
  <c r="M61" i="1" s="1"/>
  <c r="K62" i="1"/>
  <c r="M62" i="1" s="1"/>
  <c r="K63" i="1"/>
  <c r="M63" i="1" s="1"/>
  <c r="K64" i="1"/>
  <c r="M64" i="1" s="1"/>
  <c r="K65" i="1"/>
  <c r="M65" i="1" s="1"/>
  <c r="K66" i="1"/>
  <c r="M66" i="1" s="1"/>
  <c r="K67" i="1"/>
  <c r="M67" i="1" s="1"/>
  <c r="K68" i="1"/>
  <c r="M68" i="1" s="1"/>
  <c r="K69" i="1"/>
  <c r="M69" i="1" s="1"/>
  <c r="K70" i="1"/>
  <c r="M70" i="1" s="1"/>
  <c r="K71" i="1"/>
  <c r="M71" i="1" s="1"/>
  <c r="K72" i="1"/>
  <c r="M72" i="1" s="1"/>
  <c r="K73" i="1"/>
  <c r="M73" i="1" s="1"/>
  <c r="K74" i="1"/>
  <c r="M74" i="1" s="1"/>
  <c r="K75" i="1"/>
  <c r="M75" i="1" s="1"/>
  <c r="K76" i="1"/>
  <c r="M76" i="1" s="1"/>
  <c r="K34" i="1"/>
  <c r="M34" i="1" s="1"/>
  <c r="M77" i="1" l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65" i="1"/>
  <c r="O65" i="1" s="1"/>
  <c r="N64" i="1"/>
  <c r="O64" i="1" s="1"/>
  <c r="N63" i="1"/>
  <c r="O63" i="1" s="1"/>
  <c r="N62" i="1"/>
  <c r="O62" i="1" s="1"/>
  <c r="N61" i="1"/>
  <c r="O61" i="1" s="1"/>
  <c r="N60" i="1"/>
  <c r="O60" i="1" s="1"/>
  <c r="N59" i="1"/>
  <c r="O59" i="1" s="1"/>
  <c r="N58" i="1"/>
  <c r="O58" i="1" s="1"/>
  <c r="N57" i="1"/>
  <c r="O57" i="1" s="1"/>
  <c r="N56" i="1"/>
  <c r="O56" i="1" s="1"/>
  <c r="N55" i="1"/>
  <c r="O55" i="1" s="1"/>
  <c r="N54" i="1"/>
  <c r="O54" i="1" s="1"/>
  <c r="N53" i="1"/>
  <c r="O53" i="1" s="1"/>
  <c r="N52" i="1"/>
  <c r="O52" i="1" s="1"/>
  <c r="N51" i="1"/>
  <c r="O51" i="1" s="1"/>
  <c r="N50" i="1"/>
  <c r="O50" i="1" s="1"/>
  <c r="N49" i="1"/>
  <c r="O49" i="1" s="1"/>
  <c r="N48" i="1"/>
  <c r="O48" i="1" s="1"/>
  <c r="N47" i="1"/>
  <c r="O47" i="1" s="1"/>
  <c r="N46" i="1"/>
  <c r="O46" i="1" s="1"/>
  <c r="N45" i="1"/>
  <c r="O45" i="1" s="1"/>
  <c r="N44" i="1"/>
  <c r="O44" i="1" s="1"/>
  <c r="N43" i="1"/>
  <c r="O43" i="1" s="1"/>
  <c r="N42" i="1"/>
  <c r="O42" i="1" s="1"/>
  <c r="N41" i="1"/>
  <c r="O41" i="1" s="1"/>
  <c r="N40" i="1"/>
  <c r="O40" i="1" s="1"/>
  <c r="N39" i="1"/>
  <c r="O39" i="1" s="1"/>
  <c r="N38" i="1"/>
  <c r="O38" i="1" s="1"/>
  <c r="N37" i="1"/>
  <c r="O37" i="1" s="1"/>
  <c r="N36" i="1"/>
  <c r="O36" i="1" s="1"/>
  <c r="N35" i="1"/>
  <c r="O35" i="1" s="1"/>
  <c r="N34" i="1"/>
  <c r="O34" i="1" s="1"/>
  <c r="O77" i="1" l="1"/>
  <c r="C104" i="1" s="1"/>
  <c r="C107" i="1" s="1"/>
  <c r="N77" i="1"/>
</calcChain>
</file>

<file path=xl/sharedStrings.xml><?xml version="1.0" encoding="utf-8"?>
<sst xmlns="http://schemas.openxmlformats.org/spreadsheetml/2006/main" count="266" uniqueCount="105">
  <si>
    <t>Oferta econòmica a complimentar dividit per conceptes</t>
  </si>
  <si>
    <t>Complimentar únicament les cel·les ombrejades en groc</t>
  </si>
  <si>
    <t>Tipus de material a ofertar:</t>
  </si>
  <si>
    <t>Descripció bàsica dels productes. Especificacions indicades al PCT</t>
  </si>
  <si>
    <t>Estàndard:</t>
  </si>
  <si>
    <t>Drap per tot us</t>
  </si>
  <si>
    <t>Precisió</t>
  </si>
  <si>
    <t>Drap sense pel per no deixar residu</t>
  </si>
  <si>
    <t>Manta:</t>
  </si>
  <si>
    <t>Absorbent per recollida de pèrdues</t>
  </si>
  <si>
    <t>Contenidor:</t>
  </si>
  <si>
    <t>Contenidor per ubicar i transportar el material tèxtil.</t>
  </si>
  <si>
    <t xml:space="preserve">Necessitats actuals dels centres / unitats de TMB. </t>
  </si>
  <si>
    <t>Quantitats base de material necessari a cada centre / unitat i periodicitat de canvi. Base referencial per al càlcul econòmic de l'oferta</t>
  </si>
  <si>
    <t>Indicar llistat de preus unitaris següents:</t>
  </si>
  <si>
    <t>Freqüència en setmanes</t>
  </si>
  <si>
    <t>ESTÀNDARD</t>
  </si>
  <si>
    <t>2 setmanes</t>
  </si>
  <si>
    <t>4 setmanes</t>
  </si>
  <si>
    <t>8 setmanes</t>
  </si>
  <si>
    <t>16 setmanes</t>
  </si>
  <si>
    <t>32 setmanes</t>
  </si>
  <si>
    <t>Preu per cada 100 unitats/setmana</t>
  </si>
  <si>
    <t>PRECISIÓ</t>
  </si>
  <si>
    <t>MANTA</t>
  </si>
  <si>
    <t>Preu unitari/setmana</t>
  </si>
  <si>
    <t>CONTENIDOR</t>
  </si>
  <si>
    <t>TRANSPORT</t>
  </si>
  <si>
    <t>Preu transport/setmana</t>
  </si>
  <si>
    <t>Tipus de absorbent</t>
  </si>
  <si>
    <t>Temps total (Setmanes)</t>
  </si>
  <si>
    <t>Freqüència intercanvi (setmanes)</t>
  </si>
  <si>
    <t>Quantitat de recollida per intercanvi (UN)</t>
  </si>
  <si>
    <t>Quantitat base contractada (UN)</t>
  </si>
  <si>
    <t>Preu 100 unitats draps o unitat manta /setmana (€/setmana)</t>
  </si>
  <si>
    <t>Preu total draps (€/setmana)</t>
  </si>
  <si>
    <t>Quantitat de contenidors (UN)</t>
  </si>
  <si>
    <t>Preu setmanal unitat contenidor (€/setmana)</t>
  </si>
  <si>
    <t>Preu total contenidors (€/setmana)</t>
  </si>
  <si>
    <t>Preu transport (€/setmana)</t>
  </si>
  <si>
    <t>Preu servei setmanal (€/setmana)</t>
  </si>
  <si>
    <t>Preu servei anual (€/any i centre)</t>
  </si>
  <si>
    <t>Preu servei període licitat (5 anys)</t>
  </si>
  <si>
    <t>Centre de treball</t>
  </si>
  <si>
    <t>Unitat</t>
  </si>
  <si>
    <t>Empresa</t>
  </si>
  <si>
    <t>Observacions</t>
  </si>
  <si>
    <t>Estàndard</t>
  </si>
  <si>
    <t>Bellvitge</t>
  </si>
  <si>
    <t>Vies</t>
  </si>
  <si>
    <t>FMB</t>
  </si>
  <si>
    <t>Boixeres</t>
  </si>
  <si>
    <t>Magatzem central</t>
  </si>
  <si>
    <t>Senyals i comunicacions</t>
  </si>
  <si>
    <t>SViV (Sistemes validació i venda)</t>
  </si>
  <si>
    <t>Vies T3</t>
  </si>
  <si>
    <t>Manta</t>
  </si>
  <si>
    <t>Vies taller maquinaria</t>
  </si>
  <si>
    <t>Can Zam</t>
  </si>
  <si>
    <t>MM</t>
  </si>
  <si>
    <t>Guadalupe</t>
  </si>
  <si>
    <t>UME-Obres</t>
  </si>
  <si>
    <t>Mercat Nou</t>
  </si>
  <si>
    <t>UMEAT</t>
  </si>
  <si>
    <t>Roquetes</t>
  </si>
  <si>
    <t>Sagrera</t>
  </si>
  <si>
    <t>Sant Genis</t>
  </si>
  <si>
    <t>Santa Eulalia</t>
  </si>
  <si>
    <t>SEE-BT</t>
  </si>
  <si>
    <t>UME-taller</t>
  </si>
  <si>
    <t>Triangle M</t>
  </si>
  <si>
    <t>Vilapicina</t>
  </si>
  <si>
    <t>ZAL</t>
  </si>
  <si>
    <t>Teleferico-Funi</t>
  </si>
  <si>
    <t>Manteniment</t>
  </si>
  <si>
    <t>PSM</t>
  </si>
  <si>
    <t>Horta</t>
  </si>
  <si>
    <t>TB</t>
  </si>
  <si>
    <t>Triangle TB</t>
  </si>
  <si>
    <t>AIR (assistència integral en ruta)</t>
  </si>
  <si>
    <t>Zona Franca 1</t>
  </si>
  <si>
    <t>T1 </t>
  </si>
  <si>
    <t>Zona Franca Port</t>
  </si>
  <si>
    <t>Zona Franca Llobregat</t>
  </si>
  <si>
    <t>Imports material de reposició no assumit pel contractista</t>
  </si>
  <si>
    <t>Preu unitari reposició:</t>
  </si>
  <si>
    <t>Indicar l'import de la reposició de cada tipus de material</t>
  </si>
  <si>
    <t>Quantitat de material reposició previst 5 anys</t>
  </si>
  <si>
    <t>Preu unitari reposició (€/UN)</t>
  </si>
  <si>
    <t>Total licitació 5 anys</t>
  </si>
  <si>
    <t>Contenidor</t>
  </si>
  <si>
    <t>Import entrega addicional per falta de material degut al client</t>
  </si>
  <si>
    <t>Preu unitari entrega addicional per contenidor en cada un dels següents casos:</t>
  </si>
  <si>
    <t>Entrega addicional a instal·lació del client</t>
  </si>
  <si>
    <t>Entrega addicional a recollir per part del client</t>
  </si>
  <si>
    <t>Previsió de contenidors entrega addicional</t>
  </si>
  <si>
    <t>Preu unitari entrega addicional per contenidor (€/UN)</t>
  </si>
  <si>
    <t>Preu anual  entrega addicional total contenidors</t>
  </si>
  <si>
    <t>Preu entrega addicional contenidors per 5 anys</t>
  </si>
  <si>
    <t>Entrega addicional recollida per part del client</t>
  </si>
  <si>
    <t>Import global del servei</t>
  </si>
  <si>
    <t>Import TOTAL Servei 5 anys</t>
  </si>
  <si>
    <t>Import total sense IVA a traslladar a ANNEX 1 - MODEL D'OFERTA ECONÒMICA (SOBRE 3) per 5 anys</t>
  </si>
  <si>
    <t>Import TOTAL Servei anual</t>
  </si>
  <si>
    <t>Import total sense IVA a traslladar a ANNEX 1 - MODEL D'OFERTA ECONÒMICA (SOBRE 3) per 1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</si>
</sst>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42">
    <xf numFmtId="0" fontId="0" fillId="0" borderId="0" xfId="0"/>
    <xf numFmtId="0" fontId="0" fillId="0" borderId="2" xfId="0" applyBorder="1" applyProtection="1">
      <protection locked="0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0" xfId="0" applyBorder="1"/>
    <xf numFmtId="0" fontId="9" fillId="0" borderId="0" xfId="0" applyFont="1"/>
    <xf numFmtId="0" fontId="1" fillId="0" borderId="0" xfId="0" applyFont="1"/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/>
    <xf numFmtId="43" fontId="0" fillId="0" borderId="2" xfId="1" applyFont="1" applyBorder="1" applyProtection="1"/>
    <xf numFmtId="43" fontId="0" fillId="0" borderId="0" xfId="1" applyFont="1" applyBorder="1" applyProtection="1"/>
    <xf numFmtId="0" fontId="4" fillId="0" borderId="0" xfId="0" applyFont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2" fillId="0" borderId="3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7" fillId="0" borderId="0" xfId="0" applyFont="1" applyAlignment="1">
      <alignment wrapText="1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0" borderId="2" xfId="0" applyNumberFormat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2" fontId="0" fillId="4" borderId="2" xfId="0" applyNumberFormat="1" applyFill="1" applyBorder="1" applyProtection="1">
      <protection locked="0"/>
    </xf>
    <xf numFmtId="2" fontId="2" fillId="4" borderId="2" xfId="0" applyNumberFormat="1" applyFont="1" applyFill="1" applyBorder="1" applyProtection="1">
      <protection locked="0"/>
    </xf>
  </cellXfs>
  <cellStyles count="3">
    <cellStyle name="Millares" xfId="1" builtinId="3"/>
    <cellStyle name="Normal" xfId="0" builtinId="0"/>
    <cellStyle name="Normal 2" xfId="2" xr:uid="{5AAFDA6C-76AF-423D-AE72-87C0237D7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108"/>
  <sheetViews>
    <sheetView tabSelected="1" zoomScale="90" zoomScaleNormal="90" workbookViewId="0">
      <selection activeCell="C19" sqref="C19"/>
    </sheetView>
  </sheetViews>
  <sheetFormatPr baseColWidth="10" defaultColWidth="9.109375" defaultRowHeight="14.4" x14ac:dyDescent="0.3"/>
  <cols>
    <col min="1" max="1" width="6.109375" customWidth="1"/>
    <col min="2" max="2" width="35.6640625" customWidth="1"/>
    <col min="3" max="7" width="20.6640625" customWidth="1"/>
    <col min="8" max="15" width="15.6640625" customWidth="1"/>
    <col min="16" max="16" width="23" bestFit="1" customWidth="1"/>
    <col min="17" max="17" width="34.33203125" bestFit="1" customWidth="1"/>
    <col min="18" max="18" width="10.5546875" bestFit="1" customWidth="1"/>
    <col min="19" max="19" width="26.6640625" customWidth="1"/>
  </cols>
  <sheetData>
    <row r="2" spans="2:3" ht="21" x14ac:dyDescent="0.4">
      <c r="B2" s="2" t="s">
        <v>0</v>
      </c>
    </row>
    <row r="3" spans="2:3" x14ac:dyDescent="0.3">
      <c r="B3" t="s">
        <v>1</v>
      </c>
    </row>
    <row r="5" spans="2:3" ht="18" x14ac:dyDescent="0.35">
      <c r="B5" s="3" t="s">
        <v>2</v>
      </c>
    </row>
    <row r="6" spans="2:3" x14ac:dyDescent="0.3">
      <c r="B6" s="4"/>
    </row>
    <row r="7" spans="2:3" x14ac:dyDescent="0.3">
      <c r="B7" s="5" t="s">
        <v>3</v>
      </c>
    </row>
    <row r="8" spans="2:3" x14ac:dyDescent="0.3">
      <c r="B8" t="s">
        <v>4</v>
      </c>
      <c r="C8" t="s">
        <v>5</v>
      </c>
    </row>
    <row r="9" spans="2:3" x14ac:dyDescent="0.3">
      <c r="B9" s="5" t="s">
        <v>6</v>
      </c>
      <c r="C9" t="s">
        <v>7</v>
      </c>
    </row>
    <row r="10" spans="2:3" x14ac:dyDescent="0.3">
      <c r="B10" t="s">
        <v>8</v>
      </c>
      <c r="C10" t="s">
        <v>9</v>
      </c>
    </row>
    <row r="11" spans="2:3" x14ac:dyDescent="0.3">
      <c r="B11" t="s">
        <v>10</v>
      </c>
      <c r="C11" t="s">
        <v>11</v>
      </c>
    </row>
    <row r="13" spans="2:3" ht="18" x14ac:dyDescent="0.35">
      <c r="B13" s="3" t="s">
        <v>12</v>
      </c>
    </row>
    <row r="14" spans="2:3" x14ac:dyDescent="0.3">
      <c r="B14" t="s">
        <v>13</v>
      </c>
    </row>
    <row r="16" spans="2:3" ht="15" thickBot="1" x14ac:dyDescent="0.35">
      <c r="B16" t="s">
        <v>14</v>
      </c>
    </row>
    <row r="17" spans="2:7" x14ac:dyDescent="0.3">
      <c r="C17" s="37" t="s">
        <v>15</v>
      </c>
      <c r="D17" s="38"/>
      <c r="E17" s="38"/>
      <c r="F17" s="38"/>
      <c r="G17" s="39"/>
    </row>
    <row r="18" spans="2:7" x14ac:dyDescent="0.3">
      <c r="B18" s="6" t="s">
        <v>16</v>
      </c>
      <c r="C18" s="7" t="s">
        <v>17</v>
      </c>
      <c r="D18" s="8" t="s">
        <v>18</v>
      </c>
      <c r="E18" s="8" t="s">
        <v>19</v>
      </c>
      <c r="F18" s="8" t="s">
        <v>20</v>
      </c>
      <c r="G18" s="9" t="s">
        <v>21</v>
      </c>
    </row>
    <row r="19" spans="2:7" x14ac:dyDescent="0.3">
      <c r="B19" s="10" t="s">
        <v>22</v>
      </c>
      <c r="C19" s="33"/>
      <c r="D19" s="34"/>
      <c r="E19" s="34"/>
      <c r="F19" s="34"/>
      <c r="G19" s="35"/>
    </row>
    <row r="20" spans="2:7" x14ac:dyDescent="0.3">
      <c r="B20" s="10"/>
      <c r="C20" s="11"/>
      <c r="G20" s="12"/>
    </row>
    <row r="21" spans="2:7" x14ac:dyDescent="0.3">
      <c r="B21" s="6" t="s">
        <v>23</v>
      </c>
      <c r="C21" s="7" t="s">
        <v>17</v>
      </c>
      <c r="D21" s="8" t="s">
        <v>18</v>
      </c>
      <c r="E21" s="8" t="s">
        <v>19</v>
      </c>
      <c r="F21" s="8" t="s">
        <v>20</v>
      </c>
      <c r="G21" s="9" t="s">
        <v>21</v>
      </c>
    </row>
    <row r="22" spans="2:7" x14ac:dyDescent="0.3">
      <c r="B22" s="10" t="s">
        <v>22</v>
      </c>
      <c r="C22" s="33"/>
      <c r="D22" s="34"/>
      <c r="E22" s="34"/>
      <c r="F22" s="34"/>
      <c r="G22" s="35"/>
    </row>
    <row r="23" spans="2:7" x14ac:dyDescent="0.3">
      <c r="C23" s="11"/>
      <c r="G23" s="12"/>
    </row>
    <row r="24" spans="2:7" x14ac:dyDescent="0.3">
      <c r="B24" s="13" t="s">
        <v>24</v>
      </c>
      <c r="C24" s="7" t="s">
        <v>17</v>
      </c>
      <c r="D24" s="8" t="s">
        <v>18</v>
      </c>
      <c r="E24" s="8" t="s">
        <v>19</v>
      </c>
      <c r="F24" s="8" t="s">
        <v>20</v>
      </c>
      <c r="G24" s="9" t="s">
        <v>21</v>
      </c>
    </row>
    <row r="25" spans="2:7" x14ac:dyDescent="0.3">
      <c r="B25" t="s">
        <v>25</v>
      </c>
      <c r="C25" s="33"/>
      <c r="D25" s="34"/>
      <c r="E25" s="34"/>
      <c r="F25" s="34"/>
      <c r="G25" s="35"/>
    </row>
    <row r="26" spans="2:7" x14ac:dyDescent="0.3">
      <c r="C26" s="11"/>
      <c r="G26" s="12"/>
    </row>
    <row r="27" spans="2:7" x14ac:dyDescent="0.3">
      <c r="B27" s="13" t="s">
        <v>26</v>
      </c>
      <c r="C27" s="7" t="s">
        <v>17</v>
      </c>
      <c r="D27" s="8" t="s">
        <v>18</v>
      </c>
      <c r="E27" s="8" t="s">
        <v>19</v>
      </c>
      <c r="F27" s="8" t="s">
        <v>20</v>
      </c>
      <c r="G27" s="9" t="s">
        <v>21</v>
      </c>
    </row>
    <row r="28" spans="2:7" x14ac:dyDescent="0.3">
      <c r="B28" t="s">
        <v>25</v>
      </c>
      <c r="C28" s="33"/>
      <c r="D28" s="34"/>
      <c r="E28" s="34"/>
      <c r="F28" s="34"/>
      <c r="G28" s="35"/>
    </row>
    <row r="29" spans="2:7" x14ac:dyDescent="0.3">
      <c r="C29" s="11"/>
      <c r="G29" s="12"/>
    </row>
    <row r="30" spans="2:7" x14ac:dyDescent="0.3">
      <c r="B30" s="13" t="s">
        <v>27</v>
      </c>
      <c r="C30" s="7" t="s">
        <v>17</v>
      </c>
      <c r="D30" s="8" t="s">
        <v>18</v>
      </c>
      <c r="E30" s="8" t="s">
        <v>19</v>
      </c>
      <c r="F30" s="8" t="s">
        <v>20</v>
      </c>
      <c r="G30" s="9" t="s">
        <v>21</v>
      </c>
    </row>
    <row r="31" spans="2:7" ht="15" thickBot="1" x14ac:dyDescent="0.35">
      <c r="B31" t="s">
        <v>28</v>
      </c>
      <c r="C31" s="30"/>
      <c r="D31" s="31"/>
      <c r="E31" s="31"/>
      <c r="F31" s="31"/>
      <c r="G31" s="32"/>
    </row>
    <row r="32" spans="2:7" x14ac:dyDescent="0.3">
      <c r="B32" s="14"/>
    </row>
    <row r="33" spans="2:19" s="17" customFormat="1" ht="58.5" customHeight="1" x14ac:dyDescent="0.3">
      <c r="B33" s="15" t="s">
        <v>29</v>
      </c>
      <c r="C33" s="15" t="s">
        <v>30</v>
      </c>
      <c r="D33" s="15" t="s">
        <v>31</v>
      </c>
      <c r="E33" s="15" t="s">
        <v>32</v>
      </c>
      <c r="F33" s="15" t="s">
        <v>33</v>
      </c>
      <c r="G33" s="15" t="s">
        <v>34</v>
      </c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  <c r="M33" s="15" t="s">
        <v>40</v>
      </c>
      <c r="N33" s="15" t="s">
        <v>41</v>
      </c>
      <c r="O33" s="15" t="s">
        <v>42</v>
      </c>
      <c r="P33" s="16" t="s">
        <v>43</v>
      </c>
      <c r="Q33" s="16" t="s">
        <v>44</v>
      </c>
      <c r="R33" s="16" t="s">
        <v>45</v>
      </c>
      <c r="S33" s="16" t="s">
        <v>46</v>
      </c>
    </row>
    <row r="34" spans="2:19" x14ac:dyDescent="0.3">
      <c r="B34" s="18" t="s">
        <v>47</v>
      </c>
      <c r="C34" s="18">
        <v>52</v>
      </c>
      <c r="D34" s="18">
        <v>16</v>
      </c>
      <c r="E34" s="18">
        <v>400</v>
      </c>
      <c r="F34" s="18">
        <v>1000</v>
      </c>
      <c r="G34" s="36">
        <f>$F$19</f>
        <v>0</v>
      </c>
      <c r="H34" s="36">
        <f>(F34*G34)/100</f>
        <v>0</v>
      </c>
      <c r="I34" s="18">
        <v>3</v>
      </c>
      <c r="J34" s="36">
        <f>$F$28</f>
        <v>0</v>
      </c>
      <c r="K34" s="36">
        <f>J34*I34</f>
        <v>0</v>
      </c>
      <c r="L34" s="36">
        <f>$F$31</f>
        <v>0</v>
      </c>
      <c r="M34" s="19">
        <f>H34+K34+L34</f>
        <v>0</v>
      </c>
      <c r="N34" s="19">
        <f t="shared" ref="N34:N76" si="0">M34*C34</f>
        <v>0</v>
      </c>
      <c r="O34" s="19">
        <f>N34*5</f>
        <v>0</v>
      </c>
      <c r="P34" s="18" t="s">
        <v>48</v>
      </c>
      <c r="Q34" s="18" t="s">
        <v>49</v>
      </c>
      <c r="R34" s="18" t="s">
        <v>50</v>
      </c>
      <c r="S34" s="1"/>
    </row>
    <row r="35" spans="2:19" x14ac:dyDescent="0.3">
      <c r="B35" s="18" t="s">
        <v>47</v>
      </c>
      <c r="C35" s="18">
        <v>52</v>
      </c>
      <c r="D35" s="18">
        <v>16</v>
      </c>
      <c r="E35" s="18">
        <v>400</v>
      </c>
      <c r="F35" s="18">
        <v>1500</v>
      </c>
      <c r="G35" s="36">
        <f>$F$19</f>
        <v>0</v>
      </c>
      <c r="H35" s="36">
        <f t="shared" ref="H35:H76" si="1">(F35*G35)/100</f>
        <v>0</v>
      </c>
      <c r="I35" s="18">
        <v>3</v>
      </c>
      <c r="J35" s="36">
        <f>$F$28</f>
        <v>0</v>
      </c>
      <c r="K35" s="36">
        <f t="shared" ref="K35:K76" si="2">J35*I35</f>
        <v>0</v>
      </c>
      <c r="L35" s="36">
        <f>$F$31</f>
        <v>0</v>
      </c>
      <c r="M35" s="19">
        <f t="shared" ref="M35:M76" si="3">H35+K35+L35</f>
        <v>0</v>
      </c>
      <c r="N35" s="19">
        <f t="shared" si="0"/>
        <v>0</v>
      </c>
      <c r="O35" s="19">
        <f t="shared" ref="O35:O76" si="4">N35*5</f>
        <v>0</v>
      </c>
      <c r="P35" s="18" t="s">
        <v>51</v>
      </c>
      <c r="Q35" s="18" t="s">
        <v>52</v>
      </c>
      <c r="R35" s="18" t="s">
        <v>50</v>
      </c>
      <c r="S35" s="1"/>
    </row>
    <row r="36" spans="2:19" x14ac:dyDescent="0.3">
      <c r="B36" s="18" t="s">
        <v>47</v>
      </c>
      <c r="C36" s="18">
        <v>52</v>
      </c>
      <c r="D36" s="18">
        <v>8</v>
      </c>
      <c r="E36" s="18">
        <v>1000</v>
      </c>
      <c r="F36" s="18">
        <v>2500</v>
      </c>
      <c r="G36" s="36">
        <f>$E$19</f>
        <v>0</v>
      </c>
      <c r="H36" s="36">
        <f t="shared" si="1"/>
        <v>0</v>
      </c>
      <c r="I36" s="18">
        <v>5</v>
      </c>
      <c r="J36" s="36">
        <f>$E$28</f>
        <v>0</v>
      </c>
      <c r="K36" s="36">
        <f t="shared" si="2"/>
        <v>0</v>
      </c>
      <c r="L36" s="36">
        <f>$E$31</f>
        <v>0</v>
      </c>
      <c r="M36" s="19">
        <f t="shared" si="3"/>
        <v>0</v>
      </c>
      <c r="N36" s="19">
        <f t="shared" si="0"/>
        <v>0</v>
      </c>
      <c r="O36" s="19">
        <f t="shared" si="4"/>
        <v>0</v>
      </c>
      <c r="P36" s="18" t="s">
        <v>51</v>
      </c>
      <c r="Q36" s="18" t="s">
        <v>53</v>
      </c>
      <c r="R36" s="18" t="s">
        <v>50</v>
      </c>
      <c r="S36" s="1"/>
    </row>
    <row r="37" spans="2:19" x14ac:dyDescent="0.3">
      <c r="B37" s="18" t="s">
        <v>6</v>
      </c>
      <c r="C37" s="18">
        <v>52</v>
      </c>
      <c r="D37" s="18">
        <v>16</v>
      </c>
      <c r="E37" s="18">
        <v>720</v>
      </c>
      <c r="F37" s="18">
        <v>1800</v>
      </c>
      <c r="G37" s="36">
        <f>$F$22</f>
        <v>0</v>
      </c>
      <c r="H37" s="36">
        <f t="shared" si="1"/>
        <v>0</v>
      </c>
      <c r="I37" s="18">
        <v>4</v>
      </c>
      <c r="J37" s="36">
        <f>$F$28</f>
        <v>0</v>
      </c>
      <c r="K37" s="36">
        <f t="shared" si="2"/>
        <v>0</v>
      </c>
      <c r="L37" s="36">
        <f>$F$31</f>
        <v>0</v>
      </c>
      <c r="M37" s="19">
        <f t="shared" si="3"/>
        <v>0</v>
      </c>
      <c r="N37" s="19">
        <f t="shared" si="0"/>
        <v>0</v>
      </c>
      <c r="O37" s="19">
        <f t="shared" si="4"/>
        <v>0</v>
      </c>
      <c r="P37" s="18" t="s">
        <v>51</v>
      </c>
      <c r="Q37" s="18" t="s">
        <v>54</v>
      </c>
      <c r="R37" s="18" t="s">
        <v>50</v>
      </c>
      <c r="S37" s="1"/>
    </row>
    <row r="38" spans="2:19" x14ac:dyDescent="0.3">
      <c r="B38" s="18" t="s">
        <v>47</v>
      </c>
      <c r="C38" s="18">
        <v>52</v>
      </c>
      <c r="D38" s="18">
        <v>4</v>
      </c>
      <c r="E38" s="18">
        <v>2000</v>
      </c>
      <c r="F38" s="18">
        <v>5000</v>
      </c>
      <c r="G38" s="36">
        <f>$D$19</f>
        <v>0</v>
      </c>
      <c r="H38" s="36">
        <f t="shared" si="1"/>
        <v>0</v>
      </c>
      <c r="I38" s="18">
        <v>10</v>
      </c>
      <c r="J38" s="36">
        <f>$D$28</f>
        <v>0</v>
      </c>
      <c r="K38" s="36">
        <f t="shared" si="2"/>
        <v>0</v>
      </c>
      <c r="L38" s="36">
        <f>D31</f>
        <v>0</v>
      </c>
      <c r="M38" s="19">
        <f t="shared" si="3"/>
        <v>0</v>
      </c>
      <c r="N38" s="19">
        <f t="shared" si="0"/>
        <v>0</v>
      </c>
      <c r="O38" s="19">
        <f t="shared" si="4"/>
        <v>0</v>
      </c>
      <c r="P38" s="18" t="s">
        <v>51</v>
      </c>
      <c r="Q38" s="18" t="s">
        <v>55</v>
      </c>
      <c r="R38" s="18" t="s">
        <v>50</v>
      </c>
      <c r="S38" s="1"/>
    </row>
    <row r="39" spans="2:19" x14ac:dyDescent="0.3">
      <c r="B39" s="18" t="s">
        <v>56</v>
      </c>
      <c r="C39" s="18">
        <v>52</v>
      </c>
      <c r="D39" s="18">
        <v>16</v>
      </c>
      <c r="E39" s="18">
        <v>16</v>
      </c>
      <c r="F39" s="18">
        <v>40</v>
      </c>
      <c r="G39" s="36">
        <f>$F$25</f>
        <v>0</v>
      </c>
      <c r="H39" s="36">
        <f>(F39*G39)</f>
        <v>0</v>
      </c>
      <c r="I39" s="18">
        <v>3</v>
      </c>
      <c r="J39" s="36">
        <f t="shared" ref="J39:J41" si="5">$F$28</f>
        <v>0</v>
      </c>
      <c r="K39" s="36">
        <f t="shared" si="2"/>
        <v>0</v>
      </c>
      <c r="L39" s="36">
        <f t="shared" ref="L39:L41" si="6">$F$31</f>
        <v>0</v>
      </c>
      <c r="M39" s="19">
        <f t="shared" si="3"/>
        <v>0</v>
      </c>
      <c r="N39" s="19">
        <f t="shared" si="0"/>
        <v>0</v>
      </c>
      <c r="O39" s="19">
        <f t="shared" si="4"/>
        <v>0</v>
      </c>
      <c r="P39" s="18" t="s">
        <v>51</v>
      </c>
      <c r="Q39" s="18" t="s">
        <v>55</v>
      </c>
      <c r="R39" s="18" t="s">
        <v>50</v>
      </c>
      <c r="S39" s="1"/>
    </row>
    <row r="40" spans="2:19" x14ac:dyDescent="0.3">
      <c r="B40" s="18" t="s">
        <v>47</v>
      </c>
      <c r="C40" s="18">
        <v>52</v>
      </c>
      <c r="D40" s="18">
        <v>16</v>
      </c>
      <c r="E40" s="18">
        <v>1000</v>
      </c>
      <c r="F40" s="18">
        <v>3500</v>
      </c>
      <c r="G40" s="36">
        <f>$F$19</f>
        <v>0</v>
      </c>
      <c r="H40" s="36">
        <f t="shared" si="1"/>
        <v>0</v>
      </c>
      <c r="I40" s="18">
        <v>7</v>
      </c>
      <c r="J40" s="36">
        <f t="shared" si="5"/>
        <v>0</v>
      </c>
      <c r="K40" s="36">
        <f t="shared" si="2"/>
        <v>0</v>
      </c>
      <c r="L40" s="36">
        <f t="shared" si="6"/>
        <v>0</v>
      </c>
      <c r="M40" s="19">
        <f t="shared" si="3"/>
        <v>0</v>
      </c>
      <c r="N40" s="19">
        <f t="shared" si="0"/>
        <v>0</v>
      </c>
      <c r="O40" s="19">
        <f t="shared" si="4"/>
        <v>0</v>
      </c>
      <c r="P40" s="18" t="s">
        <v>51</v>
      </c>
      <c r="Q40" s="18" t="s">
        <v>57</v>
      </c>
      <c r="R40" s="18" t="s">
        <v>50</v>
      </c>
      <c r="S40" s="1"/>
    </row>
    <row r="41" spans="2:19" x14ac:dyDescent="0.3">
      <c r="B41" s="18" t="s">
        <v>56</v>
      </c>
      <c r="C41" s="18">
        <v>52</v>
      </c>
      <c r="D41" s="18">
        <v>16</v>
      </c>
      <c r="E41" s="18">
        <v>16</v>
      </c>
      <c r="F41" s="18">
        <v>40</v>
      </c>
      <c r="G41" s="36">
        <f>$F$25</f>
        <v>0</v>
      </c>
      <c r="H41" s="36">
        <f>(F41*G41)</f>
        <v>0</v>
      </c>
      <c r="I41" s="18">
        <v>3</v>
      </c>
      <c r="J41" s="36">
        <f t="shared" si="5"/>
        <v>0</v>
      </c>
      <c r="K41" s="36">
        <f t="shared" si="2"/>
        <v>0</v>
      </c>
      <c r="L41" s="36">
        <f t="shared" si="6"/>
        <v>0</v>
      </c>
      <c r="M41" s="19">
        <f t="shared" si="3"/>
        <v>0</v>
      </c>
      <c r="N41" s="19">
        <f t="shared" si="0"/>
        <v>0</v>
      </c>
      <c r="O41" s="19">
        <f t="shared" si="4"/>
        <v>0</v>
      </c>
      <c r="P41" s="18" t="s">
        <v>51</v>
      </c>
      <c r="Q41" s="18" t="s">
        <v>57</v>
      </c>
      <c r="R41" s="18" t="s">
        <v>50</v>
      </c>
      <c r="S41" s="1"/>
    </row>
    <row r="42" spans="2:19" x14ac:dyDescent="0.3">
      <c r="B42" s="18" t="s">
        <v>47</v>
      </c>
      <c r="C42" s="18">
        <v>52</v>
      </c>
      <c r="D42" s="18">
        <v>8</v>
      </c>
      <c r="E42" s="18">
        <v>2000</v>
      </c>
      <c r="F42" s="18">
        <v>5000</v>
      </c>
      <c r="G42" s="36">
        <f>$E$19</f>
        <v>0</v>
      </c>
      <c r="H42" s="36">
        <f t="shared" si="1"/>
        <v>0</v>
      </c>
      <c r="I42" s="18">
        <v>10</v>
      </c>
      <c r="J42" s="36">
        <f>$E$28</f>
        <v>0</v>
      </c>
      <c r="K42" s="36">
        <f t="shared" si="2"/>
        <v>0</v>
      </c>
      <c r="L42" s="36">
        <f>$E$31</f>
        <v>0</v>
      </c>
      <c r="M42" s="19">
        <f t="shared" si="3"/>
        <v>0</v>
      </c>
      <c r="N42" s="19">
        <f t="shared" si="0"/>
        <v>0</v>
      </c>
      <c r="O42" s="19">
        <f t="shared" si="4"/>
        <v>0</v>
      </c>
      <c r="P42" s="18" t="s">
        <v>58</v>
      </c>
      <c r="Q42" s="18" t="s">
        <v>59</v>
      </c>
      <c r="R42" s="18" t="s">
        <v>50</v>
      </c>
      <c r="S42" s="1"/>
    </row>
    <row r="43" spans="2:19" x14ac:dyDescent="0.3">
      <c r="B43" s="18" t="s">
        <v>56</v>
      </c>
      <c r="C43" s="18">
        <v>52</v>
      </c>
      <c r="D43" s="18">
        <v>16</v>
      </c>
      <c r="E43" s="18">
        <v>48</v>
      </c>
      <c r="F43" s="18">
        <v>120</v>
      </c>
      <c r="G43" s="36">
        <f>$F$25</f>
        <v>0</v>
      </c>
      <c r="H43" s="36">
        <f>(F43*G43)</f>
        <v>0</v>
      </c>
      <c r="I43" s="18">
        <v>7</v>
      </c>
      <c r="J43" s="36">
        <f t="shared" ref="J43:J45" si="7">$F$28</f>
        <v>0</v>
      </c>
      <c r="K43" s="36">
        <f t="shared" si="2"/>
        <v>0</v>
      </c>
      <c r="L43" s="36">
        <f t="shared" ref="L43:L45" si="8">$F$31</f>
        <v>0</v>
      </c>
      <c r="M43" s="19">
        <f t="shared" si="3"/>
        <v>0</v>
      </c>
      <c r="N43" s="19">
        <f t="shared" si="0"/>
        <v>0</v>
      </c>
      <c r="O43" s="19">
        <f t="shared" si="4"/>
        <v>0</v>
      </c>
      <c r="P43" s="18" t="s">
        <v>58</v>
      </c>
      <c r="Q43" s="18" t="s">
        <v>59</v>
      </c>
      <c r="R43" s="18" t="s">
        <v>50</v>
      </c>
      <c r="S43" s="1"/>
    </row>
    <row r="44" spans="2:19" x14ac:dyDescent="0.3">
      <c r="B44" s="18" t="s">
        <v>6</v>
      </c>
      <c r="C44" s="18">
        <v>52</v>
      </c>
      <c r="D44" s="18">
        <v>16</v>
      </c>
      <c r="E44" s="18">
        <v>400</v>
      </c>
      <c r="F44" s="18">
        <v>1000</v>
      </c>
      <c r="G44" s="36">
        <f>$F$22</f>
        <v>0</v>
      </c>
      <c r="H44" s="36">
        <f t="shared" si="1"/>
        <v>0</v>
      </c>
      <c r="I44" s="18">
        <v>3</v>
      </c>
      <c r="J44" s="36">
        <f t="shared" si="7"/>
        <v>0</v>
      </c>
      <c r="K44" s="36">
        <f t="shared" si="2"/>
        <v>0</v>
      </c>
      <c r="L44" s="36">
        <f t="shared" si="8"/>
        <v>0</v>
      </c>
      <c r="M44" s="19">
        <f t="shared" si="3"/>
        <v>0</v>
      </c>
      <c r="N44" s="19">
        <f t="shared" si="0"/>
        <v>0</v>
      </c>
      <c r="O44" s="19">
        <f t="shared" si="4"/>
        <v>0</v>
      </c>
      <c r="P44" s="18" t="s">
        <v>58</v>
      </c>
      <c r="Q44" s="18" t="s">
        <v>59</v>
      </c>
      <c r="R44" s="18" t="s">
        <v>50</v>
      </c>
      <c r="S44" s="1"/>
    </row>
    <row r="45" spans="2:19" x14ac:dyDescent="0.3">
      <c r="B45" s="18" t="s">
        <v>47</v>
      </c>
      <c r="C45" s="18">
        <v>52</v>
      </c>
      <c r="D45" s="18">
        <v>16</v>
      </c>
      <c r="E45" s="18">
        <v>400</v>
      </c>
      <c r="F45" s="18">
        <v>2500</v>
      </c>
      <c r="G45" s="36">
        <f>$F$19</f>
        <v>0</v>
      </c>
      <c r="H45" s="36">
        <f t="shared" si="1"/>
        <v>0</v>
      </c>
      <c r="I45" s="18">
        <v>5</v>
      </c>
      <c r="J45" s="36">
        <f t="shared" si="7"/>
        <v>0</v>
      </c>
      <c r="K45" s="36">
        <f t="shared" si="2"/>
        <v>0</v>
      </c>
      <c r="L45" s="36">
        <f t="shared" si="8"/>
        <v>0</v>
      </c>
      <c r="M45" s="19">
        <f t="shared" si="3"/>
        <v>0</v>
      </c>
      <c r="N45" s="19">
        <f t="shared" si="0"/>
        <v>0</v>
      </c>
      <c r="O45" s="19">
        <f t="shared" si="4"/>
        <v>0</v>
      </c>
      <c r="P45" s="18" t="s">
        <v>60</v>
      </c>
      <c r="Q45" s="18" t="s">
        <v>61</v>
      </c>
      <c r="R45" s="18" t="s">
        <v>50</v>
      </c>
      <c r="S45" s="1"/>
    </row>
    <row r="46" spans="2:19" x14ac:dyDescent="0.3">
      <c r="B46" s="18" t="s">
        <v>47</v>
      </c>
      <c r="C46" s="18">
        <v>52</v>
      </c>
      <c r="D46" s="18">
        <v>8</v>
      </c>
      <c r="E46" s="18">
        <v>2000</v>
      </c>
      <c r="F46" s="18">
        <v>6000</v>
      </c>
      <c r="G46" s="36">
        <f>$E$19</f>
        <v>0</v>
      </c>
      <c r="H46" s="36">
        <f t="shared" si="1"/>
        <v>0</v>
      </c>
      <c r="I46" s="18">
        <v>13</v>
      </c>
      <c r="J46" s="36">
        <f>$E$28</f>
        <v>0</v>
      </c>
      <c r="K46" s="36">
        <f t="shared" si="2"/>
        <v>0</v>
      </c>
      <c r="L46" s="36">
        <f>$E$31</f>
        <v>0</v>
      </c>
      <c r="M46" s="19">
        <f t="shared" si="3"/>
        <v>0</v>
      </c>
      <c r="N46" s="19">
        <f t="shared" si="0"/>
        <v>0</v>
      </c>
      <c r="O46" s="19">
        <f t="shared" si="4"/>
        <v>0</v>
      </c>
      <c r="P46" s="18" t="s">
        <v>62</v>
      </c>
      <c r="Q46" s="18" t="s">
        <v>63</v>
      </c>
      <c r="R46" s="18" t="s">
        <v>50</v>
      </c>
      <c r="S46" s="1"/>
    </row>
    <row r="47" spans="2:19" x14ac:dyDescent="0.3">
      <c r="B47" s="18" t="s">
        <v>56</v>
      </c>
      <c r="C47" s="18">
        <v>52</v>
      </c>
      <c r="D47" s="18">
        <v>16</v>
      </c>
      <c r="E47" s="18">
        <v>16</v>
      </c>
      <c r="F47" s="18">
        <v>40</v>
      </c>
      <c r="G47" s="36">
        <f>$F$25</f>
        <v>0</v>
      </c>
      <c r="H47" s="36">
        <f>(F47*G47)</f>
        <v>0</v>
      </c>
      <c r="I47" s="18">
        <v>3</v>
      </c>
      <c r="J47" s="36">
        <f>$F$28</f>
        <v>0</v>
      </c>
      <c r="K47" s="36">
        <f t="shared" si="2"/>
        <v>0</v>
      </c>
      <c r="L47" s="36">
        <f>$F$31</f>
        <v>0</v>
      </c>
      <c r="M47" s="19">
        <f t="shared" si="3"/>
        <v>0</v>
      </c>
      <c r="N47" s="19">
        <f t="shared" si="0"/>
        <v>0</v>
      </c>
      <c r="O47" s="19">
        <f t="shared" si="4"/>
        <v>0</v>
      </c>
      <c r="P47" s="18" t="s">
        <v>62</v>
      </c>
      <c r="Q47" s="18" t="s">
        <v>63</v>
      </c>
      <c r="R47" s="18" t="s">
        <v>50</v>
      </c>
      <c r="S47" s="1"/>
    </row>
    <row r="48" spans="2:19" x14ac:dyDescent="0.3">
      <c r="B48" s="18" t="s">
        <v>47</v>
      </c>
      <c r="C48" s="18">
        <v>52</v>
      </c>
      <c r="D48" s="18">
        <v>8</v>
      </c>
      <c r="E48" s="18">
        <v>2400</v>
      </c>
      <c r="F48" s="18">
        <v>6000</v>
      </c>
      <c r="G48" s="36">
        <f>$E$19</f>
        <v>0</v>
      </c>
      <c r="H48" s="36">
        <f t="shared" si="1"/>
        <v>0</v>
      </c>
      <c r="I48" s="18">
        <v>12</v>
      </c>
      <c r="J48" s="36">
        <f>$E$28</f>
        <v>0</v>
      </c>
      <c r="K48" s="36">
        <f t="shared" si="2"/>
        <v>0</v>
      </c>
      <c r="L48" s="36">
        <f>$E$31</f>
        <v>0</v>
      </c>
      <c r="M48" s="19">
        <f t="shared" si="3"/>
        <v>0</v>
      </c>
      <c r="N48" s="19">
        <f t="shared" si="0"/>
        <v>0</v>
      </c>
      <c r="O48" s="19">
        <f t="shared" si="4"/>
        <v>0</v>
      </c>
      <c r="P48" s="18" t="s">
        <v>64</v>
      </c>
      <c r="Q48" s="18" t="s">
        <v>59</v>
      </c>
      <c r="R48" s="18" t="s">
        <v>50</v>
      </c>
      <c r="S48" s="1"/>
    </row>
    <row r="49" spans="2:19" x14ac:dyDescent="0.3">
      <c r="B49" s="18" t="s">
        <v>56</v>
      </c>
      <c r="C49" s="18">
        <v>52</v>
      </c>
      <c r="D49" s="18">
        <v>16</v>
      </c>
      <c r="E49" s="18">
        <v>32</v>
      </c>
      <c r="F49" s="18">
        <v>80</v>
      </c>
      <c r="G49" s="36">
        <f>$F$25</f>
        <v>0</v>
      </c>
      <c r="H49" s="36">
        <f>(F49*G49)</f>
        <v>0</v>
      </c>
      <c r="I49" s="18">
        <v>5</v>
      </c>
      <c r="J49" s="36">
        <f t="shared" ref="J49:J50" si="9">$F$28</f>
        <v>0</v>
      </c>
      <c r="K49" s="36">
        <f t="shared" si="2"/>
        <v>0</v>
      </c>
      <c r="L49" s="36">
        <f t="shared" ref="L49:L50" si="10">$F$31</f>
        <v>0</v>
      </c>
      <c r="M49" s="19">
        <f t="shared" si="3"/>
        <v>0</v>
      </c>
      <c r="N49" s="19">
        <f t="shared" si="0"/>
        <v>0</v>
      </c>
      <c r="O49" s="19">
        <f t="shared" si="4"/>
        <v>0</v>
      </c>
      <c r="P49" s="18" t="s">
        <v>64</v>
      </c>
      <c r="Q49" s="18" t="s">
        <v>59</v>
      </c>
      <c r="R49" s="18" t="s">
        <v>50</v>
      </c>
      <c r="S49" s="1"/>
    </row>
    <row r="50" spans="2:19" x14ac:dyDescent="0.3">
      <c r="B50" s="18" t="s">
        <v>6</v>
      </c>
      <c r="C50" s="18">
        <v>52</v>
      </c>
      <c r="D50" s="18">
        <v>16</v>
      </c>
      <c r="E50" s="18">
        <v>400</v>
      </c>
      <c r="F50" s="18">
        <v>1000</v>
      </c>
      <c r="G50" s="36">
        <f>$F$22</f>
        <v>0</v>
      </c>
      <c r="H50" s="36">
        <f t="shared" si="1"/>
        <v>0</v>
      </c>
      <c r="I50" s="18">
        <v>3</v>
      </c>
      <c r="J50" s="36">
        <f t="shared" si="9"/>
        <v>0</v>
      </c>
      <c r="K50" s="36">
        <f t="shared" si="2"/>
        <v>0</v>
      </c>
      <c r="L50" s="36">
        <f t="shared" si="10"/>
        <v>0</v>
      </c>
      <c r="M50" s="19">
        <f t="shared" si="3"/>
        <v>0</v>
      </c>
      <c r="N50" s="19">
        <f t="shared" si="0"/>
        <v>0</v>
      </c>
      <c r="O50" s="19">
        <f t="shared" si="4"/>
        <v>0</v>
      </c>
      <c r="P50" s="18" t="s">
        <v>64</v>
      </c>
      <c r="Q50" s="18" t="s">
        <v>59</v>
      </c>
      <c r="R50" s="18" t="s">
        <v>50</v>
      </c>
      <c r="S50" s="1"/>
    </row>
    <row r="51" spans="2:19" x14ac:dyDescent="0.3">
      <c r="B51" s="18" t="s">
        <v>47</v>
      </c>
      <c r="C51" s="18">
        <v>52</v>
      </c>
      <c r="D51" s="18">
        <v>4</v>
      </c>
      <c r="E51" s="18">
        <v>4000</v>
      </c>
      <c r="F51" s="18">
        <v>10000</v>
      </c>
      <c r="G51" s="36">
        <f>$D$19</f>
        <v>0</v>
      </c>
      <c r="H51" s="36">
        <f t="shared" si="1"/>
        <v>0</v>
      </c>
      <c r="I51" s="18">
        <v>28</v>
      </c>
      <c r="J51" s="36">
        <f>$D$28</f>
        <v>0</v>
      </c>
      <c r="K51" s="36">
        <f t="shared" si="2"/>
        <v>0</v>
      </c>
      <c r="L51" s="36">
        <f t="shared" ref="L51:L52" si="11">$D$31</f>
        <v>0</v>
      </c>
      <c r="M51" s="19">
        <f t="shared" si="3"/>
        <v>0</v>
      </c>
      <c r="N51" s="19">
        <f t="shared" si="0"/>
        <v>0</v>
      </c>
      <c r="O51" s="19">
        <f t="shared" si="4"/>
        <v>0</v>
      </c>
      <c r="P51" s="18" t="s">
        <v>65</v>
      </c>
      <c r="Q51" s="18" t="s">
        <v>59</v>
      </c>
      <c r="R51" s="18" t="s">
        <v>50</v>
      </c>
      <c r="S51" s="1"/>
    </row>
    <row r="52" spans="2:19" x14ac:dyDescent="0.3">
      <c r="B52" s="18" t="s">
        <v>56</v>
      </c>
      <c r="C52" s="18">
        <v>52</v>
      </c>
      <c r="D52" s="18">
        <v>4</v>
      </c>
      <c r="E52" s="18">
        <v>56</v>
      </c>
      <c r="F52" s="18">
        <v>140</v>
      </c>
      <c r="G52" s="36">
        <f>D25</f>
        <v>0</v>
      </c>
      <c r="H52" s="36">
        <f>(F52*G52)</f>
        <v>0</v>
      </c>
      <c r="I52" s="18">
        <v>16</v>
      </c>
      <c r="J52" s="36">
        <f>$D$28</f>
        <v>0</v>
      </c>
      <c r="K52" s="36">
        <f t="shared" si="2"/>
        <v>0</v>
      </c>
      <c r="L52" s="36">
        <f t="shared" si="11"/>
        <v>0</v>
      </c>
      <c r="M52" s="19">
        <f t="shared" si="3"/>
        <v>0</v>
      </c>
      <c r="N52" s="19">
        <f t="shared" si="0"/>
        <v>0</v>
      </c>
      <c r="O52" s="19">
        <f t="shared" si="4"/>
        <v>0</v>
      </c>
      <c r="P52" s="18" t="s">
        <v>65</v>
      </c>
      <c r="Q52" s="18" t="s">
        <v>59</v>
      </c>
      <c r="R52" s="18" t="s">
        <v>50</v>
      </c>
      <c r="S52" s="1"/>
    </row>
    <row r="53" spans="2:19" x14ac:dyDescent="0.3">
      <c r="B53" s="18" t="s">
        <v>47</v>
      </c>
      <c r="C53" s="18">
        <v>52</v>
      </c>
      <c r="D53" s="18">
        <v>16</v>
      </c>
      <c r="E53" s="18">
        <v>1120</v>
      </c>
      <c r="F53" s="18">
        <v>2800</v>
      </c>
      <c r="G53" s="36">
        <f>$F$19</f>
        <v>0</v>
      </c>
      <c r="H53" s="36">
        <f t="shared" si="1"/>
        <v>0</v>
      </c>
      <c r="I53" s="18">
        <v>6</v>
      </c>
      <c r="J53" s="36">
        <f t="shared" ref="J53:J54" si="12">$F$28</f>
        <v>0</v>
      </c>
      <c r="K53" s="36">
        <f t="shared" si="2"/>
        <v>0</v>
      </c>
      <c r="L53" s="36">
        <f t="shared" ref="L53:L54" si="13">$F$31</f>
        <v>0</v>
      </c>
      <c r="M53" s="19">
        <f t="shared" si="3"/>
        <v>0</v>
      </c>
      <c r="N53" s="19">
        <f t="shared" si="0"/>
        <v>0</v>
      </c>
      <c r="O53" s="19">
        <f t="shared" si="4"/>
        <v>0</v>
      </c>
      <c r="P53" s="18" t="s">
        <v>65</v>
      </c>
      <c r="Q53" s="18" t="s">
        <v>63</v>
      </c>
      <c r="R53" s="18" t="s">
        <v>50</v>
      </c>
      <c r="S53" s="1"/>
    </row>
    <row r="54" spans="2:19" x14ac:dyDescent="0.3">
      <c r="B54" s="18" t="s">
        <v>56</v>
      </c>
      <c r="C54" s="18">
        <v>52</v>
      </c>
      <c r="D54" s="18">
        <v>16</v>
      </c>
      <c r="E54" s="18">
        <v>16</v>
      </c>
      <c r="F54" s="18">
        <v>40</v>
      </c>
      <c r="G54" s="36">
        <f>$F$25</f>
        <v>0</v>
      </c>
      <c r="H54" s="36">
        <f>(F54*G54)</f>
        <v>0</v>
      </c>
      <c r="I54" s="18">
        <v>3</v>
      </c>
      <c r="J54" s="36">
        <f t="shared" si="12"/>
        <v>0</v>
      </c>
      <c r="K54" s="36">
        <f t="shared" si="2"/>
        <v>0</v>
      </c>
      <c r="L54" s="36">
        <f t="shared" si="13"/>
        <v>0</v>
      </c>
      <c r="M54" s="19">
        <f t="shared" si="3"/>
        <v>0</v>
      </c>
      <c r="N54" s="19">
        <f t="shared" si="0"/>
        <v>0</v>
      </c>
      <c r="O54" s="19">
        <f t="shared" si="4"/>
        <v>0</v>
      </c>
      <c r="P54" s="18" t="s">
        <v>65</v>
      </c>
      <c r="Q54" s="18" t="s">
        <v>63</v>
      </c>
      <c r="R54" s="18" t="s">
        <v>50</v>
      </c>
      <c r="S54" s="1"/>
    </row>
    <row r="55" spans="2:19" x14ac:dyDescent="0.3">
      <c r="B55" s="18" t="s">
        <v>47</v>
      </c>
      <c r="C55" s="18">
        <v>52</v>
      </c>
      <c r="D55" s="18">
        <v>8</v>
      </c>
      <c r="E55" s="18">
        <v>2400</v>
      </c>
      <c r="F55" s="18">
        <v>6000</v>
      </c>
      <c r="G55" s="36">
        <f t="shared" ref="G55:G56" si="14">$E$19</f>
        <v>0</v>
      </c>
      <c r="H55" s="36">
        <f t="shared" si="1"/>
        <v>0</v>
      </c>
      <c r="I55" s="18">
        <v>12</v>
      </c>
      <c r="J55" s="36">
        <f t="shared" ref="J55:J56" si="15">$E$28</f>
        <v>0</v>
      </c>
      <c r="K55" s="36">
        <f t="shared" si="2"/>
        <v>0</v>
      </c>
      <c r="L55" s="36">
        <f t="shared" ref="L55:L56" si="16">$E$31</f>
        <v>0</v>
      </c>
      <c r="M55" s="19">
        <f t="shared" si="3"/>
        <v>0</v>
      </c>
      <c r="N55" s="19">
        <f t="shared" si="0"/>
        <v>0</v>
      </c>
      <c r="O55" s="19">
        <f t="shared" si="4"/>
        <v>0</v>
      </c>
      <c r="P55" s="18" t="s">
        <v>66</v>
      </c>
      <c r="Q55" s="18" t="s">
        <v>59</v>
      </c>
      <c r="R55" s="18" t="s">
        <v>50</v>
      </c>
      <c r="S55" s="1"/>
    </row>
    <row r="56" spans="2:19" x14ac:dyDescent="0.3">
      <c r="B56" s="18" t="s">
        <v>47</v>
      </c>
      <c r="C56" s="18">
        <v>52</v>
      </c>
      <c r="D56" s="18">
        <v>8</v>
      </c>
      <c r="E56" s="18">
        <v>4000</v>
      </c>
      <c r="F56" s="18">
        <v>8500</v>
      </c>
      <c r="G56" s="36">
        <f t="shared" si="14"/>
        <v>0</v>
      </c>
      <c r="H56" s="36">
        <f t="shared" si="1"/>
        <v>0</v>
      </c>
      <c r="I56" s="18">
        <v>15</v>
      </c>
      <c r="J56" s="36">
        <f t="shared" si="15"/>
        <v>0</v>
      </c>
      <c r="K56" s="36">
        <f t="shared" si="2"/>
        <v>0</v>
      </c>
      <c r="L56" s="36">
        <f t="shared" si="16"/>
        <v>0</v>
      </c>
      <c r="M56" s="19">
        <f t="shared" si="3"/>
        <v>0</v>
      </c>
      <c r="N56" s="19">
        <f t="shared" si="0"/>
        <v>0</v>
      </c>
      <c r="O56" s="19">
        <f t="shared" si="4"/>
        <v>0</v>
      </c>
      <c r="P56" s="18" t="s">
        <v>67</v>
      </c>
      <c r="Q56" s="18" t="s">
        <v>59</v>
      </c>
      <c r="R56" s="18" t="s">
        <v>50</v>
      </c>
      <c r="S56" s="1"/>
    </row>
    <row r="57" spans="2:19" x14ac:dyDescent="0.3">
      <c r="B57" s="18" t="s">
        <v>56</v>
      </c>
      <c r="C57" s="18">
        <v>52</v>
      </c>
      <c r="D57" s="18">
        <v>16</v>
      </c>
      <c r="E57" s="18">
        <v>32</v>
      </c>
      <c r="F57" s="18">
        <v>80</v>
      </c>
      <c r="G57" s="36">
        <f>$F$25</f>
        <v>0</v>
      </c>
      <c r="H57" s="36">
        <f>(F57*G57)</f>
        <v>0</v>
      </c>
      <c r="I57" s="18">
        <v>5</v>
      </c>
      <c r="J57" s="36">
        <f>$F$28</f>
        <v>0</v>
      </c>
      <c r="K57" s="36">
        <f t="shared" si="2"/>
        <v>0</v>
      </c>
      <c r="L57" s="36">
        <f>$F$31</f>
        <v>0</v>
      </c>
      <c r="M57" s="19">
        <f t="shared" si="3"/>
        <v>0</v>
      </c>
      <c r="N57" s="19">
        <f t="shared" si="0"/>
        <v>0</v>
      </c>
      <c r="O57" s="19">
        <f t="shared" si="4"/>
        <v>0</v>
      </c>
      <c r="P57" s="18" t="s">
        <v>67</v>
      </c>
      <c r="Q57" s="18" t="s">
        <v>59</v>
      </c>
      <c r="R57" s="18" t="s">
        <v>50</v>
      </c>
      <c r="S57" s="1"/>
    </row>
    <row r="58" spans="2:19" x14ac:dyDescent="0.3">
      <c r="B58" s="18" t="s">
        <v>47</v>
      </c>
      <c r="C58" s="18">
        <v>52</v>
      </c>
      <c r="D58" s="18">
        <v>8</v>
      </c>
      <c r="E58" s="18">
        <v>1000</v>
      </c>
      <c r="F58" s="18">
        <v>2500</v>
      </c>
      <c r="G58" s="36">
        <f>$E$19</f>
        <v>0</v>
      </c>
      <c r="H58" s="36">
        <f t="shared" si="1"/>
        <v>0</v>
      </c>
      <c r="I58" s="18">
        <v>5</v>
      </c>
      <c r="J58" s="36">
        <f>$E$28</f>
        <v>0</v>
      </c>
      <c r="K58" s="36">
        <f t="shared" si="2"/>
        <v>0</v>
      </c>
      <c r="L58" s="36">
        <f>$E$31</f>
        <v>0</v>
      </c>
      <c r="M58" s="19">
        <f t="shared" si="3"/>
        <v>0</v>
      </c>
      <c r="N58" s="19">
        <f t="shared" si="0"/>
        <v>0</v>
      </c>
      <c r="O58" s="19">
        <f t="shared" si="4"/>
        <v>0</v>
      </c>
      <c r="P58" s="18" t="s">
        <v>67</v>
      </c>
      <c r="Q58" s="18" t="s">
        <v>68</v>
      </c>
      <c r="R58" s="18" t="s">
        <v>50</v>
      </c>
      <c r="S58" s="1"/>
    </row>
    <row r="59" spans="2:19" x14ac:dyDescent="0.3">
      <c r="B59" s="18" t="s">
        <v>56</v>
      </c>
      <c r="C59" s="18">
        <v>52</v>
      </c>
      <c r="D59" s="18">
        <v>16</v>
      </c>
      <c r="E59" s="18">
        <v>16</v>
      </c>
      <c r="F59" s="18">
        <v>40</v>
      </c>
      <c r="G59" s="36">
        <f>$F$25</f>
        <v>0</v>
      </c>
      <c r="H59" s="36">
        <f>(F59*G59)</f>
        <v>0</v>
      </c>
      <c r="I59" s="18">
        <v>3</v>
      </c>
      <c r="J59" s="36">
        <f t="shared" ref="J59:J62" si="17">$F$28</f>
        <v>0</v>
      </c>
      <c r="K59" s="36">
        <f t="shared" si="2"/>
        <v>0</v>
      </c>
      <c r="L59" s="36">
        <f t="shared" ref="L59:L62" si="18">$F$31</f>
        <v>0</v>
      </c>
      <c r="M59" s="19">
        <f t="shared" si="3"/>
        <v>0</v>
      </c>
      <c r="N59" s="19">
        <f t="shared" si="0"/>
        <v>0</v>
      </c>
      <c r="O59" s="19">
        <f t="shared" si="4"/>
        <v>0</v>
      </c>
      <c r="P59" s="18" t="s">
        <v>67</v>
      </c>
      <c r="Q59" s="18" t="s">
        <v>68</v>
      </c>
      <c r="R59" s="18" t="s">
        <v>50</v>
      </c>
      <c r="S59" s="1"/>
    </row>
    <row r="60" spans="2:19" x14ac:dyDescent="0.3">
      <c r="B60" s="18" t="s">
        <v>47</v>
      </c>
      <c r="C60" s="18">
        <v>52</v>
      </c>
      <c r="D60" s="18">
        <v>16</v>
      </c>
      <c r="E60" s="18">
        <v>400</v>
      </c>
      <c r="F60" s="18">
        <v>1000</v>
      </c>
      <c r="G60" s="36">
        <f>$F$19</f>
        <v>0</v>
      </c>
      <c r="H60" s="36">
        <f t="shared" si="1"/>
        <v>0</v>
      </c>
      <c r="I60" s="18">
        <v>3</v>
      </c>
      <c r="J60" s="36">
        <f t="shared" si="17"/>
        <v>0</v>
      </c>
      <c r="K60" s="36">
        <f t="shared" si="2"/>
        <v>0</v>
      </c>
      <c r="L60" s="36">
        <f t="shared" si="18"/>
        <v>0</v>
      </c>
      <c r="M60" s="19">
        <f t="shared" si="3"/>
        <v>0</v>
      </c>
      <c r="N60" s="19">
        <f t="shared" si="0"/>
        <v>0</v>
      </c>
      <c r="O60" s="19">
        <f t="shared" si="4"/>
        <v>0</v>
      </c>
      <c r="P60" s="18" t="s">
        <v>67</v>
      </c>
      <c r="Q60" s="18" t="s">
        <v>69</v>
      </c>
      <c r="R60" s="18" t="s">
        <v>50</v>
      </c>
      <c r="S60" s="1"/>
    </row>
    <row r="61" spans="2:19" x14ac:dyDescent="0.3">
      <c r="B61" s="18" t="s">
        <v>56</v>
      </c>
      <c r="C61" s="18">
        <v>52</v>
      </c>
      <c r="D61" s="18">
        <v>16</v>
      </c>
      <c r="E61" s="18">
        <v>16</v>
      </c>
      <c r="F61" s="18">
        <v>40</v>
      </c>
      <c r="G61" s="36">
        <f>$F$25</f>
        <v>0</v>
      </c>
      <c r="H61" s="36">
        <f>(F61*G61)</f>
        <v>0</v>
      </c>
      <c r="I61" s="18">
        <v>3</v>
      </c>
      <c r="J61" s="36">
        <f t="shared" si="17"/>
        <v>0</v>
      </c>
      <c r="K61" s="36">
        <f t="shared" si="2"/>
        <v>0</v>
      </c>
      <c r="L61" s="36">
        <f t="shared" si="18"/>
        <v>0</v>
      </c>
      <c r="M61" s="19">
        <f t="shared" si="3"/>
        <v>0</v>
      </c>
      <c r="N61" s="19">
        <f t="shared" si="0"/>
        <v>0</v>
      </c>
      <c r="O61" s="19">
        <f t="shared" si="4"/>
        <v>0</v>
      </c>
      <c r="P61" s="18" t="s">
        <v>67</v>
      </c>
      <c r="Q61" s="18" t="s">
        <v>69</v>
      </c>
      <c r="R61" s="18" t="s">
        <v>50</v>
      </c>
      <c r="S61" s="1"/>
    </row>
    <row r="62" spans="2:19" x14ac:dyDescent="0.3">
      <c r="B62" s="18" t="s">
        <v>6</v>
      </c>
      <c r="C62" s="18">
        <v>52</v>
      </c>
      <c r="D62" s="18">
        <v>16</v>
      </c>
      <c r="E62" s="18">
        <v>400</v>
      </c>
      <c r="F62" s="18">
        <v>2000</v>
      </c>
      <c r="G62" s="36">
        <f>$F$22</f>
        <v>0</v>
      </c>
      <c r="H62" s="36">
        <f t="shared" si="1"/>
        <v>0</v>
      </c>
      <c r="I62" s="18">
        <v>5</v>
      </c>
      <c r="J62" s="36">
        <f t="shared" si="17"/>
        <v>0</v>
      </c>
      <c r="K62" s="36">
        <f t="shared" si="2"/>
        <v>0</v>
      </c>
      <c r="L62" s="36">
        <f t="shared" si="18"/>
        <v>0</v>
      </c>
      <c r="M62" s="19">
        <f t="shared" si="3"/>
        <v>0</v>
      </c>
      <c r="N62" s="19">
        <f t="shared" si="0"/>
        <v>0</v>
      </c>
      <c r="O62" s="19">
        <f t="shared" si="4"/>
        <v>0</v>
      </c>
      <c r="P62" s="18" t="s">
        <v>67</v>
      </c>
      <c r="Q62" s="18" t="s">
        <v>69</v>
      </c>
      <c r="R62" s="18" t="s">
        <v>50</v>
      </c>
      <c r="S62" s="1"/>
    </row>
    <row r="63" spans="2:19" x14ac:dyDescent="0.3">
      <c r="B63" s="18" t="s">
        <v>47</v>
      </c>
      <c r="C63" s="18">
        <v>52</v>
      </c>
      <c r="D63" s="18">
        <v>8</v>
      </c>
      <c r="E63" s="18">
        <v>2000</v>
      </c>
      <c r="F63" s="18">
        <v>5000</v>
      </c>
      <c r="G63" s="36">
        <f>$E$19</f>
        <v>0</v>
      </c>
      <c r="H63" s="36">
        <f t="shared" si="1"/>
        <v>0</v>
      </c>
      <c r="I63" s="18">
        <v>10</v>
      </c>
      <c r="J63" s="36">
        <f>$E$28</f>
        <v>0</v>
      </c>
      <c r="K63" s="36">
        <f t="shared" si="2"/>
        <v>0</v>
      </c>
      <c r="L63" s="36">
        <f>$E$31</f>
        <v>0</v>
      </c>
      <c r="M63" s="19">
        <f t="shared" si="3"/>
        <v>0</v>
      </c>
      <c r="N63" s="19">
        <f t="shared" si="0"/>
        <v>0</v>
      </c>
      <c r="O63" s="19">
        <f t="shared" si="4"/>
        <v>0</v>
      </c>
      <c r="P63" s="18" t="s">
        <v>70</v>
      </c>
      <c r="Q63" s="18" t="s">
        <v>59</v>
      </c>
      <c r="R63" s="18" t="s">
        <v>50</v>
      </c>
      <c r="S63" s="1"/>
    </row>
    <row r="64" spans="2:19" x14ac:dyDescent="0.3">
      <c r="B64" s="18" t="s">
        <v>56</v>
      </c>
      <c r="C64" s="18">
        <v>52</v>
      </c>
      <c r="D64" s="18">
        <v>16</v>
      </c>
      <c r="E64" s="18">
        <v>48</v>
      </c>
      <c r="F64" s="18">
        <v>120</v>
      </c>
      <c r="G64" s="36">
        <f>$F$25</f>
        <v>0</v>
      </c>
      <c r="H64" s="36">
        <f>(F64*G64)</f>
        <v>0</v>
      </c>
      <c r="I64" s="18">
        <v>7</v>
      </c>
      <c r="J64" s="36">
        <f>$F$28</f>
        <v>0</v>
      </c>
      <c r="K64" s="36">
        <f t="shared" si="2"/>
        <v>0</v>
      </c>
      <c r="L64" s="36">
        <f>$F$31</f>
        <v>0</v>
      </c>
      <c r="M64" s="19">
        <f t="shared" si="3"/>
        <v>0</v>
      </c>
      <c r="N64" s="19">
        <f t="shared" si="0"/>
        <v>0</v>
      </c>
      <c r="O64" s="19">
        <f t="shared" si="4"/>
        <v>0</v>
      </c>
      <c r="P64" s="18" t="s">
        <v>70</v>
      </c>
      <c r="Q64" s="18" t="s">
        <v>59</v>
      </c>
      <c r="R64" s="18" t="s">
        <v>50</v>
      </c>
      <c r="S64" s="1"/>
    </row>
    <row r="65" spans="2:19" x14ac:dyDescent="0.3">
      <c r="B65" s="18" t="s">
        <v>47</v>
      </c>
      <c r="C65" s="18">
        <v>52</v>
      </c>
      <c r="D65" s="18">
        <v>4</v>
      </c>
      <c r="E65" s="18">
        <v>3000</v>
      </c>
      <c r="F65" s="18">
        <v>10000</v>
      </c>
      <c r="G65" s="36">
        <f>$D$19</f>
        <v>0</v>
      </c>
      <c r="H65" s="36">
        <f t="shared" si="1"/>
        <v>0</v>
      </c>
      <c r="I65" s="18">
        <v>16</v>
      </c>
      <c r="J65" s="36">
        <f>$D$28</f>
        <v>0</v>
      </c>
      <c r="K65" s="36">
        <f t="shared" si="2"/>
        <v>0</v>
      </c>
      <c r="L65" s="36">
        <f>$D$31</f>
        <v>0</v>
      </c>
      <c r="M65" s="19">
        <f t="shared" si="3"/>
        <v>0</v>
      </c>
      <c r="N65" s="19">
        <f t="shared" si="0"/>
        <v>0</v>
      </c>
      <c r="O65" s="19">
        <f t="shared" si="4"/>
        <v>0</v>
      </c>
      <c r="P65" s="18" t="s">
        <v>71</v>
      </c>
      <c r="Q65" s="18" t="s">
        <v>59</v>
      </c>
      <c r="R65" s="18" t="s">
        <v>50</v>
      </c>
      <c r="S65" s="1"/>
    </row>
    <row r="66" spans="2:19" x14ac:dyDescent="0.3">
      <c r="B66" s="18" t="s">
        <v>47</v>
      </c>
      <c r="C66" s="18">
        <v>52</v>
      </c>
      <c r="D66" s="18">
        <v>16</v>
      </c>
      <c r="E66" s="18">
        <v>640</v>
      </c>
      <c r="F66" s="18">
        <v>1600</v>
      </c>
      <c r="G66" s="36">
        <f>$F$19</f>
        <v>0</v>
      </c>
      <c r="H66" s="36">
        <f t="shared" si="1"/>
        <v>0</v>
      </c>
      <c r="I66" s="18">
        <v>3</v>
      </c>
      <c r="J66" s="36">
        <f>$F$28</f>
        <v>0</v>
      </c>
      <c r="K66" s="36">
        <f t="shared" si="2"/>
        <v>0</v>
      </c>
      <c r="L66" s="36">
        <f>$F$31</f>
        <v>0</v>
      </c>
      <c r="M66" s="19">
        <f t="shared" si="3"/>
        <v>0</v>
      </c>
      <c r="N66" s="19">
        <f t="shared" si="0"/>
        <v>0</v>
      </c>
      <c r="O66" s="19">
        <f t="shared" si="4"/>
        <v>0</v>
      </c>
      <c r="P66" s="18" t="s">
        <v>71</v>
      </c>
      <c r="Q66" s="18" t="s">
        <v>49</v>
      </c>
      <c r="R66" s="18" t="s">
        <v>50</v>
      </c>
      <c r="S66" s="1"/>
    </row>
    <row r="67" spans="2:19" x14ac:dyDescent="0.3">
      <c r="B67" s="18" t="s">
        <v>47</v>
      </c>
      <c r="C67" s="18">
        <v>52</v>
      </c>
      <c r="D67" s="18">
        <v>8</v>
      </c>
      <c r="E67" s="18">
        <v>3000</v>
      </c>
      <c r="F67" s="18">
        <v>7500</v>
      </c>
      <c r="G67" s="36">
        <f>$E$19</f>
        <v>0</v>
      </c>
      <c r="H67" s="36">
        <f t="shared" si="1"/>
        <v>0</v>
      </c>
      <c r="I67" s="18">
        <v>24</v>
      </c>
      <c r="J67" s="36">
        <f>$E$28</f>
        <v>0</v>
      </c>
      <c r="K67" s="36">
        <f t="shared" si="2"/>
        <v>0</v>
      </c>
      <c r="L67" s="36">
        <f>$E$31</f>
        <v>0</v>
      </c>
      <c r="M67" s="19">
        <f t="shared" si="3"/>
        <v>0</v>
      </c>
      <c r="N67" s="19">
        <f t="shared" si="0"/>
        <v>0</v>
      </c>
      <c r="O67" s="19">
        <f t="shared" si="4"/>
        <v>0</v>
      </c>
      <c r="P67" s="18" t="s">
        <v>72</v>
      </c>
      <c r="Q67" s="18" t="s">
        <v>59</v>
      </c>
      <c r="R67" s="18" t="s">
        <v>50</v>
      </c>
      <c r="S67" s="1"/>
    </row>
    <row r="68" spans="2:19" x14ac:dyDescent="0.3">
      <c r="B68" s="18" t="s">
        <v>56</v>
      </c>
      <c r="C68" s="18">
        <v>52</v>
      </c>
      <c r="D68" s="18">
        <v>16</v>
      </c>
      <c r="E68" s="18">
        <v>16</v>
      </c>
      <c r="F68" s="18">
        <v>40</v>
      </c>
      <c r="G68" s="36">
        <f>$F$25</f>
        <v>0</v>
      </c>
      <c r="H68" s="36">
        <f>(F68*G68)</f>
        <v>0</v>
      </c>
      <c r="I68" s="18">
        <v>7</v>
      </c>
      <c r="J68" s="36">
        <f>$F$28</f>
        <v>0</v>
      </c>
      <c r="K68" s="36">
        <f t="shared" si="2"/>
        <v>0</v>
      </c>
      <c r="L68" s="36">
        <f>$F$31</f>
        <v>0</v>
      </c>
      <c r="M68" s="19">
        <f t="shared" si="3"/>
        <v>0</v>
      </c>
      <c r="N68" s="19">
        <f t="shared" si="0"/>
        <v>0</v>
      </c>
      <c r="O68" s="19">
        <f t="shared" si="4"/>
        <v>0</v>
      </c>
      <c r="P68" s="18" t="s">
        <v>72</v>
      </c>
      <c r="Q68" s="18" t="s">
        <v>59</v>
      </c>
      <c r="R68" s="18" t="s">
        <v>50</v>
      </c>
      <c r="S68" s="1"/>
    </row>
    <row r="69" spans="2:19" x14ac:dyDescent="0.3">
      <c r="B69" s="18" t="s">
        <v>47</v>
      </c>
      <c r="C69" s="18">
        <v>52</v>
      </c>
      <c r="D69" s="18">
        <v>8</v>
      </c>
      <c r="E69" s="18">
        <v>1000</v>
      </c>
      <c r="F69" s="18">
        <v>2500</v>
      </c>
      <c r="G69" s="36">
        <f>$E$19</f>
        <v>0</v>
      </c>
      <c r="H69" s="36">
        <f t="shared" si="1"/>
        <v>0</v>
      </c>
      <c r="I69" s="18">
        <v>5</v>
      </c>
      <c r="J69" s="36">
        <f>$E$28</f>
        <v>0</v>
      </c>
      <c r="K69" s="36">
        <f t="shared" si="2"/>
        <v>0</v>
      </c>
      <c r="L69" s="36">
        <f>$E$31</f>
        <v>0</v>
      </c>
      <c r="M69" s="19">
        <f t="shared" si="3"/>
        <v>0</v>
      </c>
      <c r="N69" s="19">
        <f t="shared" si="0"/>
        <v>0</v>
      </c>
      <c r="O69" s="19">
        <f t="shared" si="4"/>
        <v>0</v>
      </c>
      <c r="P69" s="18" t="s">
        <v>73</v>
      </c>
      <c r="Q69" s="18" t="s">
        <v>74</v>
      </c>
      <c r="R69" s="18" t="s">
        <v>75</v>
      </c>
      <c r="S69" s="1"/>
    </row>
    <row r="70" spans="2:19" x14ac:dyDescent="0.3">
      <c r="B70" s="18" t="s">
        <v>47</v>
      </c>
      <c r="C70" s="18">
        <v>52</v>
      </c>
      <c r="D70" s="18">
        <v>2</v>
      </c>
      <c r="E70" s="18">
        <v>2640</v>
      </c>
      <c r="F70" s="18">
        <v>6600</v>
      </c>
      <c r="G70" s="36">
        <f>C19</f>
        <v>0</v>
      </c>
      <c r="H70" s="36">
        <f t="shared" si="1"/>
        <v>0</v>
      </c>
      <c r="I70" s="18">
        <v>12</v>
      </c>
      <c r="J70" s="36">
        <f>C28</f>
        <v>0</v>
      </c>
      <c r="K70" s="36">
        <f t="shared" si="2"/>
        <v>0</v>
      </c>
      <c r="L70" s="36">
        <f>C31</f>
        <v>0</v>
      </c>
      <c r="M70" s="19">
        <f t="shared" si="3"/>
        <v>0</v>
      </c>
      <c r="N70" s="19">
        <f t="shared" si="0"/>
        <v>0</v>
      </c>
      <c r="O70" s="19">
        <f t="shared" si="4"/>
        <v>0</v>
      </c>
      <c r="P70" s="18" t="s">
        <v>76</v>
      </c>
      <c r="Q70" s="18" t="s">
        <v>59</v>
      </c>
      <c r="R70" s="18" t="s">
        <v>77</v>
      </c>
      <c r="S70" s="1"/>
    </row>
    <row r="71" spans="2:19" x14ac:dyDescent="0.3">
      <c r="B71" s="18" t="s">
        <v>47</v>
      </c>
      <c r="C71" s="18">
        <v>52</v>
      </c>
      <c r="D71" s="18">
        <v>8</v>
      </c>
      <c r="E71" s="18">
        <v>1360</v>
      </c>
      <c r="F71" s="18">
        <v>3400</v>
      </c>
      <c r="G71" s="36">
        <f t="shared" ref="G71" si="19">$E$19</f>
        <v>0</v>
      </c>
      <c r="H71" s="36">
        <f t="shared" si="1"/>
        <v>0</v>
      </c>
      <c r="I71" s="18">
        <v>6</v>
      </c>
      <c r="J71" s="36">
        <f t="shared" ref="J71" si="20">$E$28</f>
        <v>0</v>
      </c>
      <c r="K71" s="36">
        <f t="shared" si="2"/>
        <v>0</v>
      </c>
      <c r="L71" s="36">
        <f t="shared" ref="L71" si="21">$E$31</f>
        <v>0</v>
      </c>
      <c r="M71" s="19">
        <f t="shared" si="3"/>
        <v>0</v>
      </c>
      <c r="N71" s="19">
        <f t="shared" si="0"/>
        <v>0</v>
      </c>
      <c r="O71" s="19">
        <f t="shared" si="4"/>
        <v>0</v>
      </c>
      <c r="P71" s="18" t="s">
        <v>78</v>
      </c>
      <c r="Q71" s="18" t="s">
        <v>79</v>
      </c>
      <c r="R71" s="18" t="s">
        <v>77</v>
      </c>
      <c r="S71" s="1"/>
    </row>
    <row r="72" spans="2:19" x14ac:dyDescent="0.3">
      <c r="B72" s="18" t="s">
        <v>47</v>
      </c>
      <c r="C72" s="18">
        <v>52</v>
      </c>
      <c r="D72" s="18">
        <v>4</v>
      </c>
      <c r="E72" s="18">
        <v>3400</v>
      </c>
      <c r="F72" s="18">
        <v>5000</v>
      </c>
      <c r="G72" s="36">
        <f>$D$19</f>
        <v>0</v>
      </c>
      <c r="H72" s="36">
        <f t="shared" si="1"/>
        <v>0</v>
      </c>
      <c r="I72" s="18">
        <v>10</v>
      </c>
      <c r="J72" s="36">
        <f>$D$28</f>
        <v>0</v>
      </c>
      <c r="K72" s="36">
        <f t="shared" si="2"/>
        <v>0</v>
      </c>
      <c r="L72" s="36">
        <f>$D$31</f>
        <v>0</v>
      </c>
      <c r="M72" s="19">
        <f t="shared" si="3"/>
        <v>0</v>
      </c>
      <c r="N72" s="19">
        <f t="shared" si="0"/>
        <v>0</v>
      </c>
      <c r="O72" s="19">
        <f t="shared" si="4"/>
        <v>0</v>
      </c>
      <c r="P72" s="18" t="s">
        <v>78</v>
      </c>
      <c r="Q72" s="18" t="s">
        <v>59</v>
      </c>
      <c r="R72" s="18" t="s">
        <v>77</v>
      </c>
      <c r="S72" s="1"/>
    </row>
    <row r="73" spans="2:19" x14ac:dyDescent="0.3">
      <c r="B73" s="18" t="s">
        <v>47</v>
      </c>
      <c r="C73" s="18">
        <v>52</v>
      </c>
      <c r="D73" s="18">
        <v>4</v>
      </c>
      <c r="E73" s="18">
        <v>3000</v>
      </c>
      <c r="F73" s="18">
        <v>7500</v>
      </c>
      <c r="G73" s="36">
        <f>$D$19</f>
        <v>0</v>
      </c>
      <c r="H73" s="36">
        <f>(F73*G73)/100</f>
        <v>0</v>
      </c>
      <c r="I73" s="18">
        <v>12</v>
      </c>
      <c r="J73" s="36">
        <f>$D$28</f>
        <v>0</v>
      </c>
      <c r="K73" s="36">
        <f t="shared" si="2"/>
        <v>0</v>
      </c>
      <c r="L73" s="36">
        <f>$D$31</f>
        <v>0</v>
      </c>
      <c r="M73" s="19">
        <f t="shared" si="3"/>
        <v>0</v>
      </c>
      <c r="N73" s="19">
        <f t="shared" si="0"/>
        <v>0</v>
      </c>
      <c r="O73" s="19">
        <f t="shared" si="4"/>
        <v>0</v>
      </c>
      <c r="P73" s="18" t="s">
        <v>80</v>
      </c>
      <c r="Q73" s="18" t="s">
        <v>59</v>
      </c>
      <c r="R73" s="18" t="s">
        <v>77</v>
      </c>
      <c r="S73" s="1"/>
    </row>
    <row r="74" spans="2:19" x14ac:dyDescent="0.3">
      <c r="B74" s="18" t="s">
        <v>47</v>
      </c>
      <c r="C74" s="18">
        <v>52</v>
      </c>
      <c r="D74" s="18">
        <v>8</v>
      </c>
      <c r="E74" s="18">
        <v>1000</v>
      </c>
      <c r="F74" s="18">
        <v>3500</v>
      </c>
      <c r="G74" s="36">
        <f>$E$19</f>
        <v>0</v>
      </c>
      <c r="H74" s="36">
        <f t="shared" si="1"/>
        <v>0</v>
      </c>
      <c r="I74" s="18">
        <v>6</v>
      </c>
      <c r="J74" s="36">
        <f>$E$28</f>
        <v>0</v>
      </c>
      <c r="K74" s="36">
        <f t="shared" si="2"/>
        <v>0</v>
      </c>
      <c r="L74" s="36">
        <f>$E$31</f>
        <v>0</v>
      </c>
      <c r="M74" s="19">
        <f t="shared" si="3"/>
        <v>0</v>
      </c>
      <c r="N74" s="19">
        <f t="shared" si="0"/>
        <v>0</v>
      </c>
      <c r="O74" s="19">
        <f t="shared" si="4"/>
        <v>0</v>
      </c>
      <c r="P74" s="18" t="s">
        <v>80</v>
      </c>
      <c r="Q74" s="18" t="s">
        <v>81</v>
      </c>
      <c r="R74" s="18" t="s">
        <v>77</v>
      </c>
      <c r="S74" s="1"/>
    </row>
    <row r="75" spans="2:19" x14ac:dyDescent="0.3">
      <c r="B75" s="18" t="s">
        <v>47</v>
      </c>
      <c r="C75" s="18">
        <v>52</v>
      </c>
      <c r="D75" s="18">
        <v>4</v>
      </c>
      <c r="E75" s="18">
        <v>2000</v>
      </c>
      <c r="F75" s="18">
        <v>5000</v>
      </c>
      <c r="G75" s="36">
        <f t="shared" ref="G75:G76" si="22">$D$19</f>
        <v>0</v>
      </c>
      <c r="H75" s="36">
        <f t="shared" si="1"/>
        <v>0</v>
      </c>
      <c r="I75" s="18">
        <v>9</v>
      </c>
      <c r="J75" s="36">
        <f>$D$28</f>
        <v>0</v>
      </c>
      <c r="K75" s="36">
        <f t="shared" si="2"/>
        <v>0</v>
      </c>
      <c r="L75" s="36">
        <f t="shared" ref="L75:L76" si="23">$D$31</f>
        <v>0</v>
      </c>
      <c r="M75" s="19">
        <f t="shared" si="3"/>
        <v>0</v>
      </c>
      <c r="N75" s="19">
        <f t="shared" si="0"/>
        <v>0</v>
      </c>
      <c r="O75" s="19">
        <f t="shared" si="4"/>
        <v>0</v>
      </c>
      <c r="P75" s="18" t="s">
        <v>82</v>
      </c>
      <c r="Q75" s="18" t="s">
        <v>59</v>
      </c>
      <c r="R75" s="18" t="s">
        <v>77</v>
      </c>
      <c r="S75" s="1"/>
    </row>
    <row r="76" spans="2:19" x14ac:dyDescent="0.3">
      <c r="B76" s="18" t="s">
        <v>47</v>
      </c>
      <c r="C76" s="18">
        <v>52</v>
      </c>
      <c r="D76" s="18">
        <v>4</v>
      </c>
      <c r="E76" s="18">
        <v>2000</v>
      </c>
      <c r="F76" s="18">
        <v>5000</v>
      </c>
      <c r="G76" s="36">
        <f t="shared" si="22"/>
        <v>0</v>
      </c>
      <c r="H76" s="36">
        <f t="shared" si="1"/>
        <v>0</v>
      </c>
      <c r="I76" s="18">
        <v>9</v>
      </c>
      <c r="J76" s="36">
        <f>$D$28</f>
        <v>0</v>
      </c>
      <c r="K76" s="36">
        <f t="shared" si="2"/>
        <v>0</v>
      </c>
      <c r="L76" s="36">
        <f t="shared" si="23"/>
        <v>0</v>
      </c>
      <c r="M76" s="19">
        <f t="shared" si="3"/>
        <v>0</v>
      </c>
      <c r="N76" s="19">
        <f t="shared" si="0"/>
        <v>0</v>
      </c>
      <c r="O76" s="19">
        <f t="shared" si="4"/>
        <v>0</v>
      </c>
      <c r="P76" s="18" t="s">
        <v>83</v>
      </c>
      <c r="Q76" s="18" t="s">
        <v>59</v>
      </c>
      <c r="R76" s="18" t="s">
        <v>77</v>
      </c>
      <c r="S76" s="1"/>
    </row>
    <row r="77" spans="2:19" x14ac:dyDescent="0.3">
      <c r="M77" s="19">
        <f>SUM(M34:M76)</f>
        <v>0</v>
      </c>
      <c r="N77" s="19">
        <f>SUM(N34:N76)</f>
        <v>0</v>
      </c>
      <c r="O77" s="19">
        <f>SUM(O34:O76)</f>
        <v>0</v>
      </c>
    </row>
    <row r="78" spans="2:19" x14ac:dyDescent="0.3">
      <c r="M78" s="20"/>
      <c r="N78" s="20"/>
      <c r="O78" s="20"/>
    </row>
    <row r="79" spans="2:19" ht="18" x14ac:dyDescent="0.35">
      <c r="B79" s="3" t="s">
        <v>84</v>
      </c>
    </row>
    <row r="80" spans="2:19" x14ac:dyDescent="0.3">
      <c r="B80" s="21"/>
    </row>
    <row r="81" spans="2:11" x14ac:dyDescent="0.3">
      <c r="B81" t="s">
        <v>85</v>
      </c>
      <c r="C81" t="s">
        <v>86</v>
      </c>
    </row>
    <row r="83" spans="2:11" ht="60.75" customHeight="1" x14ac:dyDescent="0.3">
      <c r="C83" s="22" t="s">
        <v>87</v>
      </c>
      <c r="D83" s="22" t="s">
        <v>88</v>
      </c>
      <c r="E83" s="23" t="s">
        <v>89</v>
      </c>
    </row>
    <row r="84" spans="2:11" x14ac:dyDescent="0.3">
      <c r="B84" s="18" t="s">
        <v>47</v>
      </c>
      <c r="C84" s="24">
        <v>40000</v>
      </c>
      <c r="D84" s="40"/>
      <c r="E84" s="19">
        <f>C84*D84</f>
        <v>0</v>
      </c>
      <c r="F84" s="14"/>
      <c r="G84" s="14"/>
      <c r="H84" s="14"/>
    </row>
    <row r="85" spans="2:11" x14ac:dyDescent="0.3">
      <c r="B85" s="18" t="s">
        <v>6</v>
      </c>
      <c r="C85" s="24">
        <v>2000</v>
      </c>
      <c r="D85" s="40"/>
      <c r="E85" s="19">
        <f t="shared" ref="E85:E87" si="24">C85*D85</f>
        <v>0</v>
      </c>
      <c r="H85" s="14"/>
    </row>
    <row r="86" spans="2:11" x14ac:dyDescent="0.3">
      <c r="B86" s="18" t="s">
        <v>56</v>
      </c>
      <c r="C86" s="24">
        <v>300</v>
      </c>
      <c r="D86" s="40"/>
      <c r="E86" s="19">
        <f t="shared" si="24"/>
        <v>0</v>
      </c>
      <c r="H86" s="14"/>
      <c r="I86" s="25"/>
      <c r="J86" s="25"/>
      <c r="K86" s="25"/>
    </row>
    <row r="87" spans="2:11" x14ac:dyDescent="0.3">
      <c r="B87" s="18" t="s">
        <v>90</v>
      </c>
      <c r="C87" s="24">
        <v>50</v>
      </c>
      <c r="D87" s="40"/>
      <c r="E87" s="19">
        <f t="shared" si="24"/>
        <v>0</v>
      </c>
      <c r="H87" s="14"/>
    </row>
    <row r="88" spans="2:11" x14ac:dyDescent="0.3">
      <c r="E88" s="19">
        <f>SUM(E84:E87)</f>
        <v>0</v>
      </c>
    </row>
    <row r="89" spans="2:11" x14ac:dyDescent="0.3">
      <c r="E89" s="20"/>
    </row>
    <row r="90" spans="2:11" ht="18" x14ac:dyDescent="0.35">
      <c r="B90" s="3" t="s">
        <v>91</v>
      </c>
    </row>
    <row r="91" spans="2:11" x14ac:dyDescent="0.3">
      <c r="B91" s="21"/>
    </row>
    <row r="92" spans="2:11" x14ac:dyDescent="0.3">
      <c r="B92" t="s">
        <v>92</v>
      </c>
    </row>
    <row r="93" spans="2:11" x14ac:dyDescent="0.3">
      <c r="B93" t="s">
        <v>93</v>
      </c>
      <c r="G93" s="14"/>
    </row>
    <row r="94" spans="2:11" x14ac:dyDescent="0.3">
      <c r="B94" t="s">
        <v>94</v>
      </c>
    </row>
    <row r="95" spans="2:11" x14ac:dyDescent="0.3">
      <c r="B95" s="14"/>
    </row>
    <row r="96" spans="2:11" ht="66.75" customHeight="1" x14ac:dyDescent="0.3">
      <c r="B96" s="26"/>
      <c r="C96" s="22" t="s">
        <v>95</v>
      </c>
      <c r="D96" s="22" t="s">
        <v>96</v>
      </c>
      <c r="E96" s="22" t="s">
        <v>97</v>
      </c>
      <c r="F96" s="22" t="s">
        <v>98</v>
      </c>
    </row>
    <row r="97" spans="2:6" ht="31.5" customHeight="1" x14ac:dyDescent="0.3">
      <c r="B97" s="27" t="s">
        <v>93</v>
      </c>
      <c r="C97" s="28">
        <v>30</v>
      </c>
      <c r="D97" s="41"/>
      <c r="E97" s="19">
        <f>C97*D97</f>
        <v>0</v>
      </c>
      <c r="F97" s="19">
        <f>E97*5</f>
        <v>0</v>
      </c>
    </row>
    <row r="98" spans="2:6" ht="28.8" x14ac:dyDescent="0.3">
      <c r="B98" s="27" t="s">
        <v>99</v>
      </c>
      <c r="C98" s="28">
        <v>50</v>
      </c>
      <c r="D98" s="41"/>
      <c r="E98" s="19">
        <f>C98*D98</f>
        <v>0</v>
      </c>
      <c r="F98" s="19">
        <f>E98*5</f>
        <v>0</v>
      </c>
    </row>
    <row r="99" spans="2:6" x14ac:dyDescent="0.3">
      <c r="B99" s="5"/>
      <c r="C99" s="5"/>
      <c r="D99" s="14"/>
      <c r="F99" s="19">
        <f>SUM(F97:F98)</f>
        <v>0</v>
      </c>
    </row>
    <row r="102" spans="2:6" ht="18" x14ac:dyDescent="0.35">
      <c r="B102" s="3" t="s">
        <v>100</v>
      </c>
    </row>
    <row r="104" spans="2:6" x14ac:dyDescent="0.3">
      <c r="B104" s="23" t="s">
        <v>101</v>
      </c>
      <c r="C104" s="19">
        <f>O77+E88+F99</f>
        <v>0</v>
      </c>
    </row>
    <row r="105" spans="2:6" ht="43.2" x14ac:dyDescent="0.3">
      <c r="B105" s="29" t="s">
        <v>102</v>
      </c>
      <c r="C105" s="14"/>
    </row>
    <row r="107" spans="2:6" x14ac:dyDescent="0.3">
      <c r="B107" s="23" t="s">
        <v>103</v>
      </c>
      <c r="C107" s="19">
        <f>C104/5</f>
        <v>0</v>
      </c>
    </row>
    <row r="108" spans="2:6" ht="43.2" x14ac:dyDescent="0.3">
      <c r="B108" s="29" t="s">
        <v>104</v>
      </c>
      <c r="C108" s="14"/>
    </row>
  </sheetData>
  <sheetProtection algorithmName="SHA-512" hashValue="t90GEdnsn7+GFv+KJTBQiZj56cvDy6JC59W35JdPY3H6vyYjuEnbnyYVMbH81VDTEm7xKHMeH2rNDI1UqOfDNA==" saltValue="Iexh1gAfp9M/2SW4DTZseA==" spinCount="100000" sheet="1" selectLockedCells="1"/>
  <autoFilter ref="B33:S77" xr:uid="{00000000-0001-0000-0000-000000000000}"/>
  <mergeCells count="1">
    <mergeCell ref="C17:G17"/>
  </mergeCells>
  <pageMargins left="0.7" right="0.7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>
      <Value>3089</Value>
      <Value>3159</Value>
    </TaxCatchAll>
    <TMB_seguimentWorkflow xmlns="c8de0594-42e2-4f26-8a69-9df094374455" xsi:nil="true"/>
    <TMB_NumeroSolicitud xmlns="c8de0594-42e2-4f26-8a69-9df094374455">15013791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15013791 - Servei draps i absorbents reutilitzables</TMB_TitolLicitacio>
    <TMB_DataComiteWF xmlns="c8de0594-42e2-4f26-8a69-9df094374455" xsi:nil="true"/>
    <lcf76f155ced4ddcb4097134ff3c332f xmlns="b33c6233-2ab6-44e4-b566-b78dc0012292" xsi:nil="true"/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TMB_OP xmlns="c8de0594-42e2-4f26-8a69-9df094374455">2026-07-14T22:00:00+00:00</TMB_OP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CA xmlns="c8de0594-42e2-4f26-8a69-9df094374455" xsi:nil="true"/>
    <b82b7a08db3a4ab5a955c48b15659d84 xmlns="c8de0594-42e2-4f26-8a69-9df094374455">
      <Terms xmlns="http://schemas.microsoft.com/office/infopath/2007/PartnerControls"/>
    </b82b7a08db3a4ab5a955c48b15659d84>
    <TMB_DataAltres xmlns="c8de0594-42e2-4f26-8a69-9df094374455" xsi:nil="true"/>
    <TMB_Perfil xmlns="c8de0594-42e2-4f26-8a69-9df094374455">true</TMB_Perfil>
    <TMB_CC xmlns="c8de0594-42e2-4f26-8a69-9df094374455">2026-07-27T22:00:00+00:00</TMB_CC>
    <TMB_IDLicitacio xmlns="c8de0594-42e2-4f26-8a69-9df094374455">565469</TMB_IDLicitacio>
    <b3a2275c509d4b0394d7e35eb2e777cd xmlns="c8de0594-42e2-4f26-8a69-9df094374455" xsi:nil="true"/>
  </documentManagement>
</p:properties>
</file>

<file path=customXml/itemProps1.xml><?xml version="1.0" encoding="utf-8"?>
<ds:datastoreItem xmlns:ds="http://schemas.openxmlformats.org/officeDocument/2006/customXml" ds:itemID="{B9F5FF25-7033-478B-B622-EFEB34643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73E0F2-B266-45E2-9EC9-7EE88EB28E29}"/>
</file>

<file path=customXml/itemProps3.xml><?xml version="1.0" encoding="utf-8"?>
<ds:datastoreItem xmlns:ds="http://schemas.openxmlformats.org/officeDocument/2006/customXml" ds:itemID="{5C0606F9-EF4A-4950-A1B6-9BC19A1D8185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c8de0594-42e2-4f26-8a69-9df094374455"/>
    <ds:schemaRef ds:uri="http://purl.org/dc/dcmitype/"/>
    <ds:schemaRef ds:uri="b33c6233-2ab6-44e4-b566-b78dc0012292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Dades a complimentar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Patro oferta lloguer draps licitacio 2020</dc:title>
  <dc:subject/>
  <dc:creator>Arnaez Moreno, Yolanda</dc:creator>
  <cp:keywords/>
  <dc:description/>
  <cp:lastModifiedBy>Vazquez Mouriz, Noelia</cp:lastModifiedBy>
  <cp:revision/>
  <dcterms:created xsi:type="dcterms:W3CDTF">2020-09-28T11:54:58Z</dcterms:created>
  <dcterms:modified xsi:type="dcterms:W3CDTF">2026-07-09T08:00:08Z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TMB_paraulesclau">
    <vt:lpwstr/>
  </property>
  <property fmtid="{D5CDD505-2E9C-101B-9397-08002B2CF9AE}" pid="4" name="TMB_submateria">
    <vt:lpwstr>244;#Concursos i licitacions|90036255-34be-47ca-b77f-5202f6c4b6a4</vt:lpwstr>
  </property>
  <property fmtid="{D5CDD505-2E9C-101B-9397-08002B2CF9AE}" pid="5" name="TMB_materia">
    <vt:lpwstr>8;#Residus|5ba7bec2-a2da-41ac-9fce-43f707f6e002</vt:lpwstr>
  </property>
  <property fmtid="{D5CDD505-2E9C-101B-9397-08002B2CF9AE}" pid="6" name="TMB_tipusDocument">
    <vt:lpwstr>522;#Patró per oferta|c1ade5d7-daa5-4c95-9f0f-93041767e7bd</vt:lpwstr>
  </property>
  <property fmtid="{D5CDD505-2E9C-101B-9397-08002B2CF9AE}" pid="7" name="TMB_Centre_Unitat">
    <vt:lpwstr>56;#Tots|7a06e5f1-d307-46d5-9c42-4b52d1a45251</vt:lpwstr>
  </property>
  <property fmtid="{D5CDD505-2E9C-101B-9397-08002B2CF9AE}" pid="8" name="TMB_TipusProcedencia">
    <vt:lpwstr>162;#Control operacional|c60c5129-fe58-4a1a-803f-d61158756b68</vt:lpwstr>
  </property>
  <property fmtid="{D5CDD505-2E9C-101B-9397-08002B2CF9AE}" pid="9" name="TMB_Empresa">
    <vt:lpwstr>55;#TMB|3609fd5b-fedf-48bc-97f8-ae01b68b6886</vt:lpwstr>
  </property>
  <property fmtid="{D5CDD505-2E9C-101B-9397-08002B2CF9AE}" pid="10" name="eaedb32f61974917bc22b3946021685c">
    <vt:lpwstr/>
  </property>
  <property fmtid="{D5CDD505-2E9C-101B-9397-08002B2CF9AE}" pid="11" name="TMB_Docprov">
    <vt:lpwstr/>
  </property>
  <property fmtid="{D5CDD505-2E9C-101B-9397-08002B2CF9AE}" pid="12" name="MediaServiceImageTags">
    <vt:lpwstr/>
  </property>
  <property fmtid="{D5CDD505-2E9C-101B-9397-08002B2CF9AE}" pid="13" name="TMB_FaseDocProv">
    <vt:lpwstr/>
  </property>
  <property fmtid="{D5CDD505-2E9C-101B-9397-08002B2CF9AE}" pid="14" name="TMB_Proveidor">
    <vt:lpwstr/>
  </property>
  <property fmtid="{D5CDD505-2E9C-101B-9397-08002B2CF9AE}" pid="15" name="g93776c333e34272ab15451ee7fa82be">
    <vt:lpwstr/>
  </property>
  <property fmtid="{D5CDD505-2E9C-101B-9397-08002B2CF9AE}" pid="16" name="TMB_OrganC">
    <vt:lpwstr/>
  </property>
  <property fmtid="{D5CDD505-2E9C-101B-9397-08002B2CF9AE}" pid="17" name="TMB_TipusDoc">
    <vt:lpwstr/>
  </property>
  <property fmtid="{D5CDD505-2E9C-101B-9397-08002B2CF9AE}" pid="18" name="TMB_Fase">
    <vt:lpwstr>3089;#Inici|1ed37523-d63e-4991-aef8-399e829bfef8</vt:lpwstr>
  </property>
  <property fmtid="{D5CDD505-2E9C-101B-9397-08002B2CF9AE}" pid="19" name="TMB_Sobres">
    <vt:lpwstr/>
  </property>
  <property fmtid="{D5CDD505-2E9C-101B-9397-08002B2CF9AE}" pid="20" name="ecb982cbbbba49edba287c0296970fd2">
    <vt:lpwstr/>
  </property>
  <property fmtid="{D5CDD505-2E9C-101B-9397-08002B2CF9AE}" pid="21" name="TMB_Estat">
    <vt:lpwstr>3159;#Public|5cd44708-a357-4aee-a9ab-ade886f4bbf7</vt:lpwstr>
  </property>
  <property fmtid="{D5CDD505-2E9C-101B-9397-08002B2CF9AE}" pid="22" name="b82b7a08db3a4ab5a955c48b15659d84">
    <vt:lpwstr/>
  </property>
  <property fmtid="{D5CDD505-2E9C-101B-9397-08002B2CF9AE}" pid="23" name="TMB_Plecs">
    <vt:lpwstr/>
  </property>
  <property fmtid="{D5CDD505-2E9C-101B-9397-08002B2CF9AE}" pid="24" name="h80888fb7b914359b90c46b7c452b251">
    <vt:lpwstr/>
  </property>
  <property fmtid="{D5CDD505-2E9C-101B-9397-08002B2CF9AE}" pid="25" name="TMB_IDLicitacio">
    <vt:r8>565469</vt:r8>
  </property>
  <property fmtid="{D5CDD505-2E9C-101B-9397-08002B2CF9AE}" pid="26" name="o0f6527fa5184dfa91381007b0eb82df">
    <vt:lpwstr/>
  </property>
  <property fmtid="{D5CDD505-2E9C-101B-9397-08002B2CF9AE}" pid="27" name="ba05a5f98ed745b98d9dacf37bda167c">
    <vt:lpwstr/>
  </property>
  <property fmtid="{D5CDD505-2E9C-101B-9397-08002B2CF9AE}" pid="28" name="h3e189544f4e4582960eb2fb36374928">
    <vt:lpwstr/>
  </property>
  <property fmtid="{D5CDD505-2E9C-101B-9397-08002B2CF9AE}" pid="29" name="TMB_Perfil">
    <vt:bool>false</vt:bool>
  </property>
  <property fmtid="{D5CDD505-2E9C-101B-9397-08002B2CF9AE}" pid="30" name="TMB_LastProcessedHash">
    <vt:lpwstr>29e20f18893d51961a052e0507f71c293d71f0818af8ae87f673744e5cfd8f62</vt:lpwstr>
  </property>
  <property fmtid="{D5CDD505-2E9C-101B-9397-08002B2CF9AE}" pid="31" name="FirstName">
    <vt:lpwstr/>
  </property>
</Properties>
</file>