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ospitalclinicdebarcelona.sharepoint.com/sites/GesDocDSGCompres/ArxiuExpedients/2026_31_MAT. FUNGIBLE NEONATOLOGIA-ICGON-GC4/AMUP_XXXX_2024_00/PLECS/PROVISIONALS/"/>
    </mc:Choice>
  </mc:AlternateContent>
  <xr:revisionPtr revIDLastSave="244" documentId="8_{2CE02C42-7540-4A99-A55F-33ABD17C85F5}" xr6:coauthVersionLast="47" xr6:coauthVersionMax="47" xr10:uidLastSave="{7D5C948B-D286-4F25-940B-79A9C601CD94}"/>
  <bookViews>
    <workbookView xWindow="-120" yWindow="-120" windowWidth="29040" windowHeight="15720" xr2:uid="{09867FC3-1B3B-4A90-993E-6C6C307F84A6}"/>
  </bookViews>
  <sheets>
    <sheet name="ANNEX OFERTA" sheetId="1" r:id="rId1"/>
    <sheet name="Hoja1" sheetId="2" r:id="rId2"/>
  </sheets>
  <definedNames>
    <definedName name="_xlnm._FilterDatabase" localSheetId="0" hidden="1">'ANNEX OFERTA'!$A$14:$Q$157</definedName>
    <definedName name="_xlnm.Print_Area" localSheetId="0">'ANNEX OFERTA'!$B$1:$O$169</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1" i="1" l="1"/>
  <c r="P77" i="1"/>
  <c r="P86" i="1"/>
  <c r="P93" i="1"/>
  <c r="O156" i="1" l="1"/>
  <c r="O155" i="1"/>
  <c r="O154" i="1"/>
  <c r="O152" i="1"/>
  <c r="O151" i="1"/>
  <c r="O150" i="1"/>
  <c r="O149" i="1"/>
  <c r="O148" i="1"/>
  <c r="O146" i="1"/>
  <c r="O145" i="1"/>
  <c r="O144" i="1"/>
  <c r="O143" i="1"/>
  <c r="O142" i="1"/>
  <c r="O140" i="1"/>
  <c r="O139" i="1"/>
  <c r="O138" i="1"/>
  <c r="O136" i="1"/>
  <c r="O135" i="1"/>
  <c r="O134" i="1"/>
  <c r="O133" i="1"/>
  <c r="O132" i="1"/>
  <c r="O130" i="1"/>
  <c r="O129" i="1"/>
  <c r="O128" i="1"/>
  <c r="O127" i="1"/>
  <c r="O126" i="1"/>
  <c r="O124" i="1"/>
  <c r="O123" i="1"/>
  <c r="O122" i="1"/>
  <c r="O120" i="1"/>
  <c r="O119" i="1"/>
  <c r="O118" i="1"/>
  <c r="O117" i="1"/>
  <c r="O116" i="1"/>
  <c r="O115" i="1"/>
  <c r="O113" i="1"/>
  <c r="O112" i="1"/>
  <c r="O111" i="1"/>
  <c r="O110" i="1"/>
  <c r="O109" i="1"/>
  <c r="O108" i="1"/>
  <c r="O106" i="1"/>
  <c r="O105" i="1"/>
  <c r="O104" i="1"/>
  <c r="O101" i="1"/>
  <c r="O102" i="1"/>
  <c r="O99" i="1"/>
  <c r="O98" i="1"/>
  <c r="O97" i="1"/>
  <c r="O96" i="1"/>
  <c r="O95" i="1"/>
  <c r="O94" i="1"/>
  <c r="O92" i="1"/>
  <c r="O86" i="1"/>
  <c r="O91" i="1"/>
  <c r="O90" i="1"/>
  <c r="O89" i="1"/>
  <c r="O88" i="1"/>
  <c r="O87" i="1"/>
  <c r="O85" i="1"/>
  <c r="O84" i="1"/>
  <c r="O83" i="1"/>
  <c r="O82" i="1"/>
  <c r="O81" i="1"/>
  <c r="O80" i="1"/>
  <c r="O79" i="1"/>
  <c r="O78" i="1"/>
  <c r="O76" i="1"/>
  <c r="O75" i="1"/>
  <c r="O74" i="1"/>
  <c r="O73" i="1"/>
  <c r="O72" i="1"/>
  <c r="O70" i="1"/>
  <c r="O69" i="1" s="1"/>
  <c r="O67" i="1"/>
  <c r="O66" i="1"/>
  <c r="O65" i="1"/>
  <c r="O63" i="1"/>
  <c r="O62" i="1"/>
  <c r="O61" i="1"/>
  <c r="O60" i="1"/>
  <c r="O59" i="1"/>
  <c r="O57" i="1"/>
  <c r="O56" i="1"/>
  <c r="O55" i="1"/>
  <c r="O53" i="1"/>
  <c r="O52" i="1"/>
  <c r="O51" i="1"/>
  <c r="O50" i="1"/>
  <c r="O49" i="1"/>
  <c r="O48" i="1"/>
  <c r="O47" i="1"/>
  <c r="O46" i="1"/>
  <c r="O45" i="1"/>
  <c r="O44" i="1"/>
  <c r="O43" i="1"/>
  <c r="O42" i="1"/>
  <c r="O40" i="1"/>
  <c r="O39" i="1"/>
  <c r="O38" i="1"/>
  <c r="O36" i="1"/>
  <c r="O35" i="1"/>
  <c r="O33" i="1"/>
  <c r="O32" i="1"/>
  <c r="O30" i="1"/>
  <c r="O29" i="1"/>
  <c r="O27" i="1"/>
  <c r="O26" i="1"/>
  <c r="O24" i="1"/>
  <c r="O23" i="1"/>
  <c r="O22" i="1"/>
  <c r="O17" i="1"/>
  <c r="O18" i="1"/>
  <c r="O19" i="1"/>
  <c r="O20" i="1"/>
  <c r="O16" i="1"/>
  <c r="P16" i="1"/>
  <c r="O93" i="1"/>
  <c r="O77" i="1"/>
  <c r="O71" i="1"/>
  <c r="J71" i="1"/>
  <c r="J93" i="1"/>
  <c r="J86" i="1"/>
  <c r="J87" i="1"/>
  <c r="J77" i="1"/>
  <c r="P17" i="1"/>
  <c r="P18" i="1"/>
  <c r="P19" i="1"/>
  <c r="P20" i="1"/>
  <c r="P22" i="1"/>
  <c r="P23" i="1"/>
  <c r="P24" i="1"/>
  <c r="P26" i="1"/>
  <c r="P27" i="1"/>
  <c r="P29" i="1"/>
  <c r="P30" i="1"/>
  <c r="P32" i="1"/>
  <c r="P33" i="1"/>
  <c r="P35" i="1"/>
  <c r="P36" i="1"/>
  <c r="P38" i="1"/>
  <c r="P39" i="1"/>
  <c r="P40" i="1"/>
  <c r="P42" i="1"/>
  <c r="P43" i="1"/>
  <c r="P44" i="1"/>
  <c r="P45" i="1"/>
  <c r="P46" i="1"/>
  <c r="P47" i="1"/>
  <c r="P48" i="1"/>
  <c r="P49" i="1"/>
  <c r="P50" i="1"/>
  <c r="P51" i="1"/>
  <c r="P52" i="1"/>
  <c r="P53" i="1"/>
  <c r="P55" i="1"/>
  <c r="P56" i="1"/>
  <c r="P57" i="1"/>
  <c r="P59" i="1"/>
  <c r="P60" i="1"/>
  <c r="P61" i="1"/>
  <c r="P62" i="1"/>
  <c r="P63" i="1"/>
  <c r="P65" i="1"/>
  <c r="P66" i="1"/>
  <c r="P67" i="1"/>
  <c r="P70" i="1"/>
  <c r="P69" i="1" s="1"/>
  <c r="P72" i="1"/>
  <c r="P73" i="1"/>
  <c r="P74" i="1"/>
  <c r="P75" i="1"/>
  <c r="P76" i="1"/>
  <c r="P78" i="1"/>
  <c r="P79" i="1"/>
  <c r="P80" i="1"/>
  <c r="P81" i="1"/>
  <c r="P82" i="1"/>
  <c r="P83" i="1"/>
  <c r="P84" i="1"/>
  <c r="P85" i="1"/>
  <c r="P87" i="1"/>
  <c r="P88" i="1"/>
  <c r="P89" i="1"/>
  <c r="P90" i="1"/>
  <c r="P91" i="1"/>
  <c r="P92" i="1"/>
  <c r="P94" i="1"/>
  <c r="P95" i="1"/>
  <c r="P96" i="1"/>
  <c r="P97" i="1"/>
  <c r="P98" i="1"/>
  <c r="P99" i="1"/>
  <c r="P101" i="1"/>
  <c r="P102" i="1"/>
  <c r="P104" i="1"/>
  <c r="P105" i="1"/>
  <c r="P106" i="1"/>
  <c r="P108" i="1"/>
  <c r="P109" i="1"/>
  <c r="P110" i="1"/>
  <c r="P111" i="1"/>
  <c r="P112" i="1"/>
  <c r="P113" i="1"/>
  <c r="P115" i="1"/>
  <c r="P116" i="1"/>
  <c r="P117" i="1"/>
  <c r="P118" i="1"/>
  <c r="P119" i="1"/>
  <c r="P120" i="1"/>
  <c r="P122" i="1"/>
  <c r="P123" i="1"/>
  <c r="P124" i="1"/>
  <c r="P126" i="1"/>
  <c r="P127" i="1"/>
  <c r="P128" i="1"/>
  <c r="P129" i="1"/>
  <c r="P130" i="1"/>
  <c r="P132" i="1"/>
  <c r="P133" i="1"/>
  <c r="P134" i="1"/>
  <c r="P135" i="1"/>
  <c r="P136" i="1"/>
  <c r="P138" i="1"/>
  <c r="P139" i="1"/>
  <c r="P140" i="1"/>
  <c r="P142" i="1"/>
  <c r="P143" i="1"/>
  <c r="P144" i="1"/>
  <c r="P145" i="1"/>
  <c r="P146" i="1"/>
  <c r="P148" i="1"/>
  <c r="P149" i="1"/>
  <c r="P150" i="1"/>
  <c r="P151" i="1"/>
  <c r="P152" i="1"/>
  <c r="P154" i="1"/>
  <c r="P155" i="1"/>
  <c r="P156" i="1"/>
  <c r="J156" i="1"/>
  <c r="J155" i="1"/>
  <c r="J154" i="1"/>
  <c r="J152" i="1"/>
  <c r="J151" i="1"/>
  <c r="J150" i="1"/>
  <c r="J149" i="1"/>
  <c r="J148" i="1"/>
  <c r="J146" i="1"/>
  <c r="J145" i="1"/>
  <c r="J144" i="1"/>
  <c r="J143" i="1"/>
  <c r="J142" i="1"/>
  <c r="J140" i="1"/>
  <c r="J139" i="1"/>
  <c r="J138" i="1"/>
  <c r="J136" i="1"/>
  <c r="J135" i="1"/>
  <c r="J134" i="1"/>
  <c r="J133" i="1"/>
  <c r="J132" i="1"/>
  <c r="J130" i="1"/>
  <c r="J129" i="1"/>
  <c r="J128" i="1"/>
  <c r="J127" i="1"/>
  <c r="J126" i="1"/>
  <c r="J124" i="1"/>
  <c r="J123" i="1"/>
  <c r="J122" i="1"/>
  <c r="J120" i="1"/>
  <c r="J119" i="1"/>
  <c r="J118" i="1"/>
  <c r="J117" i="1"/>
  <c r="J116" i="1"/>
  <c r="J115" i="1"/>
  <c r="J113" i="1"/>
  <c r="J112" i="1"/>
  <c r="J111" i="1"/>
  <c r="J110" i="1"/>
  <c r="J109" i="1"/>
  <c r="J108" i="1"/>
  <c r="J106" i="1"/>
  <c r="J105" i="1"/>
  <c r="J104" i="1"/>
  <c r="J102" i="1"/>
  <c r="J101" i="1"/>
  <c r="J99" i="1"/>
  <c r="J98" i="1"/>
  <c r="J97" i="1"/>
  <c r="J96" i="1"/>
  <c r="J95" i="1"/>
  <c r="J94" i="1"/>
  <c r="J92" i="1"/>
  <c r="J91" i="1"/>
  <c r="J90" i="1"/>
  <c r="J89" i="1"/>
  <c r="J88" i="1"/>
  <c r="J85" i="1"/>
  <c r="J84" i="1"/>
  <c r="J83" i="1"/>
  <c r="J82" i="1"/>
  <c r="J81" i="1"/>
  <c r="J80" i="1"/>
  <c r="J79" i="1"/>
  <c r="J78" i="1"/>
  <c r="J76" i="1"/>
  <c r="J75" i="1"/>
  <c r="J74" i="1"/>
  <c r="J73" i="1"/>
  <c r="J72" i="1"/>
  <c r="J70" i="1"/>
  <c r="J69" i="1" s="1"/>
  <c r="J67" i="1"/>
  <c r="J66" i="1"/>
  <c r="J65" i="1"/>
  <c r="J63" i="1"/>
  <c r="J62" i="1"/>
  <c r="J61" i="1"/>
  <c r="J60" i="1"/>
  <c r="J59" i="1"/>
  <c r="J57" i="1"/>
  <c r="J56" i="1"/>
  <c r="J55" i="1"/>
  <c r="J53" i="1"/>
  <c r="J52" i="1"/>
  <c r="J51" i="1"/>
  <c r="J50" i="1"/>
  <c r="J49" i="1"/>
  <c r="J48" i="1"/>
  <c r="J47" i="1"/>
  <c r="J46" i="1"/>
  <c r="J45" i="1"/>
  <c r="J44" i="1"/>
  <c r="J43" i="1"/>
  <c r="J42" i="1"/>
  <c r="J40" i="1"/>
  <c r="J39" i="1"/>
  <c r="J38" i="1"/>
  <c r="J36" i="1"/>
  <c r="J35" i="1"/>
  <c r="J33" i="1"/>
  <c r="J32" i="1"/>
  <c r="J30" i="1"/>
  <c r="J29" i="1"/>
  <c r="J27" i="1"/>
  <c r="J26" i="1"/>
  <c r="J24" i="1"/>
  <c r="J23" i="1"/>
  <c r="J22" i="1"/>
  <c r="J20" i="1"/>
  <c r="J19" i="1"/>
  <c r="J18" i="1"/>
  <c r="J17" i="1"/>
  <c r="J16" i="1"/>
  <c r="P28" i="1" l="1"/>
  <c r="O31" i="1"/>
  <c r="J64" i="1"/>
  <c r="J31" i="1"/>
  <c r="O28" i="1"/>
  <c r="P153" i="1"/>
  <c r="O37" i="1"/>
  <c r="P137" i="1"/>
  <c r="P64" i="1"/>
  <c r="P31" i="1"/>
  <c r="P131" i="1"/>
  <c r="O64" i="1"/>
  <c r="P34" i="1"/>
  <c r="O21" i="1"/>
  <c r="O103" i="1"/>
  <c r="P141" i="1"/>
  <c r="P58" i="1"/>
  <c r="P37" i="1"/>
  <c r="P21" i="1"/>
  <c r="O121" i="1"/>
  <c r="P147" i="1"/>
  <c r="P103" i="1"/>
  <c r="J28" i="1"/>
  <c r="P100" i="1"/>
  <c r="P25" i="1"/>
  <c r="O131" i="1"/>
  <c r="O153" i="1"/>
  <c r="P121" i="1"/>
  <c r="P114" i="1"/>
  <c r="P107" i="1"/>
  <c r="P54" i="1"/>
  <c r="P41" i="1"/>
  <c r="P15" i="1"/>
  <c r="J54" i="1"/>
  <c r="O25" i="1"/>
  <c r="O34" i="1"/>
  <c r="O54" i="1"/>
  <c r="J25" i="1"/>
  <c r="O100" i="1"/>
  <c r="P125" i="1"/>
  <c r="J131" i="1"/>
  <c r="J41" i="1"/>
  <c r="J107" i="1"/>
  <c r="O58" i="1"/>
  <c r="O107" i="1"/>
  <c r="O147" i="1"/>
  <c r="J15" i="1"/>
  <c r="J125" i="1"/>
  <c r="O15" i="1"/>
  <c r="O114" i="1"/>
  <c r="J34" i="1"/>
  <c r="J100" i="1"/>
  <c r="O41" i="1"/>
  <c r="O125" i="1"/>
  <c r="O141" i="1"/>
  <c r="J137" i="1"/>
  <c r="J153" i="1"/>
  <c r="O137" i="1"/>
  <c r="J68" i="1"/>
  <c r="J103" i="1"/>
  <c r="J114" i="1"/>
  <c r="J37" i="1"/>
  <c r="J147" i="1"/>
  <c r="J21" i="1"/>
  <c r="J58" i="1"/>
  <c r="J121" i="1"/>
  <c r="J141" i="1"/>
  <c r="P68" i="1" l="1"/>
  <c r="P157" i="1" s="1"/>
  <c r="O68" i="1"/>
  <c r="O157" i="1" s="1"/>
  <c r="J157" i="1"/>
</calcChain>
</file>

<file path=xl/sharedStrings.xml><?xml version="1.0" encoding="utf-8"?>
<sst xmlns="http://schemas.openxmlformats.org/spreadsheetml/2006/main" count="394" uniqueCount="259">
  <si>
    <t>EMPRESA:</t>
  </si>
  <si>
    <t>QUANTITAT</t>
  </si>
  <si>
    <t>TIPUS IVA</t>
  </si>
  <si>
    <t>CODI HCB</t>
  </si>
  <si>
    <t>LOT</t>
  </si>
  <si>
    <t>DATA</t>
  </si>
  <si>
    <t>DURACIÓ EN MESOS :</t>
  </si>
  <si>
    <t>MAIL</t>
  </si>
  <si>
    <t>LICITADOR I IDENTIFICACIÓ DE L'OFERTA:</t>
  </si>
  <si>
    <t>TOTAL EXPEDIENT/OFERTAT</t>
  </si>
  <si>
    <t>TÍTOL DE L´EXPEDIENT:</t>
  </si>
  <si>
    <t>NÚMERO D´EXPEDIENT:</t>
  </si>
  <si>
    <t>REFERÈNCIA ARTICLE LICITADOR</t>
  </si>
  <si>
    <t xml:space="preserve">ARTICLE </t>
  </si>
  <si>
    <t>BASE IMPOSABLE MÁXIMA DE LICITACIÓ TOTAL (**)</t>
  </si>
  <si>
    <t>UNITAT DE MESURA LICITADA (***)</t>
  </si>
  <si>
    <t>(***) L´oferta econòmica ha de presentar-se obligatòriament en la unitat de mesura licitada, independentment de les unitats en la presentació ofertada pel licitador.</t>
  </si>
  <si>
    <t>UND ADJ</t>
  </si>
  <si>
    <t xml:space="preserve">BASE IMPOSABLE TOTAL OFERTADA </t>
  </si>
  <si>
    <t xml:space="preserve"> % IVA OFERTAT</t>
  </si>
  <si>
    <t>En cas de discrepàncies amb els càlculs de preus unitaris i imports totals s'agafarà com a vàlid el preu unitari.</t>
  </si>
  <si>
    <r>
      <t xml:space="preserve">BASE IMPOSABLE UNITARIA OFERTADA 
</t>
    </r>
    <r>
      <rPr>
        <b/>
        <sz val="11"/>
        <color indexed="10"/>
        <rFont val="Arial"/>
        <family val="2"/>
      </rPr>
      <t xml:space="preserve"> 2 DECIMALS
 (***)</t>
    </r>
  </si>
  <si>
    <t>BASE IMPOSABLE MÀXIMA DE LICITACIÓ UNITÀRIA(**) (***)</t>
  </si>
  <si>
    <t xml:space="preserve">DENOMINACIÓ ARTICLE LICITADOR </t>
  </si>
  <si>
    <t>IMPORT TOTAL amb descompte (IVA INCLOS)</t>
  </si>
  <si>
    <t>TELÈFON</t>
  </si>
  <si>
    <t>DENOMINACIÓ I REQUERIMENTS TÈCNICS</t>
  </si>
  <si>
    <t>La base imposable unitaria en unitat licitació ofertada, s'ofertaran amb un nombre màxim de 2 decimals fixes.
El tipus d'iva licitat és indicatiu, el licitador ofertarà el tipus d'iva que correspongui legalment al seu article.</t>
  </si>
  <si>
    <t>(**) Quedaran excloses automàticament de la licitació les empreses amb proposicions econòmiques les quals superin el pressupost total de licitació de cada lot, d'acord amb l'establert a l'apartat 1.C. del Quadre de Caracteristiques.</t>
  </si>
  <si>
    <t xml:space="preserve">ANNEX DE COMPLIMENTACIÓ OBLIGATÒRIA 3 PCAP D'OFERTA ECONÒMICA </t>
  </si>
  <si>
    <r>
      <t xml:space="preserve">Presentació obligatoria d'aquest annex en format </t>
    </r>
    <r>
      <rPr>
        <b/>
        <sz val="15"/>
        <color indexed="10"/>
        <rFont val="Arial"/>
        <family val="2"/>
      </rPr>
      <t>EXCEL.</t>
    </r>
  </si>
  <si>
    <t xml:space="preserve">Si troba problemes de format per omplir en aquest fitxer la seva oferta o troba errors als càlculs automàtics o té dubtes per omplir-la contacti al mail de csecreta@clinic.cat o al telèfon 932275629, per sol·licitar un fitxer corregit o aclaracions. </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</si>
  <si>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</si>
  <si>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Si troba problemes relacionats amb la plataforma E-LICITA o amb temes d'especificacions tècniques, contcati amb l' email  sc@clinic.cat o amb el  telèfon 932275460, per sol·licitar aclariments.</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</si>
  <si>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</si>
  <si>
    <t>1 al 5</t>
  </si>
  <si>
    <t>LOT 1 - EXTRACCIÓ LLET MATERNA</t>
  </si>
  <si>
    <t>LOT 1</t>
  </si>
  <si>
    <t>Ampolla de polipropilé transparent per a extracció de llet materna, tapa amb disc adaptada per a tetina transparent, graduada, capacitat aprox. 130ml. Compatible amb extractor de llet materna Medela Symphony. Estèril. Un sol ús. 
 Lliure de Bisfenol-A</t>
  </si>
  <si>
    <t>UND</t>
  </si>
  <si>
    <t>Set extractor de llet materna, compost per: embut intercanviable, connector, tapa, tub connector i membrana. Compatible amb extractor de llet materna Medela Symphony. Talla M. Un sol ús.</t>
  </si>
  <si>
    <t>KIT</t>
  </si>
  <si>
    <t>Embut per a extractor de llet materna, de polipropilè, ovalat. Intercanviable per a extractor de llet. Compatible amb extractor de llet materna Medela Symphony. Talla S. Reutilitzable. 
 Lliure de Bisfenol-A</t>
  </si>
  <si>
    <t>Embut per a extractor de llet materna, de polipropilè, ovalat. Intercanviable per a extractor de llet. Compatible amb extractor de llet materna Medela Symphony. Talla L. Reutilitzable. 
 Lliure de Bisfenol-A</t>
  </si>
  <si>
    <t>Embut per a extractor de llet materna, de polipropilè, ovalat. Intercanviable per a extractor de llet. Compatible amb extractor de llet materna Medela Symphony. Talla XL. Reutilitzable. 
 Lliure de Bisfenol-A</t>
  </si>
  <si>
    <t>6 al 8</t>
  </si>
  <si>
    <t>LOT 2 - BIBERONS DE VIDRE</t>
  </si>
  <si>
    <t>LOT 2</t>
  </si>
  <si>
    <t>Biberó de vidre graduat amb rosca, capacitat 125ml.</t>
  </si>
  <si>
    <t>Biberó de vidre graduat amb rosca, capacitat entre 230-250ml.</t>
  </si>
  <si>
    <t>Tapa de polipropilé, hermètica, per transportar biberons de 125ml i de 230-250ml. Un sol ús.</t>
  </si>
  <si>
    <t>9 al 10</t>
  </si>
  <si>
    <t>LOT 3 - TETINES</t>
  </si>
  <si>
    <t>LOT 3</t>
  </si>
  <si>
    <t>Tetina d'elastòmer termoplàstic amb anell de rosca de polietilè d'alta densitat, forma W anatòmica amb vàlvula anti singlot, forat de sortida de llet mitjà, flux mitjà, 3 velocitats, per a nadons prematurs. Estèril. Un sol ús. Sense làtex. 
 Apta per a aliments, inodora i insípida, color diferencial per facilitar la seva col·locació. Lliure de BPA i lliure de DEHP.</t>
  </si>
  <si>
    <t>Tetina d'elastòmer termoplàstic amb anell de rosca de polietilè d'alta densitat, forma V anatòmica amb vàlvula anti singlot, forat de sortida de llet mitjà, flux lent, 3 velocitats, per a nadons prematurs. Estèril. Un sol ús. Sense làtex. 
 Apta per a aliments, inodora i insípida, color diferencial per facilitar la seva col·locació. Lliure de BPA i lliure de DEHP.</t>
  </si>
  <si>
    <t>11 al 12</t>
  </si>
  <si>
    <t>LOT 4 - TETINES SILICONA</t>
  </si>
  <si>
    <t>LOT 4</t>
  </si>
  <si>
    <t>Tetina de silicona amb anell de rosca de polipropilè, per a prematurs. Talla 0. Estèril. Un sol ús.</t>
  </si>
  <si>
    <t>Tetina de silicona amb anell de rosca de polipropilè, per a prematurs. Talla 1. Estèril. Un sol ús.</t>
  </si>
  <si>
    <t>13 al 14</t>
  </si>
  <si>
    <t>LOT 5 - XUMETS</t>
  </si>
  <si>
    <t>LOT 5</t>
  </si>
  <si>
    <t>Xumet per a nadó prematur menor de 2Kg, amb tetina de silicona anatòmica i ortodòncica, anella, obturador i escut labial. Sense sabor ni olor. Estèril. Un sol ús.</t>
  </si>
  <si>
    <t>Xumet per a nadó prematur menor de 1,5Kg, amb tetina de silicona anatòmica i ortodòncica, anella, obturador i escut labial. Sense sabor ni olor. Estèril. Un sol ús.</t>
  </si>
  <si>
    <t>15 al 16</t>
  </si>
  <si>
    <t>LOT 6 - XUMETS RETALLABLES</t>
  </si>
  <si>
    <t>LOT 6</t>
  </si>
  <si>
    <t>Xumet per a nadó prematur menor d'1kg, de silicona peça única, adaptable a la cara, amb tetina petita i flexible, orificis de ventilació, simètric i retallable. Estèril. Reutilitzable. Sense làtex. 
 Amb opció d'ajustar a les necessitats del pacient si porta ventilació invasiva. Únicament per a ús hospitalari.</t>
  </si>
  <si>
    <t>Xumet per a nadó prematur major d'1kg, de silicona peça única, adaptable a la cara, amb tetina petita i flexible, orificis de ventilació, simètric i retallable. Estèril. Reutilitzable. Sense làtex. 
 Amb opció d'ajustar a les necessitats del pacient si porta ventilació invasiva. Únicament per a ús hospitalari.</t>
  </si>
  <si>
    <t>17 al 19</t>
  </si>
  <si>
    <t>LOT 7 - MUGRONERES</t>
  </si>
  <si>
    <t>LOT 7</t>
  </si>
  <si>
    <t>Mugroneres de silicona per a lactància materna. Talla S. Reutilitzable. Sense làtex. 
 Sense BPA ni BPS.</t>
  </si>
  <si>
    <t>PAR</t>
  </si>
  <si>
    <t>Mugroneres de silicona per a lactància materna. Talla M. Reutilitzable. Sense làtex. 
 Sense BPA ni BPS.</t>
  </si>
  <si>
    <t>Mugroneres de silicona per a lactància materna. Talla L. Reutilitzable. Sense làtex. 
 Sense BPA ni BPS.</t>
  </si>
  <si>
    <t>20 al 31</t>
  </si>
  <si>
    <t>LOT 8 - FUNGIBLE PER A LA NUTRICIÓ ENTERAL</t>
  </si>
  <si>
    <t>LOT 8</t>
  </si>
  <si>
    <t>Xeringa per a nutrició enteral, graduada cada 0,01ml, amb sistema de connexió en rosca i no compatible amb luer, connexió perifèrica, èmbol color violeta. Capacitat 1ml. Estèril. Un sol ús. Sense làtex. 
 Lliure de DEHP.</t>
  </si>
  <si>
    <t>Xeringa per a nutrició enteral, graduada cada 0,2ml, amb sistema de connexió en rosca i no compatible amb luer, connexió perifèrica, èmbol color violeta. Capacitat 2,5ml. Estèril. Un sol ús. Sense làtex. 
 Lliure de DEHP.</t>
  </si>
  <si>
    <t>Xeringa per a nutrició enteral, graduada cada 0,2ml, amb sistema de connexió en rosca i no compatible amb luer, connexió perifèrica, èmbol color violeta. Capacitat 5ml. Estèril. Un sol ús. Sense làtex. 
 Lliure de DEHP.</t>
  </si>
  <si>
    <t>Xeringa per a nutrició enteral, graduada cada 0,2ml, amb sistema de connexió en rosca i no compatible amb luer, connexió perifèrica, èmbol color violeta. Capacitat 10ml. Estèril. Un sol ús. Sense làtex. 
 Lliure de DEHP.</t>
  </si>
  <si>
    <t>Xeringa per a nutrició enteral, graduada cada 0,5ml, amb sistema de connexió en rosca i no compatible amb luer, connexió perifèrica, èmbol color violeta. Capacitat 20ml. Estèril. Un sol ús. Sense làtex. 
 Lliure de DEHP.</t>
  </si>
  <si>
    <t>Xeringa per a nutrició enteral, graduada cada 1ml, amb sistema de connexió en rosca i no compatible amb luer, connexió excèntrica, èmbol color violeta. Capacitat 60ml. Estèril. Un sol ús. Sense làtex. 
 Lliure de DEHP.</t>
  </si>
  <si>
    <t>Sonda naso-gàstrica per a nutrició enteral pediàtrica, PU, línia ORX, 2 orificis laterals, marcador de 5 a 35cm, racor de seguretat violeta, no luer, diàmetre 4Fr, llargària aprox. 40cm. Tapa codi de color violeta. Estèril. Un sol ús. Sense làtex. 
 Obturador premuntat amb color diferencial per facilitar la seva col.locació. Lliure de DEHP.</t>
  </si>
  <si>
    <t>Sonda naso-gàstrica per a nutrició enteral pediàtrica, PU, línia ORX, 2 orificis laterals, marcador de 5 a 35cm, racor de seguretat violeta, no luer, diàmetre 5Fr, llargària aprox. 50cm. Tapa codi de color gris. Estèril. Un sol ús. Sense làtex. 
 Obturador premuntat amb color diferencial per facilitar la seva col.locació. Lliure de DEHP.</t>
  </si>
  <si>
    <t>Sonda naso-gàstrica per a nutrició enteral pediàtrica, PU, línia ORX, 2 orificis laterals, marcador de 5 a 35cm, racor de seguretat violeta, no luer, diàmetre 6Fr, llargària aprox. 50cm. Tapa codi de color verd. Estèril. Un sol ús. Sense làtex. 
 Obturador premuntat amb color diferencial per facilitar la seva col.locació. Lliure de DEHP.</t>
  </si>
  <si>
    <t>Sonda naso-gàstrica per a nutrició enteral pediàtrica, PU, línia ORX, 2 orificis laterals, marcador de 5 a 35cm, racor de seguretat violeta, no luer, diàmetre 8Fr, llargària aprox. 50cm. Tapa codi de color blau. Estèril. Un sol ús. Sense làtex. 
 Obturador premuntat amb color diferencial per facilitar la seva col.locació. Lliure de DEHP.</t>
  </si>
  <si>
    <t>Allargadera per a nutrició enteral, de PVC, racor de seguretat violeta, no luer, diàmetre intern 1,5mm, diàmetre extern 2,5mm, llargària aprox. 150cm. Estèril. Un sol ús. Sense làtex. 
 Lliure de DEHP.</t>
  </si>
  <si>
    <t>Adaptador de PVC per connectar sonda ENFIT a sistema de connexió en rosca i no compatible amb luer, color violeta. Un sol ús. Sense làtex. 
 Lliure de DEHP.</t>
  </si>
  <si>
    <t>32 al 34</t>
  </si>
  <si>
    <t>LOT 9 - SONDES GASTRODUODENALS</t>
  </si>
  <si>
    <t>LOT 9</t>
  </si>
  <si>
    <t>Sonda gastroduodenal per a nutrició enteral pediàtrica, PU, ​​completament radiopaca, extrem distal atraumàtic amb orifici lateral, lubricant C-19 intern i extern, connexió EnFit, diàmetre 5Fr, llargària aprox. 56cm. Estèril. Un sol ús. Sense làtex. 
 Graduació en cm impresa. Lliure de DEHP i Bisfenol A.</t>
  </si>
  <si>
    <t>Sonda gastroduodenal per a nutrició enteral pediàtrica, PU, ​​completament radiopaca, extrem distal atraumàtic amb orifici lateral, lubricant C-19 intern i extern, connexió EnFit, diàmetre 6Fr, llargària aprox. 56cm. Estèril. Un sol ús. Sense làtex. 
 Graduació en cm impresa. Lliure de DEHP i Bisfenol A.</t>
  </si>
  <si>
    <t>Sonda gastroduodenal per a nutrició enteral pediàtrica, PU, ​​completament radiopaca, extrem distal atraumàtic amb orifici lateral, lubricant C-19 intern i extern, connexió EnFit, diàmetre 8Fr, llargària aprox. 56cm. Estèril. Un sol ús. Sense làtex. 
 Graduació en cm impresa. Lliure de DEHP i Bisfenol A.</t>
  </si>
  <si>
    <t>35 al 38</t>
  </si>
  <si>
    <t>LOT 10 - TUBS ASPIRACIÓ ENDOTRAQUEALS</t>
  </si>
  <si>
    <t>LOT 10</t>
  </si>
  <si>
    <t>Tub d'aspiració neonatal/pediàtric, sistema tancat amb port de rentat/irrigació, diàmetre 5Fr, llargària aprox. 30,5cm, adaptadors Y. Color gris diferencial per facilitar la seva col.locació. Estèril. Un sol ús. Sense làtex. 
 Lliure de DEHP.</t>
  </si>
  <si>
    <t>Tub d'aspiració neonatal/pediàtric, sistema tancat amb port de rentat/irrigació, diàmetre 6Fr, llargària aprox. 30,5cm, adaptadors Y. Color verd clar diferencial per facilitar la seva col.locació. Estèril. Un sol ús. Sense làtex. 
 Lliure de DEHP.</t>
  </si>
  <si>
    <t>Tub d'aspiració neonatal/pediàtric, sistema tancat amb port de rentat/irrigació, diàmetre 7Fr, llargària aprox. 30,5cm, adaptadors Y. Color marfil diferencial per facilitar la seva col.locació. Estèril. Un sol ús. Sense làtex. 
 Lliure de DEHP.</t>
  </si>
  <si>
    <t>Tub d'aspiració neonatal/pediàtric, sistema tancat amb port de rentat/irrigació, diàmetre 8Fr, llargària aprox. 30,5cm, adaptadors Y. Color blau clar diferencial per facilitar la seva col.locació. Estèril. Un sol ús. Sense làtex. 
 Lliure de DEHP.</t>
  </si>
  <si>
    <t>Bossa recollida d'orina, per a prematurs, capacitat aprox. 50ml, oberta, transparent, tub connector a sonda, doble drenatge, tap, adhesiu hipoal.lèrgic i atraumàtic, vàlvula antiretorn. Estèril. Un sol ús. Sense làtex. 
 Lliure de PVC.</t>
  </si>
  <si>
    <t>40 al 41</t>
  </si>
  <si>
    <t>LOT 12 - EQUIP DRENATGE PLEURAL-PERICARDIAL</t>
  </si>
  <si>
    <t>LOT 12</t>
  </si>
  <si>
    <t>Equip drenatge pleural-pericardial neonatal flexible, amb catèter pigtail 5Frx15cm 6 orificis laterals, guia 0,028"x40cm corba punta 2mm, agulla d'accés vascular 18Gx5cm, dilatador, radiopaco. Estèril. Un sol ús. Sense làtex. 
 Adaptador luer lock mascle, clau de 3 vies</t>
  </si>
  <si>
    <t>Equip drenatge pleural-pericardial neonatal flexible, amb catèter pigtail 6Frx15cm 6 orificis laterals, guia 0,028"x40cm corba punta 2mm, agulla d'accés vascular 18Gx5cm, dilatador, radiopaco. Estèril. Un sol ús. Sense làtex. 
 Adaptador luer lock mascle, clau de 3 vies</t>
  </si>
  <si>
    <t>Unitat drenatge toràcic neonatal, sense aigua, dispositiu antiretorn integrat, capacitat d'aspiració que passa de -10cm a -40cm de H2O, visualització de l'aspiració, cabalímetre per a avaluació del pneumotorax, cambra recol·lecció 200ml. Sense làtex. 
 Addició d'aigua opcional que permet la detecció de fuites d'aire.</t>
  </si>
  <si>
    <t>43 al 47</t>
  </si>
  <si>
    <t>LOT 14 - SISTEMA VENTILACIÓ NO INVASIVA</t>
  </si>
  <si>
    <t>LOT 14</t>
  </si>
  <si>
    <t>43 al 43</t>
  </si>
  <si>
    <t>a) GENERADOR</t>
  </si>
  <si>
    <t>14-a</t>
  </si>
  <si>
    <t>Generador per a circuit respiratori CPAP de flux variable amb línia de pressió Ø4mm, línia inspiratòria Ø7mm, línia exhalatòria Ø10mm, de nova generació amb bloc de suport. Compatible amb respirador Infant Flow LP i FABIAN ACUTRONIC. Sense làtex. 
 Lliure de BPA i lliure de DEHP.</t>
  </si>
  <si>
    <t>b) CÀNULES NASALS D'OXÍGEN DE SILICONA</t>
  </si>
  <si>
    <t>14-b</t>
  </si>
  <si>
    <t>44.1</t>
  </si>
  <si>
    <t>Cànula nasal d'oxigen neonatal-pediàtrica, de silicona, anatòmica amb vores amples i suaus. Talla XS. Color verd. Compatible amb respirador Infant flow LP i FABIAN ACUTRONIC. Estèril. Un sol ús. Sense làtex. 
 Lliure de BPA i lliure de DEHP. Color diferencial per facilitar la seva col·locació.</t>
  </si>
  <si>
    <t>44.2</t>
  </si>
  <si>
    <t>Cànula nasal d'oxigen neonatal-pediàtrica, de silicona, anatòmica amb vores amples i suaus. Talla S. Color vermell. Compatible amb respirador Infant flow LP i FABIAN ACUTRONIC. Estèril. Un sol ús. Sense làtex. 
 Lliure de BPA i lliure de DEHP. Color diferencial per facilitar la seva col·locació.</t>
  </si>
  <si>
    <t>44.3</t>
  </si>
  <si>
    <t>Cànula nasal d'oxigen neonatal-pediàtrica, de silicona, anatòmica amb vores amples i suaus. Talla M. Color blau. Compatible amb respirador Infant flow LP i FABIAN ACUTRONIC. Estèril. Un sol ús. Sense làtex. 
 Lliure de BPA i lliure de DEHP. Color diferencial per facilitar la seva col·locació.</t>
  </si>
  <si>
    <t>44.4</t>
  </si>
  <si>
    <t>Cànula nasal d'oxigen neonatal-pediàtrica, de silicona, anatòmica amb vores amples i suaus. Talla L. Color violeta. Compatible amb respirador Infant flow LP i FABIAN ACUTRONIC. Estèril. Un sol ús. Sense làtex. 
 Lliure de BPA i lliure de DEHP. Color diferencial per facilitar la seva col·locació.</t>
  </si>
  <si>
    <t>44.5</t>
  </si>
  <si>
    <t>Cànula nasal d'oxigen neonatal-pediàtrica, de silicona, anatòmica amb vores amples i suaus. Talla XL. Color blanc. Compatible amb respirador Infant flow LP i FABIAN ACUTRONIC. Estèril. Un sol ús. Sense làtex. 
 Lliure de BPA i lliure de DEHP. Color diferencial per facilitar la seva col·locació.</t>
  </si>
  <si>
    <t>c) CAPELLS FIXACIÓ CPAP</t>
  </si>
  <si>
    <t>14-c</t>
  </si>
  <si>
    <t>45.1</t>
  </si>
  <si>
    <t>Capell 100% cotó elàstic, per a fixar el generador CPAP nasal, talla XXS, circumferència 18-20cm. Color blanc. Compatible amb respirador Infant flow LP i FABIAN ACUTRONIC. Estèril. Un sol ús. Sense làtex. 
 Color diferencial per facilitar la seva col·locació</t>
  </si>
  <si>
    <t>45.2</t>
  </si>
  <si>
    <t>Capell 100% cotó elàstic, per a fixar el generador CPAP nasal, talla XS, circumferència 20-22cm. Color gris. Compatible amb respirador Infant flow LP i FABIAN ACUTRONIC. Estèril. Un sol ús. Sense làtex. 
 Color diferencial per facilitar la seva col·locació</t>
  </si>
  <si>
    <t>45.3</t>
  </si>
  <si>
    <t>Capell 100% cotó elàstic, per a fixar el generador CPAP nasal, talla S, circumferència 22-24cm. Color rosa. Compatible amb respirador Infant flow LP i FABIAN ACUTRONIC. Estèril. Un sol ús. Sense làtex. 
 Color diferencial per facilitar la seva col·locació</t>
  </si>
  <si>
    <t>45.4</t>
  </si>
  <si>
    <t>Capell 100% cotó elàstic, per a fixar el generador CPAP nasal, talla S-M, circumferència 24-26cm. Color marró. Compatible amb respirador Infant flow LP i FABIAN ACUTRONIC. Estèril. Un sol ús. Sense làtex. 
 Color diferencial per facilitar la seva col·locació</t>
  </si>
  <si>
    <t>45.5</t>
  </si>
  <si>
    <t>Capell 100% cotó elàstic, per a fixar el generador CPAP nasal, talla M, circumferència 26-28cm. Color groc. Compatible amb respirador Infant flow LP i FABIAN ACUTRONIC. Estèril. Un sol ús. Sense làtex. 
 Color diferencial per facilitar la seva col·locació</t>
  </si>
  <si>
    <t>45.6</t>
  </si>
  <si>
    <t>Capell 100% cotó elàstic, per a fixar el generador CPAP nasal, talla L, circumferència 28-30cm. Color blau. Compatible amb respirador Infant flow LP i FABIAN ACUTRONIC. Estèril. Un sol ús. Sense làtex. 
 Color diferencial per facilitar la seva col·locació</t>
  </si>
  <si>
    <t>45.7</t>
  </si>
  <si>
    <t>Capell 100% cotó elàstic, per a fixar el generador CPAP nasal, talla XL, circumferència 30-32cm. Color or. Compatible amb respirador Infant flow LP i FABIAN ACUTRONIC. Estèril. Un sol ús. Sense làtex. 
 Color diferencial per facilitar la seva col·locació</t>
  </si>
  <si>
    <t>45.8</t>
  </si>
  <si>
    <t>Capell 100% cotó elàstic, per a fixar el generador CPAP nasal, talla XXL, circumferència 34-36cm. Color burdeos. Compatible amb respirador Infant flow LP i FABIAN ACUTRONIC. Estèril. Un sol ús. Sense làtex. 
 Color diferencial per facilitar la seva col·locació</t>
  </si>
  <si>
    <t>d) ARNESOS DE SUBJECCIÓ CPAP</t>
  </si>
  <si>
    <t>14-d</t>
  </si>
  <si>
    <t>46.1</t>
  </si>
  <si>
    <t>Arnès de subjecció 100% cotó elàstic, per a fixar el generador CPAP nasal, talla XS, circumferència cranial 17-21cm, zona de velcro per a subjecció. Compatible amb respirador Infant flow LP i FABIAN ACUTRONIC. Estèril. Sense làtex. 
 Amb possibilitat de deixar lliure accés al cuir cabellut. Lliure de BPA y lliure de DEHP.</t>
  </si>
  <si>
    <t>46.2</t>
  </si>
  <si>
    <t>Arnès de subjecció 100% cotó elàstic, per a fixar el generador CPAP nasal, talla S, circumferència cranial 21-26cm, zona de velcro per a subjecció. Compatible amb respirador Infant flow LP i FABIAN ACUTRONIC. Estèril. Sense làtex. 
 Amb possibilitat de deixar lliure accés al cuir cabellut. Lliure de BPA y lliure de DEHP.</t>
  </si>
  <si>
    <t>46.3</t>
  </si>
  <si>
    <t>Arnès de subjecció 100% cotó elàstic, per a fixar el generador CPAP nasal, talla SM, circumferència cranial 24-28cm, zona de velcro per a subjecció. Compatible amb respirador Infant flow LP i FABIAN ACUTRONIC. Estèril. Sense làtex. 
 Amb possibilitat de deixar lliure accés al cuir cabellut. Lliure de BPA y lliure de DEHP.</t>
  </si>
  <si>
    <t>46.4</t>
  </si>
  <si>
    <t>Arnès de subjecció 100% cotó elàstic, per a fixar el generador CPAP nasal, talla M, circumferència cranial 26-32cm, zona de velcro per a subjecció. Compatible amb respirador Infant flow LP i FABIAN ACUTRONIC. Estèril. Sense làtex. 
 Amb possibilitat de deixar lliure accés al cuir cabellut. Lliure de BPA y lliure de DEHP.</t>
  </si>
  <si>
    <t>46.5</t>
  </si>
  <si>
    <t>Arnès de subjecció 100% cotó elàstic, per a fixar el generador CPAP nasal, talla L, circumferència cranial 32-37cm, zona de velcro per a subjecció. Compatible amb respirador Infant flow LP i FABIAN ACUTRONIC. Estèril. Sense làtex. 
 Amb possibilitat de deixar lliure accés al cuir cabellut. Lliure de BPA y lliure de DEHP.</t>
  </si>
  <si>
    <t>46.6</t>
  </si>
  <si>
    <t>Arnès de subjecció 100% cotó elàstic, per a fixar el generador CPAP nasal, talla XL, circumferència cranial 37-42cm, zona de velcro per a subjecció. Compatible amb respirador Infant flow LP i FABIAN ACUTRONIC. Estèril. Sense làtex. 
 Amb possibilitat de deixar lliure accés al cuir cabellut. Lliure de BPA y lliure de DEHP.</t>
  </si>
  <si>
    <t>e) MASCARETES NASALS PER A CPAP</t>
  </si>
  <si>
    <t>14-e</t>
  </si>
  <si>
    <t>47.1</t>
  </si>
  <si>
    <t>Mascareta nasal de silicona, per a CPAP neonatal, forma anatòmicament triangular, cavitat nasal ampla i profunda, amb finestra transparent per visualitzar l'envà i les fosses nasals, talla XS. Color verd. Un sol ús. Sense làtex. 
 Compatible amb respirador Infant flow LP i FABIAN ACUTRONIC. Lliure de BPA i lliure de DEHP. Color diferencial per facilitar la seva col·locació.</t>
  </si>
  <si>
    <t>47.2</t>
  </si>
  <si>
    <t>Mascareta nasal de silicona, per a CPAP neonatal, forma anatòmicament triangular, cavitat nasal ampla i profunda, amb finestra transparent per visualitzar l'envà i les fosses nasals, talla S. Color vermell. Un sol ús. Sense làtex. 
 Compatible amb respirador Infant flow LP i FABIAN ACUTRONIC. Lliure de BPA i lliure de DEHP. Color diferencial per facilitar la seva col·locació.</t>
  </si>
  <si>
    <t>47.3</t>
  </si>
  <si>
    <t>Mascareta nasal de silicona, per a CPAP neonatal, forma anatòmicament triangular, cavitat nasal ampla i profunda, amb finestra transparent per visualitzar l'envà i les fosses nasals, talla M. Color blau. Un sol ús. Sense làtex. 
 Compatible amb respirador Infant flow LP i FABIAN ACUTRONIC. Lliure de BPA i lliure de DEHP. Color diferencial per facilitar la seva col·locació.</t>
  </si>
  <si>
    <t>47.4</t>
  </si>
  <si>
    <t>Mascareta nasal de silicona, per a CPAP neonatal, forma anatòmicament triangular, cavitat nasal ampla i profunda, amb finestra transparent per visualitzar l'envà i les fosses nasals, talla L. Color violeta. Un sol ús. Sense làtex. 
 Compatible amb respirador Infant flow LP i FABIAN ACUTRONIC. Lliure de BPA i lliure de DEHP. Color diferencial per facilitar la seva col·locació.</t>
  </si>
  <si>
    <t>47.5</t>
  </si>
  <si>
    <t>Mascareta nasal de silicona, per a CPAP neonatal, forma anatòmicament triangular, cavitat nasal ampla i profunda, amb finestra transparent per visualitzar l'envà i les fosses nasals, talla XL. Color blanc. Un sol ús. Sense làtex. 
 Compatible amb respirador Infant flow LP i FABIAN ACUTRONIC. Lliure de BPA i lliure de DEHP. Color diferencial per facilitar la seva col·locació.</t>
  </si>
  <si>
    <t>Kit d'insuflació per a ressuscitador neonatal i nens fins a 10kg, compost per: circuit de ventilació per a pacient únic, llargària aprox. 145cm, peça en "T" i regulador de PEEP. Estèril. Un sol ús. Sense làtex. 
 Compatible amb ressuscitador NEOPUFF de Fisher&amp;Paykel</t>
  </si>
  <si>
    <t>49 al 50</t>
  </si>
  <si>
    <t>LOT 16 - CÀNULES NASALS ALT FLUX</t>
  </si>
  <si>
    <t>LOT 16</t>
  </si>
  <si>
    <t>Cànula nasal d'oxigen neonatal tova, amb punta de diàmetre 1,5mm, flux màxim 8 l/min. Color blau fosc. Compatible amb respirador Precision Flow Flex de Vapotherm. 
 Color diferencial per facilitar la seva col·locació.</t>
  </si>
  <si>
    <t>Cànula nasal d'oxigen prematurs tova, amb punta de diàmetre 1,5mm, flux màxim 8 l/min. Color blau clar. Compatible amb respirador Precision Flow Flex de Vapotherm. 
 Color diferencial per facilitar la seva col·locació.</t>
  </si>
  <si>
    <t>51 al 52</t>
  </si>
  <si>
    <t>LOT 17 - CÀNULES NASALS D'OXÍGEN AMB ADAPTADOR</t>
  </si>
  <si>
    <t>LOT 17</t>
  </si>
  <si>
    <t>Cànula nasal d'oxigen per a prematurs, inclou adaptador per a tub de diàmetre 5mm. Un sol ús. Sense làtex. 
 Lliure de DEHP. Color diferencial per facilitar la seva col·locació.</t>
  </si>
  <si>
    <t>Cànula nasal d'oxigen per a nounats, inclou adaptador per a tub de diàmetre 5mm. Un sol ús. Sense làtex. 
 Lliure de DEHP. Color diferencial per facilitar la seva col·locació.</t>
  </si>
  <si>
    <t>Cànula nasal d'oxigen neonatal, de plàstic transparent, amb tiges nasals corbes de textura siliconada i línia d'oxigen anti-oclusió llargària aprox. 2,1m. Un sol ús. Sense làtex.</t>
  </si>
  <si>
    <t>54 al 57</t>
  </si>
  <si>
    <t>LOT 19 - CIRCUIT RESPIRATORI ALT FLUX + CÀNULES</t>
  </si>
  <si>
    <t>LOT 19</t>
  </si>
  <si>
    <t>Circuit respiratori neonatal per a teràpia d'alt fluxe, amb tub de llargària aprox. 1,75m, ramal inspiratori escalfat, amb càmara humidificacora i netejador de pressió. Compatible amb Humidificador Fisher&amp;Paykel FP950TM. Un sol ús. Sense làtex.</t>
  </si>
  <si>
    <t>Cànula per a l'administració de teràpia d'alt fluxe neonatal. Talla XS. Color blau. Sense làtex. Lliure PVC i ftalatos (DEHP, DBP, BBP). Compatible amb humidificador Fisher&amp;Paykel 950TM. 
 Color diferencial per facilitar la seva col·locació.</t>
  </si>
  <si>
    <t>Cànula nasal d'oxigenoteràpia prematur, d'alt flux. Compatible con humidificador Fisher&amp;Paykel 950TM. Talla S. Color vermell. Sense làtex. 
 Color diferencial per facilitar la seva col·locació.</t>
  </si>
  <si>
    <t>Cànula nasal d'oxigenoteràpia neonatal d'alt flux. Compatible con humidificador Fisher&amp;Paykel 950TM. Talla M. Color groc. Sense làtex. 
 Color diferencial per facilitar la seva col·locació.</t>
  </si>
  <si>
    <t>Circuit respiratori per a teràpia d'alt flux neonatal, amb connexió al reservori d'aïgua i al tub d'administració. Compatible amb respirador Precision Flow Flex de VAPOTHERM. Un sol ús. 
 Lliure de DEHP</t>
  </si>
  <si>
    <t>Circuit respiratori invasiu neonatal amb cable doble escalfador, inclou ramal inspiratori llargària aprox. 1,70m i cambra humidificadora. Compatible amb humidificador Hidraltis 9500neo. Un sol ús. Sense PVC, DEHP ni Bisfenol A.</t>
  </si>
  <si>
    <t>60 al 64</t>
  </si>
  <si>
    <t>LOT 22 - MASCARETES NEONATALS PER A INSUFLACIÓ MANUAL</t>
  </si>
  <si>
    <t>LOT 22</t>
  </si>
  <si>
    <t>Mascareta neonatal per insuflació manual, de silicona, rodona, disseny ergonòmic, diàmetre 35mm. Un sol ús. Sense làtex.</t>
  </si>
  <si>
    <t>Mascareta neonatal per insuflació manual, de silicona, rodona, disseny ergonòmic, diàmetre 48mm. Un sol ús. Sense làtex.</t>
  </si>
  <si>
    <t>Mascareta neonatal per insuflació manual, de silicona, rodona, disseny ergonòmic, diàmetre 50mm. Un sol ús. Sense làtex.</t>
  </si>
  <si>
    <t>Mascareta neonatal per insuflació manual, de silicona, rodona, disseny ergonòmic, diàmetre 60mm. Un sol ús. Sense làtex.</t>
  </si>
  <si>
    <t>Mascareta neonatal per insuflació manual, de silicona, rodona, disseny ergonòmic, diàmetre 72mm. Un sol ús. Sense làtex.</t>
  </si>
  <si>
    <t>Pulmó de proves neonatal, de silicona, reutilitzable. Per a respirador.</t>
  </si>
  <si>
    <t>66 al 68</t>
  </si>
  <si>
    <t>LOT 24 - ULLERES PER A FOTOTERÀPIA TIPUS PEGAT</t>
  </si>
  <si>
    <t>LOT 24</t>
  </si>
  <si>
    <t>Ulleres per a fototeràpia en nounats tipus pegat, estructura encoixinada, pel·lícula de poliuretà i silicona adhesiva, mida exterior aprox. 9cm x 3,85cm, mida interior aprox 6,55cm x 2,3cm. Un sol ús. Sense làtex.</t>
  </si>
  <si>
    <t>Ulleres per a fototeràpia en nounats tipus pegat, estructura encoixinada, pel·lícula de poliuretà i silicona adhesiva, mida exterior aprox. 11cm x 4,7cm, mida interior aprox 8cm x 2,8cm. Un sol ús. Sense làtex.</t>
  </si>
  <si>
    <t>Ulleres per a fototeràpia en nounats tipus pegat, estructura encoixinada, pel·lícula de poliuretà i silicona adhesiva, mida exterior aprox. 13cm x 6cm, mida interior aprox. 9,4cm x 3,5cm. Un sol ús. Sense làtex.</t>
  </si>
  <si>
    <t>69 al 73</t>
  </si>
  <si>
    <t>LOT 25 - MANEGOTS PRESSIÓ ARTERIAL 1 TUB</t>
  </si>
  <si>
    <t>LOT 25</t>
  </si>
  <si>
    <t>Manegot de pressió arterial per a nounats de 1 tub, tancament amb velcro d'alta resistència i connector luer lock. Talla 1, circumferència de l'extremitat de 3-6cm. Color taronja. Compatible amb monitors Philips MX550 i MX450. Sense làtex. 
 Color diferencial per facilitar la seva col·locació. Lliure de DEHP.</t>
  </si>
  <si>
    <t>Manegot de pressió arterial per a nounats de 1 tub, tancament amb velcro d'alta resistència i connector luer lock. Talla 2, circumferència de l'extremitat de 4-8cm. Color blau clar. Compatible amb monitors Philips MX550 i MX450. Sense làtex. 
 Color diferencial per facilitar la seva col·locació. Lliure de DEHP.</t>
  </si>
  <si>
    <t>Manegot de pressió arterial per a nounats de 1 tub, tancament amb velcro d'alta resistència i connector luer lock. Talla 3, circumferència de l'extremitat de 6-11cm. Color verd. Compatible amb monitors Philips MX550 i MX450. Sense làtex. 
 Color diferencial per facilitar la seva col·locació. Lliure de DEHP.</t>
  </si>
  <si>
    <t>Manegot de pressió arterial per a nounats de 1 tub, tancament amb velcro d'alta resistència i connector luer lock. Talla 4, circumferència de l'extremitat de 7-13cm. Color blau marí. Compatible amb monitors Philips MX550 i MX450. Sense làtex. 
 Color diferencial per facilitar la seva col·locació. Lliure de DEHP.</t>
  </si>
  <si>
    <t>Manegot de pressió arterial per a nounats de 1 tub, tancament amb velcro d'alta resistència i connector luer lock. Talla 5, circumferència de l'extremitat de 8-15cm. Color rosa. Compatible amb monitors Philips MX550 i MX450. Sense làtex. 
 Color diferencial per facilitar la seva col·locació. Lliure de DEHP.</t>
  </si>
  <si>
    <t>74 al 77</t>
  </si>
  <si>
    <t>LOT 26 - MANEGOTS PRESSIÓ ARTERIAL 2 TUBS</t>
  </si>
  <si>
    <t>LOT 26</t>
  </si>
  <si>
    <t>Manegot de pressió arterial per a nounats de 2 tubs, amb tancament de velcro d'alta resistència i connector luer lock. Talla 1, circumferència de l'extremitat de 3-6cm. Compatible amb monitors General Electric Dinamap V100. Sense làtex. 
 Color diferencial per facilitar la seva col·locació</t>
  </si>
  <si>
    <t>Manegot de pressió arterial per a nounats de 2 tubs, amb tancament de velcro d'alta resistència i connector luer lock. Talla 2, circumferència de l'extremitat de 4-8cm. Compatible amb monitors General Electric Dinamap V100. Sense làtex. 
 Color diferencial per facilitar la seva col·locació</t>
  </si>
  <si>
    <t>Manegot de pressió arterial per a nounats de 2 tubs, tancament amb velcro d'alta resistència i connector luer lock. Talla 3, circumferència de l'extremitat de 6-11cm. Compatible amb monitors General Electric Dinamap V100. Sense làtex. 
 Color diferencial per facilitar la seva col·locació</t>
  </si>
  <si>
    <t>Manegot de pressió arterial per a nounats de 2 tubs, tancament amb velcro d'alta resistència i connector luer lock. Talla 4, circumferència de l'extremitat de 7-13cm. Compatible amb monitors General Electric Dinamap V100. Sense làtex. 
 Color diferencial per facilitar la seva col·locació</t>
  </si>
  <si>
    <t>Sensor adhesiu per monitorització continua no invasiva de la saturació d'oxigen arterial (SPO2), freqüència cardíaca i índex de perfusió, neonatal de menys de 3 quilos, connexió directa, cable aprox. 0,45m. Un sol ús. Sense làtex. 
 Apte per a la seva aplicació al dit, peu i mà. Connector. Compatible amb respirador Acutronic i la incubadora de transport.</t>
  </si>
  <si>
    <t>79 al 81</t>
  </si>
  <si>
    <t>LOT 28 - CATÈTERS UMBILICALS 1 VIA</t>
  </si>
  <si>
    <t>LOT 28</t>
  </si>
  <si>
    <t>Catèter arterial umbilical de PVC, 1 via, radiopaco, transparent amb marcatge centimètric de 5 a 25cm, extremitat distal punta roma, diàmetre 3,5Fr, llargària aprox. 37cm. Per via venosa i/o arterial. Estèril. 
 Lliure de DEHP</t>
  </si>
  <si>
    <t>Catèter arterial umbilical de PVC, 1 via, radiopaco, transparent amb marcatge centimètric de 5 a 25cm, extremitat distal punta roma, diàmetre 4Fr, llargària aprox. 37cm. Per via venosa i/o arterial. Estèril. 
 Lliure de DEHP</t>
  </si>
  <si>
    <t>Catèter arterial umbilical de PVC, 1 via, radiopaco, transparent amb marcatge centimètric de 5 a 25cm, extremitat distal punta roma, diàmetre 6Fr, llargària aprox. 37cm. Per via venosa i/o arterial. Estèril. 
 Lliure de DEHP</t>
  </si>
  <si>
    <t>82 al 83</t>
  </si>
  <si>
    <t>LOT 29 - CATÈTERS UMBILICALS 2 VIES</t>
  </si>
  <si>
    <t>LOT 29</t>
  </si>
  <si>
    <t>Catèter umbilical de poliuretà, 2 vies, radiopaco, amb marcatge centimètric de 4 a 20cm, orifici distal i lateral, punta roma, extrem proximal unit a dos perllongats de 5cm, diàmetre 4Fr, llargària aprox. 20cm. Estèril. Sense làtex.</t>
  </si>
  <si>
    <t>Catèter umbilical de poliuretà, 2 vies, radiopaco, amb marcatge centimètric de 4 a 25cm, orifici distal i lateral, punta roma, extrem proximal unit a dos perllongats de 5cm, diàmetre 5Fr, llargària aprox. 40cm. Estèril. Sense làtex.</t>
  </si>
  <si>
    <t>Càteter endotraqueal oral, marcat centimètric, extrem distal punta roma 2cm doblegada 30º, flexible, extrem proximal connexió luer lock, diàmetre exterior 6Fr, llargària aprox. 20cm. Estèril. Un sol ús. Sense làtex. 
 Lliure de DEHP</t>
  </si>
  <si>
    <t>Catèter epicutani cava, de silicona, ORX, marcat cada 5cm fins a 20cm, calibre 24G, llargària aprox. 30cm, amb introductor tipus agulla amb aletes de diàmetre ext. 1mm, llargària 27mm i racor intermedi amovible amb prollongat integrat. Estèril.</t>
  </si>
  <si>
    <t>Filtre infusió endovenós neonatal, amb membrana de 0,2µm, tap de protecció, connexió luer lock mascle, luer femella, llargària màxima 10cm. Estèril. Sense làtex. 
 Lliure de DEHP i lliure de Ftalats</t>
  </si>
  <si>
    <t>87 al 89</t>
  </si>
  <si>
    <t>LOT 33 - AGULLA PER A INFUSIÓ INTRAÒSSIA</t>
  </si>
  <si>
    <t>LOT 33</t>
  </si>
  <si>
    <t>Agulla per a infusió intraòssia, inclou: agulla d'acer inoxidable calibre 15G i llargària 15mm, apòsit, set extensió, polsera informativa i contenidor per a objectes punxants. Compatible amb pistola EZ-IO. Estèril. Un sol ús. Sense làtex. 
 Lliure de DEHP.</t>
  </si>
  <si>
    <t>Agulla per a infusió intraòssia, inclou: agulla d'acer inoxidable calibre 15G i llargària 25mm, apòsit, set extensió, polsera informativa i contenidor per a objectes punxants. Compatible amb pistola EZ-IO. Estèril. Un sol ús. Sense làtex. 
 Lliure de DEHP.</t>
  </si>
  <si>
    <t>Agulla per a infusió intraòssia, inclou: agulla d'acer inoxidable calibre 15G i llargària 45mm, apòsit, set extensió, polsera informativa i contenidor per a objectes punxants. Compatible amb pistola EZ-IO. Estèril. Un sol ús. Sense làtex. 
 Lliure de DEHP.</t>
  </si>
  <si>
    <t>Polsera identificadora per a nounats i prematurs, part interior tota de foam. Amb opció de fixar etiqueta i/o escriptura manual. Llarg total aprox. 14cm (+/-6,5cm de part de foam juntament amb la part de la cinta de +/-6,5cm). Sense làtex. 
 Amplada per a canell i turmell aprox. 2,5cm</t>
  </si>
  <si>
    <t>Auricular protector de so per a ressonància magnètica neonatal i pediàtrica, adhesió mitjançant hidrogel, cinta de velcro suau, atenuació del soroll en 7dB aprox</t>
  </si>
  <si>
    <t>92 al 93</t>
  </si>
  <si>
    <t>LOTE 36 - SENSOR FLUX I CABLE</t>
  </si>
  <si>
    <t>LOT 36</t>
  </si>
  <si>
    <t>Sensor de flux de polisulfona, recte, per a mesurament de flux respiratori. Compatible amb ventilador respiratori volumétric Drager Model Babylog 8000 y Evita. Un sol ús. Sense làtex.</t>
  </si>
  <si>
    <t>Cable sensor de flux neonatal. Compatible amb respirador Drager. Sense làtex.</t>
  </si>
  <si>
    <t>Filtre baterià-hidròfob, per a regulador de pressió negativa baixa, capdal baix, amb vàlvula de seguretat a &lt;300mbar. Un sol ús.</t>
  </si>
  <si>
    <t>X</t>
  </si>
  <si>
    <t>Subministrament de Fungible per a Neonatologia</t>
  </si>
  <si>
    <t>2026/31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</si>
</sst>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62">
    <font>
      <sz val="10"/>
      <name val="Arial"/>
    </font>
    <font>
      <sz val="10"/>
      <name val="Arial"/>
      <family val="2"/>
    </font>
    <font>
      <b/>
      <sz val="14"/>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Arial"/>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1"/>
      <color indexed="10"/>
      <name val="Arial"/>
      <family val="2"/>
    </font>
    <font>
      <b/>
      <sz val="13"/>
      <name val="Arial"/>
      <family val="2"/>
    </font>
    <font>
      <sz val="13"/>
      <name val="Arial"/>
      <family val="2"/>
    </font>
    <font>
      <sz val="15"/>
      <name val="Arial"/>
      <family val="2"/>
    </font>
    <font>
      <sz val="10"/>
      <name val="Arial"/>
      <family val="2"/>
    </font>
    <font>
      <b/>
      <sz val="15"/>
      <color indexed="10"/>
      <name val="Arial"/>
      <family val="2"/>
    </font>
    <font>
      <i/>
      <sz val="14"/>
      <name val="Arial"/>
      <family val="2"/>
    </font>
    <font>
      <b/>
      <i/>
      <sz val="14"/>
      <name val="Arial"/>
      <family val="2"/>
    </font>
    <font>
      <b/>
      <sz val="15"/>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3"/>
      <color indexed="62"/>
      <name val="Calibri"/>
      <family val="2"/>
      <scheme val="minor"/>
    </font>
    <font>
      <b/>
      <sz val="11"/>
      <color theme="1"/>
      <name val="Calibri"/>
      <family val="2"/>
      <scheme val="minor"/>
    </font>
    <font>
      <sz val="11"/>
      <color rgb="FFFF0000"/>
      <name val="Arial"/>
      <family val="2"/>
    </font>
    <font>
      <sz val="15"/>
      <color rgb="FFFF0000"/>
      <name val="Arial"/>
      <family val="2"/>
    </font>
    <font>
      <sz val="11"/>
      <color theme="1"/>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s>
  <cellStyleXfs count="1142">
    <xf numFmtId="0" fontId="0" fillId="0" borderId="0"/>
    <xf numFmtId="0" fontId="1"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2" fillId="7" borderId="0" applyNumberFormat="0" applyBorder="0" applyAlignment="0" applyProtection="0"/>
    <xf numFmtId="0" fontId="9" fillId="2" borderId="0" applyNumberFormat="0" applyBorder="0" applyAlignment="0" applyProtection="0"/>
    <xf numFmtId="0" fontId="42" fillId="8" borderId="0" applyNumberFormat="0" applyBorder="0" applyAlignment="0" applyProtection="0"/>
    <xf numFmtId="0" fontId="9" fillId="3" borderId="0" applyNumberFormat="0" applyBorder="0" applyAlignment="0" applyProtection="0"/>
    <xf numFmtId="0" fontId="42" fillId="9" borderId="0" applyNumberFormat="0" applyBorder="0" applyAlignment="0" applyProtection="0"/>
    <xf numFmtId="0" fontId="9" fillId="4" borderId="0" applyNumberFormat="0" applyBorder="0" applyAlignment="0" applyProtection="0"/>
    <xf numFmtId="0" fontId="42" fillId="7" borderId="0" applyNumberFormat="0" applyBorder="0" applyAlignment="0" applyProtection="0"/>
    <xf numFmtId="0" fontId="9" fillId="5" borderId="0" applyNumberFormat="0" applyBorder="0" applyAlignment="0" applyProtection="0"/>
    <xf numFmtId="0" fontId="42" fillId="27" borderId="0" applyNumberFormat="0" applyBorder="0" applyAlignment="0" applyProtection="0"/>
    <xf numFmtId="0" fontId="9" fillId="6" borderId="0" applyNumberFormat="0" applyBorder="0" applyAlignment="0" applyProtection="0"/>
    <xf numFmtId="0" fontId="42" fillId="9"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42" fillId="13" borderId="0" applyNumberFormat="0" applyBorder="0" applyAlignment="0" applyProtection="0"/>
    <xf numFmtId="0" fontId="9" fillId="10" borderId="0" applyNumberFormat="0" applyBorder="0" applyAlignment="0" applyProtection="0"/>
    <xf numFmtId="0" fontId="42" fillId="28" borderId="0" applyNumberFormat="0" applyBorder="0" applyAlignment="0" applyProtection="0"/>
    <xf numFmtId="0" fontId="9" fillId="8" borderId="0" applyNumberFormat="0" applyBorder="0" applyAlignment="0" applyProtection="0"/>
    <xf numFmtId="0" fontId="42" fillId="14" borderId="0" applyNumberFormat="0" applyBorder="0" applyAlignment="0" applyProtection="0"/>
    <xf numFmtId="0" fontId="9" fillId="11" borderId="0" applyNumberFormat="0" applyBorder="0" applyAlignment="0" applyProtection="0"/>
    <xf numFmtId="0" fontId="42" fillId="13" borderId="0" applyNumberFormat="0" applyBorder="0" applyAlignment="0" applyProtection="0"/>
    <xf numFmtId="0" fontId="9" fillId="5" borderId="0" applyNumberFormat="0" applyBorder="0" applyAlignment="0" applyProtection="0"/>
    <xf numFmtId="0" fontId="42" fillId="29" borderId="0" applyNumberFormat="0" applyBorder="0" applyAlignment="0" applyProtection="0"/>
    <xf numFmtId="0" fontId="9" fillId="10" borderId="0" applyNumberFormat="0" applyBorder="0" applyAlignment="0" applyProtection="0"/>
    <xf numFmtId="0" fontId="42" fillId="14" borderId="0" applyNumberFormat="0" applyBorder="0" applyAlignment="0" applyProtection="0"/>
    <xf numFmtId="0" fontId="9" fillId="12" borderId="0" applyNumberFormat="0" applyBorder="0" applyAlignment="0" applyProtection="0"/>
    <xf numFmtId="0" fontId="10" fillId="1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3" fillId="17" borderId="0" applyNumberFormat="0" applyBorder="0" applyAlignment="0" applyProtection="0"/>
    <xf numFmtId="0" fontId="10" fillId="15" borderId="0" applyNumberFormat="0" applyBorder="0" applyAlignment="0" applyProtection="0"/>
    <xf numFmtId="0" fontId="43" fillId="30" borderId="0" applyNumberFormat="0" applyBorder="0" applyAlignment="0" applyProtection="0"/>
    <xf numFmtId="0" fontId="10" fillId="8" borderId="0" applyNumberFormat="0" applyBorder="0" applyAlignment="0" applyProtection="0"/>
    <xf numFmtId="0" fontId="43" fillId="14" borderId="0" applyNumberFormat="0" applyBorder="0" applyAlignment="0" applyProtection="0"/>
    <xf numFmtId="0" fontId="10" fillId="11" borderId="0" applyNumberFormat="0" applyBorder="0" applyAlignment="0" applyProtection="0"/>
    <xf numFmtId="0" fontId="43" fillId="13" borderId="0" applyNumberFormat="0" applyBorder="0" applyAlignment="0" applyProtection="0"/>
    <xf numFmtId="0" fontId="10" fillId="16" borderId="0" applyNumberFormat="0" applyBorder="0" applyAlignment="0" applyProtection="0"/>
    <xf numFmtId="0" fontId="43" fillId="31" borderId="0" applyNumberFormat="0" applyBorder="0" applyAlignment="0" applyProtection="0"/>
    <xf numFmtId="0" fontId="10" fillId="17" borderId="0" applyNumberFormat="0" applyBorder="0" applyAlignment="0" applyProtection="0"/>
    <xf numFmtId="0" fontId="43" fillId="8" borderId="0" applyNumberFormat="0" applyBorder="0" applyAlignment="0" applyProtection="0"/>
    <xf numFmtId="0" fontId="10" fillId="18" borderId="0" applyNumberFormat="0" applyBorder="0" applyAlignment="0" applyProtection="0"/>
    <xf numFmtId="0" fontId="11" fillId="0" borderId="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2" fillId="3" borderId="0" applyNumberFormat="0" applyBorder="0" applyAlignment="0" applyProtection="0"/>
    <xf numFmtId="0" fontId="16" fillId="4"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13" borderId="1" applyNumberFormat="0" applyAlignment="0" applyProtection="0"/>
    <xf numFmtId="0" fontId="44" fillId="23" borderId="40" applyNumberFormat="0" applyAlignment="0" applyProtection="0"/>
    <xf numFmtId="0" fontId="13" fillId="13" borderId="1" applyNumberFormat="0" applyAlignment="0" applyProtection="0"/>
    <xf numFmtId="0" fontId="45" fillId="32" borderId="41" applyNumberFormat="0" applyAlignment="0" applyProtection="0"/>
    <xf numFmtId="0" fontId="14" fillId="24" borderId="2" applyNumberFormat="0" applyAlignment="0" applyProtection="0"/>
    <xf numFmtId="0" fontId="46" fillId="0" borderId="42" applyNumberFormat="0" applyFill="0" applyAlignment="0" applyProtection="0"/>
    <xf numFmtId="0" fontId="21" fillId="0" borderId="3" applyNumberFormat="0" applyFill="0" applyAlignment="0" applyProtection="0"/>
    <xf numFmtId="0" fontId="14" fillId="24" borderId="2" applyNumberFormat="0" applyAlignment="0" applyProtection="0"/>
    <xf numFmtId="0" fontId="47" fillId="0" borderId="0" applyNumberFormat="0" applyFill="0" applyBorder="0" applyAlignment="0" applyProtection="0"/>
    <xf numFmtId="0" fontId="19" fillId="0" borderId="0" applyNumberFormat="0" applyFill="0" applyBorder="0" applyAlignment="0" applyProtection="0"/>
    <xf numFmtId="0" fontId="43" fillId="17" borderId="0" applyNumberFormat="0" applyBorder="0" applyAlignment="0" applyProtection="0"/>
    <xf numFmtId="0" fontId="10" fillId="19" borderId="0" applyNumberFormat="0" applyBorder="0" applyAlignment="0" applyProtection="0"/>
    <xf numFmtId="0" fontId="43" fillId="33" borderId="0" applyNumberFormat="0" applyBorder="0" applyAlignment="0" applyProtection="0"/>
    <xf numFmtId="0" fontId="10" fillId="20" borderId="0" applyNumberFormat="0" applyBorder="0" applyAlignment="0" applyProtection="0"/>
    <xf numFmtId="0" fontId="43" fillId="34" borderId="0" applyNumberFormat="0" applyBorder="0" applyAlignment="0" applyProtection="0"/>
    <xf numFmtId="0" fontId="10" fillId="21" borderId="0" applyNumberFormat="0" applyBorder="0" applyAlignment="0" applyProtection="0"/>
    <xf numFmtId="0" fontId="43" fillId="25" borderId="0" applyNumberFormat="0" applyBorder="0" applyAlignment="0" applyProtection="0"/>
    <xf numFmtId="0" fontId="10" fillId="16" borderId="0" applyNumberFormat="0" applyBorder="0" applyAlignment="0" applyProtection="0"/>
    <xf numFmtId="0" fontId="43" fillId="35" borderId="0" applyNumberFormat="0" applyBorder="0" applyAlignment="0" applyProtection="0"/>
    <xf numFmtId="0" fontId="10" fillId="17" borderId="0" applyNumberFormat="0" applyBorder="0" applyAlignment="0" applyProtection="0"/>
    <xf numFmtId="0" fontId="43" fillId="36" borderId="0" applyNumberFormat="0" applyBorder="0" applyAlignment="0" applyProtection="0"/>
    <xf numFmtId="0" fontId="10" fillId="22" borderId="0" applyNumberFormat="0" applyBorder="0" applyAlignment="0" applyProtection="0"/>
    <xf numFmtId="0" fontId="48" fillId="14" borderId="40" applyNumberFormat="0" applyAlignment="0" applyProtection="0"/>
    <xf numFmtId="0" fontId="20" fillId="7" borderId="1"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2"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7"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5" fillId="0" borderId="0" applyNumberFormat="0" applyFill="0" applyBorder="0" applyAlignment="0" applyProtection="0"/>
    <xf numFmtId="171" fontId="5" fillId="0" borderId="0" applyFill="0" applyBorder="0" applyAlignment="0" applyProtection="0"/>
    <xf numFmtId="171"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16" fillId="4"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37" borderId="0" applyNumberFormat="0" applyBorder="0" applyAlignment="0" applyProtection="0"/>
    <xf numFmtId="0" fontId="12" fillId="3" borderId="0" applyNumberFormat="0" applyBorder="0" applyAlignment="0" applyProtection="0"/>
    <xf numFmtId="0" fontId="20" fillId="7" borderId="1" applyNumberFormat="0" applyAlignment="0" applyProtection="0"/>
    <xf numFmtId="0" fontId="21" fillId="0" borderId="3" applyNumberFormat="0" applyFill="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70" fontId="5" fillId="0" borderId="0" applyFill="0" applyBorder="0" applyAlignment="0" applyProtection="0"/>
    <xf numFmtId="170" fontId="5" fillId="0" borderId="0" applyFill="0" applyBorder="0" applyAlignment="0" applyProtection="0"/>
    <xf numFmtId="169" fontId="5" fillId="0" borderId="0" applyFill="0" applyBorder="0" applyAlignment="0" applyProtection="0"/>
    <xf numFmtId="169" fontId="5" fillId="0" borderId="0" applyFill="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30"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42" fillId="0" borderId="0"/>
    <xf numFmtId="0" fontId="5" fillId="0" borderId="0"/>
    <xf numFmtId="0" fontId="5" fillId="0" borderId="0"/>
    <xf numFmtId="0" fontId="5"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5" fillId="9" borderId="7"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9" borderId="7" applyNumberFormat="0" applyFont="0" applyAlignment="0" applyProtection="0"/>
    <xf numFmtId="0" fontId="23" fillId="13" borderId="8" applyNumberFormat="0" applyAlignment="0" applyProtection="0"/>
    <xf numFmtId="10"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0" fontId="53" fillId="23" borderId="44" applyNumberFormat="0" applyAlignment="0" applyProtection="0"/>
    <xf numFmtId="0" fontId="23" fillId="13" borderId="8" applyNumberFormat="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55" fillId="0" borderId="0" applyNumberFormat="0" applyFill="0" applyBorder="0" applyAlignment="0" applyProtection="0"/>
    <xf numFmtId="0" fontId="15" fillId="0" borderId="0" applyNumberFormat="0" applyFill="0" applyBorder="0" applyAlignment="0" applyProtection="0"/>
    <xf numFmtId="0" fontId="24" fillId="0" borderId="0" applyNumberFormat="0" applyFill="0" applyBorder="0" applyAlignment="0" applyProtection="0"/>
    <xf numFmtId="0" fontId="56" fillId="0" borderId="0" applyNumberFormat="0" applyFill="0" applyBorder="0" applyAlignment="0" applyProtection="0"/>
    <xf numFmtId="0" fontId="17" fillId="0" borderId="4" applyNumberFormat="0" applyFill="0" applyAlignment="0" applyProtection="0"/>
    <xf numFmtId="0" fontId="57" fillId="0" borderId="45" applyNumberFormat="0" applyFill="0" applyAlignment="0" applyProtection="0"/>
    <xf numFmtId="0" fontId="18" fillId="0" borderId="5" applyNumberFormat="0" applyFill="0" applyAlignment="0" applyProtection="0"/>
    <xf numFmtId="0" fontId="47" fillId="0" borderId="9" applyNumberFormat="0" applyFill="0" applyAlignment="0" applyProtection="0"/>
    <xf numFmtId="0" fontId="19" fillId="0" borderId="6"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6" fillId="0" borderId="0" applyNumberFormat="0" applyFill="0" applyBorder="0" applyAlignment="0" applyProtection="0"/>
  </cellStyleXfs>
  <cellXfs count="91">
    <xf numFmtId="0" fontId="0" fillId="0" borderId="0" xfId="0"/>
    <xf numFmtId="0" fontId="27" fillId="26" borderId="0" xfId="0" applyFont="1" applyFill="1" applyAlignment="1">
      <alignment horizontal="center" vertical="center" wrapText="1"/>
    </xf>
    <xf numFmtId="3" fontId="27" fillId="26" borderId="0" xfId="0" applyNumberFormat="1" applyFont="1" applyFill="1" applyAlignment="1">
      <alignment horizontal="center" vertical="center" wrapText="1"/>
    </xf>
    <xf numFmtId="4" fontId="2" fillId="26" borderId="0" xfId="0" applyNumberFormat="1" applyFont="1" applyFill="1" applyAlignment="1">
      <alignment horizontal="right" vertical="center" wrapText="1"/>
    </xf>
    <xf numFmtId="49" fontId="27" fillId="26" borderId="0" xfId="0" applyNumberFormat="1" applyFont="1" applyFill="1" applyAlignment="1">
      <alignment horizontal="center" vertical="center" wrapText="1"/>
    </xf>
    <xf numFmtId="49" fontId="2" fillId="26" borderId="0" xfId="0" applyNumberFormat="1" applyFont="1" applyFill="1" applyAlignment="1">
      <alignment horizontal="right" vertical="center" shrinkToFit="1"/>
    </xf>
    <xf numFmtId="9" fontId="27" fillId="26" borderId="0" xfId="0" applyNumberFormat="1" applyFont="1" applyFill="1" applyAlignment="1">
      <alignment horizontal="center" vertical="center" shrinkToFi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1" fontId="6" fillId="0" borderId="0" xfId="0" applyNumberFormat="1" applyFont="1" applyAlignment="1">
      <alignment horizontal="center" vertical="center" wrapText="1"/>
    </xf>
    <xf numFmtId="0" fontId="7" fillId="26" borderId="13" xfId="0" applyFont="1" applyFill="1" applyBorder="1" applyAlignment="1">
      <alignment horizontal="center" vertical="center" wrapText="1"/>
    </xf>
    <xf numFmtId="0" fontId="7" fillId="40" borderId="13" xfId="0" applyFont="1" applyFill="1" applyBorder="1" applyAlignment="1">
      <alignment horizontal="center" vertical="center" wrapText="1"/>
    </xf>
    <xf numFmtId="0" fontId="7" fillId="40" borderId="14" xfId="0" applyFont="1" applyFill="1" applyBorder="1" applyAlignment="1">
      <alignment horizontal="center" vertical="center" wrapText="1"/>
    </xf>
    <xf numFmtId="0" fontId="7" fillId="40" borderId="13" xfId="0" applyFont="1" applyFill="1" applyBorder="1" applyAlignment="1">
      <alignment horizontal="center" vertical="center" textRotation="90" wrapText="1"/>
    </xf>
    <xf numFmtId="3" fontId="7" fillId="26" borderId="13" xfId="0" applyNumberFormat="1" applyFont="1" applyFill="1" applyBorder="1" applyAlignment="1">
      <alignment horizontal="center" vertical="center" wrapText="1"/>
    </xf>
    <xf numFmtId="3" fontId="7" fillId="26" borderId="13" xfId="0" applyNumberFormat="1" applyFont="1" applyFill="1" applyBorder="1" applyAlignment="1">
      <alignment horizontal="center" vertical="center" textRotation="90" wrapText="1"/>
    </xf>
    <xf numFmtId="49" fontId="6" fillId="26" borderId="15" xfId="0" applyNumberFormat="1" applyFont="1" applyFill="1" applyBorder="1" applyAlignment="1">
      <alignment horizontal="center" vertical="center" shrinkToFit="1"/>
    </xf>
    <xf numFmtId="4" fontId="34" fillId="26" borderId="15" xfId="0" applyNumberFormat="1" applyFont="1" applyFill="1" applyBorder="1" applyAlignment="1">
      <alignment horizontal="right" vertical="center" wrapText="1"/>
    </xf>
    <xf numFmtId="4" fontId="2" fillId="26" borderId="16" xfId="0" applyNumberFormat="1" applyFont="1" applyFill="1" applyBorder="1" applyAlignment="1">
      <alignment horizontal="right" vertical="center" wrapText="1"/>
    </xf>
    <xf numFmtId="3" fontId="7" fillId="41" borderId="13" xfId="0" applyNumberFormat="1" applyFont="1" applyFill="1" applyBorder="1" applyAlignment="1">
      <alignment horizontal="center" vertical="center" wrapText="1"/>
    </xf>
    <xf numFmtId="0" fontId="35" fillId="26" borderId="15" xfId="0" applyFont="1" applyFill="1" applyBorder="1" applyAlignment="1">
      <alignment horizontal="center" vertical="center" wrapText="1"/>
    </xf>
    <xf numFmtId="2" fontId="34" fillId="26" borderId="15" xfId="0" applyNumberFormat="1" applyFont="1" applyFill="1" applyBorder="1" applyAlignment="1">
      <alignment horizontal="right" vertical="center" shrinkToFit="1"/>
    </xf>
    <xf numFmtId="0" fontId="6" fillId="0" borderId="0" xfId="0" applyFont="1" applyAlignment="1">
      <alignment horizontal="center" vertical="center" wrapText="1"/>
    </xf>
    <xf numFmtId="0" fontId="7" fillId="0" borderId="0" xfId="0" applyFont="1" applyAlignment="1">
      <alignment wrapText="1"/>
    </xf>
    <xf numFmtId="0" fontId="27" fillId="0" borderId="0" xfId="0" applyFont="1" applyAlignment="1">
      <alignment horizontal="center" vertical="center" wrapText="1"/>
    </xf>
    <xf numFmtId="0" fontId="6" fillId="26" borderId="0" xfId="0" applyFont="1" applyFill="1" applyAlignment="1">
      <alignment horizontal="center" vertical="center" wrapText="1"/>
    </xf>
    <xf numFmtId="3" fontId="7" fillId="26" borderId="0" xfId="0" applyNumberFormat="1" applyFont="1" applyFill="1" applyAlignment="1">
      <alignment horizontal="center" vertical="center" wrapText="1"/>
    </xf>
    <xf numFmtId="0" fontId="7" fillId="26" borderId="0" xfId="0" applyFont="1" applyFill="1" applyAlignment="1">
      <alignment horizontal="center" vertical="center" wrapText="1"/>
    </xf>
    <xf numFmtId="3" fontId="7" fillId="26" borderId="0" xfId="233" applyNumberFormat="1" applyFont="1" applyFill="1" applyBorder="1" applyAlignment="1">
      <alignment horizontal="center" vertical="center" wrapText="1"/>
    </xf>
    <xf numFmtId="3" fontId="7" fillId="0" borderId="0" xfId="0" applyNumberFormat="1" applyFont="1" applyAlignment="1">
      <alignment horizontal="center" vertical="center" wrapText="1"/>
    </xf>
    <xf numFmtId="0" fontId="8" fillId="0" borderId="0" xfId="0" applyFont="1" applyAlignment="1">
      <alignment vertical="center" wrapText="1"/>
    </xf>
    <xf numFmtId="0" fontId="39" fillId="0" borderId="0" xfId="0" applyFont="1" applyAlignment="1">
      <alignment vertical="center" wrapText="1"/>
    </xf>
    <xf numFmtId="0" fontId="6" fillId="0" borderId="0" xfId="0" applyFont="1" applyAlignment="1">
      <alignment vertical="center"/>
    </xf>
    <xf numFmtId="0" fontId="7" fillId="0" borderId="17" xfId="0" applyFont="1" applyBorder="1" applyAlignment="1">
      <alignment horizontal="center" vertical="center" wrapText="1"/>
    </xf>
    <xf numFmtId="14" fontId="6" fillId="0" borderId="17" xfId="0" applyNumberFormat="1" applyFont="1" applyBorder="1" applyAlignment="1">
      <alignment vertical="center" wrapText="1"/>
    </xf>
    <xf numFmtId="0" fontId="7" fillId="0" borderId="18" xfId="0" applyFont="1" applyBorder="1" applyAlignment="1">
      <alignment horizontal="center" vertical="center" wrapText="1"/>
    </xf>
    <xf numFmtId="0" fontId="6" fillId="0" borderId="13" xfId="0" applyFont="1" applyBorder="1" applyAlignment="1">
      <alignment horizontal="center" vertical="center" wrapText="1"/>
    </xf>
    <xf numFmtId="9" fontId="6" fillId="0" borderId="13" xfId="0" applyNumberFormat="1" applyFont="1" applyBorder="1" applyAlignment="1">
      <alignment horizontal="center" vertical="center" wrapText="1"/>
    </xf>
    <xf numFmtId="4" fontId="6" fillId="0" borderId="13"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4" fontId="61" fillId="0" borderId="13" xfId="0" applyNumberFormat="1" applyFont="1" applyBorder="1" applyAlignment="1">
      <alignment horizontal="center" vertical="center" wrapText="1"/>
    </xf>
    <xf numFmtId="4" fontId="6" fillId="0" borderId="0" xfId="0" applyNumberFormat="1" applyFont="1" applyAlignment="1">
      <alignment horizontal="center" vertical="center" wrapText="1"/>
    </xf>
    <xf numFmtId="4" fontId="34" fillId="0" borderId="15" xfId="0" applyNumberFormat="1" applyFont="1" applyBorder="1" applyAlignment="1">
      <alignment horizontal="right" vertical="center"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3" xfId="0" applyFont="1" applyBorder="1" applyAlignment="1">
      <alignment horizontal="center" vertical="center" wrapTex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36" fillId="0" borderId="21"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49" fontId="2" fillId="26" borderId="26" xfId="0" applyNumberFormat="1" applyFont="1" applyFill="1" applyBorder="1" applyAlignment="1">
      <alignment horizontal="center" vertical="center" wrapText="1"/>
    </xf>
    <xf numFmtId="49" fontId="2" fillId="26" borderId="27" xfId="0" applyNumberFormat="1" applyFont="1" applyFill="1" applyBorder="1" applyAlignment="1">
      <alignment horizontal="center" vertical="center" wrapText="1"/>
    </xf>
    <xf numFmtId="49" fontId="2" fillId="26" borderId="28" xfId="0" applyNumberFormat="1" applyFont="1" applyFill="1" applyBorder="1" applyAlignment="1">
      <alignment horizontal="center" vertical="center" wrapText="1"/>
    </xf>
    <xf numFmtId="0" fontId="7" fillId="0" borderId="0" xfId="0" applyFont="1" applyAlignment="1">
      <alignment horizontal="center" vertical="center" wrapText="1"/>
    </xf>
    <xf numFmtId="0" fontId="60" fillId="0" borderId="21" xfId="0" applyFont="1" applyBorder="1" applyAlignment="1">
      <alignment horizontal="center" vertical="center" wrapText="1"/>
    </xf>
    <xf numFmtId="0" fontId="60" fillId="0" borderId="22" xfId="0" applyFont="1" applyBorder="1" applyAlignment="1">
      <alignment horizontal="center" vertical="center" wrapText="1"/>
    </xf>
    <xf numFmtId="0" fontId="60" fillId="0" borderId="23" xfId="0" applyFont="1" applyBorder="1" applyAlignment="1">
      <alignment horizontal="center" vertical="center" wrapText="1"/>
    </xf>
    <xf numFmtId="0" fontId="7" fillId="0" borderId="21" xfId="0" applyFont="1" applyBorder="1" applyAlignment="1">
      <alignment horizontal="center" wrapText="1"/>
    </xf>
    <xf numFmtId="0" fontId="7" fillId="0" borderId="22" xfId="0" applyFont="1" applyBorder="1" applyAlignment="1">
      <alignment horizontal="center" wrapText="1"/>
    </xf>
    <xf numFmtId="0" fontId="7" fillId="0" borderId="23" xfId="0" applyFont="1" applyBorder="1" applyAlignment="1">
      <alignment horizont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39" fillId="42" borderId="0" xfId="0" applyFont="1" applyFill="1" applyAlignment="1">
      <alignment horizontal="center" vertical="center" wrapText="1"/>
    </xf>
    <xf numFmtId="0" fontId="8" fillId="0" borderId="0" xfId="0" applyFont="1" applyAlignment="1">
      <alignment horizontal="center" vertical="center" wrapText="1"/>
    </xf>
    <xf numFmtId="0" fontId="59" fillId="0" borderId="0" xfId="0" applyFont="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3" xfId="0" applyFont="1" applyBorder="1" applyAlignment="1">
      <alignment horizontal="center" vertical="center" wrapText="1"/>
    </xf>
    <xf numFmtId="49" fontId="4" fillId="0" borderId="32" xfId="0" applyNumberFormat="1" applyFont="1" applyBorder="1" applyAlignment="1">
      <alignment horizontal="center" vertical="center" shrinkToFit="1"/>
    </xf>
    <xf numFmtId="49" fontId="4" fillId="0" borderId="33"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0" fontId="34" fillId="0" borderId="14"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1" fontId="35" fillId="0" borderId="37" xfId="0" applyNumberFormat="1" applyFont="1" applyBorder="1" applyAlignment="1">
      <alignment horizontal="center" vertical="center" wrapText="1"/>
    </xf>
    <xf numFmtId="1" fontId="35" fillId="0" borderId="38" xfId="0" applyNumberFormat="1" applyFont="1" applyBorder="1" applyAlignment="1">
      <alignment horizontal="center" vertical="center" wrapText="1"/>
    </xf>
    <xf numFmtId="1" fontId="35" fillId="0" borderId="39"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cellXfs>
  <cellStyles count="1142">
    <cellStyle name="=C:\WINDOWS\SYSTEM32\COMMAND.COM" xfId="1" xr:uid="{A0EACD9B-C2EB-4FAD-9A6D-68E72A4B7E9F}"/>
    <cellStyle name="=C:\WINDOWS\SYSTEM32\COMMAND.COM 2" xfId="2" xr:uid="{EAA2B114-D568-480D-AFFC-2DB5F2BCAFFB}"/>
    <cellStyle name="=C:\WINDOWS\SYSTEM32\COMMAND.COM 2 2" xfId="3" xr:uid="{FEB8DA24-0D05-4884-97F1-978BA78341E1}"/>
    <cellStyle name="=C:\WINDOWS\SYSTEM32\COMMAND.COM 2 3" xfId="4" xr:uid="{9FAD2C2E-C5B0-4C2E-AF96-5E9116D0BC6A}"/>
    <cellStyle name="=C:\WINDOWS\SYSTEM32\COMMAND.COM 2 4" xfId="5" xr:uid="{03AC82DD-3390-459A-8E33-2929CCA34B7E}"/>
    <cellStyle name="=C:\WINDOWS\SYSTEM32\COMMAND.COM 2 5" xfId="6" xr:uid="{C2D4B9FF-B6CA-40B5-AE75-7F5C4212CCD8}"/>
    <cellStyle name="=C:\WINDOWS\SYSTEM32\COMMAND.COM 3" xfId="7" xr:uid="{07CB0F11-DB0A-44BB-BF77-B0CA67B97EEE}"/>
    <cellStyle name="=C:\WINDOWS\SYSTEM32\COMMAND.COM 3 2" xfId="8" xr:uid="{46F6FF6C-9186-40B9-8855-3D1C73074CFA}"/>
    <cellStyle name="=C:\WINDOWS\SYSTEM32\COMMAND.COM 3 3" xfId="9" xr:uid="{6B82BEE5-F829-422B-8FC6-895FCA786C56}"/>
    <cellStyle name="=C:\WINDOWS\SYSTEM32\COMMAND.COM 4" xfId="10" xr:uid="{F7D764C3-71F3-4C3D-8150-96629BA5BF91}"/>
    <cellStyle name="=C:\WINDOWS\SYSTEM32\COMMAND.COM 5" xfId="11" xr:uid="{50F8C790-D6AA-480F-9335-284A837BF9BF}"/>
    <cellStyle name="=C:\WINDOWS\SYSTEM32\COMMAND.COM 6" xfId="12" xr:uid="{237EE95B-58FE-4F67-A5BC-11CE002917B5}"/>
    <cellStyle name="=C:\WINDOWS\SYSTEM32\COMMAND.COM 6 2" xfId="13" xr:uid="{A25B8C47-183B-491A-BB6C-1B0F0910313F}"/>
    <cellStyle name="=C:\WINDOWS\SYSTEM32\COMMAND.COM 7" xfId="14" xr:uid="{3D063E08-A446-40D7-91BF-ED1EB9367106}"/>
    <cellStyle name="=C:\WINDOWS\SYSTEM32\COMMAND.COM 8" xfId="15" xr:uid="{F10E8642-C6E9-4593-8EBF-6E3B6A1B3268}"/>
    <cellStyle name="20% - Accent1" xfId="16" xr:uid="{20A0095A-EC60-443E-84DA-EB068BCF56B6}"/>
    <cellStyle name="20% - Accent2" xfId="17" xr:uid="{B0D479A2-5ED8-42A8-B381-BB605FA3DC79}"/>
    <cellStyle name="20% - Accent3" xfId="18" xr:uid="{DC33066D-1096-45BA-B09B-F9D68542AC95}"/>
    <cellStyle name="20% - Accent4" xfId="19" xr:uid="{F724B960-5CA7-44AC-B108-86FBCDACB779}"/>
    <cellStyle name="20% - Accent5" xfId="20" xr:uid="{DDA4B1DE-C067-49F7-832A-56106954A099}"/>
    <cellStyle name="20% - Accent6" xfId="21" xr:uid="{0A933E22-C917-4F5C-B5EE-A350660BF11E}"/>
    <cellStyle name="20% - Énfasis1" xfId="22" builtinId="30" customBuiltin="1"/>
    <cellStyle name="20% - Énfasis1 2" xfId="23" xr:uid="{CCC6C348-7D14-43C8-8714-5837D0CEB011}"/>
    <cellStyle name="20% - Énfasis2" xfId="24" builtinId="34" customBuiltin="1"/>
    <cellStyle name="20% - Énfasis2 2" xfId="25" xr:uid="{D1AA83EB-0072-4CA4-B99E-B22710B56D27}"/>
    <cellStyle name="20% - Énfasis3" xfId="26" builtinId="38" customBuiltin="1"/>
    <cellStyle name="20% - Énfasis3 2" xfId="27" xr:uid="{B03F3F48-F2E0-43F2-853B-C7C48C02816E}"/>
    <cellStyle name="20% - Énfasis4" xfId="28" builtinId="42" customBuiltin="1"/>
    <cellStyle name="20% - Énfasis4 2" xfId="29" xr:uid="{0CAA14A7-68F6-46CF-A666-BA7802C642DF}"/>
    <cellStyle name="20% - Énfasis5" xfId="30" builtinId="46" customBuiltin="1"/>
    <cellStyle name="20% - Énfasis5 2" xfId="31" xr:uid="{B8CF3EEF-2B7C-4E9C-BC6A-022DF15DFAD8}"/>
    <cellStyle name="20% - Énfasis6" xfId="32" builtinId="50" customBuiltin="1"/>
    <cellStyle name="20% - Énfasis6 2" xfId="33" xr:uid="{38197F6E-5C68-4CD1-8128-D9393B02DEC3}"/>
    <cellStyle name="40% - Accent1" xfId="34" xr:uid="{5494644A-835A-414C-BB1A-FC6E4F4D49D8}"/>
    <cellStyle name="40% - Accent2" xfId="35" xr:uid="{7B3E8BED-3732-40AC-B832-9941EA0C2252}"/>
    <cellStyle name="40% - Accent3" xfId="36" xr:uid="{D743FD71-AC55-47B5-9045-D4D61731CD33}"/>
    <cellStyle name="40% - Accent4" xfId="37" xr:uid="{C56DF2F9-C257-42FB-954C-89B44BC44BDE}"/>
    <cellStyle name="40% - Accent5" xfId="38" xr:uid="{8DFC43D2-1882-47B3-A17B-B9C973659A01}"/>
    <cellStyle name="40% - Accent6" xfId="39" xr:uid="{7BD7A7B2-D133-4FDB-9010-C4A3BB718089}"/>
    <cellStyle name="40% - Énfasis1" xfId="40" builtinId="31" customBuiltin="1"/>
    <cellStyle name="40% - Énfasis1 2" xfId="41" xr:uid="{CE39451F-6805-4535-9560-90C241795BE7}"/>
    <cellStyle name="40% - Énfasis2" xfId="42" builtinId="35" customBuiltin="1"/>
    <cellStyle name="40% - Énfasis2 2" xfId="43" xr:uid="{2B7CB1FF-3B58-48C8-9686-44595097FE4C}"/>
    <cellStyle name="40% - Énfasis3" xfId="44" builtinId="39" customBuiltin="1"/>
    <cellStyle name="40% - Énfasis3 2" xfId="45" xr:uid="{C8802E96-2F04-46A6-9C64-1A5253304CE8}"/>
    <cellStyle name="40% - Énfasis4" xfId="46" builtinId="43" customBuiltin="1"/>
    <cellStyle name="40% - Énfasis4 2" xfId="47" xr:uid="{7EECE865-769B-4609-AF3D-9034176CB68E}"/>
    <cellStyle name="40% - Énfasis5" xfId="48" builtinId="47" customBuiltin="1"/>
    <cellStyle name="40% - Énfasis5 2" xfId="49" xr:uid="{D1E492C9-EBA3-493F-9C90-116915FF184B}"/>
    <cellStyle name="40% - Énfasis6" xfId="50" builtinId="51" customBuiltin="1"/>
    <cellStyle name="40% - Énfasis6 2" xfId="51" xr:uid="{70A95FC4-C40F-4979-BA04-AE3D1E4FB1AB}"/>
    <cellStyle name="60% - Accent1" xfId="52" xr:uid="{3A64AE82-C664-4777-9F87-A8EFBC319FF4}"/>
    <cellStyle name="60% - Accent2" xfId="53" xr:uid="{B6C47930-00D5-4889-8AFB-A341B1567F40}"/>
    <cellStyle name="60% - Accent3" xfId="54" xr:uid="{7889EE8A-A31A-4F6E-9E04-5EADFDFC5A1C}"/>
    <cellStyle name="60% - Accent4" xfId="55" xr:uid="{9DAEBA97-EAA0-4EBC-81B9-DA8329C82726}"/>
    <cellStyle name="60% - Accent5" xfId="56" xr:uid="{0B42DBD7-80B2-43DA-936C-AD1A9494B115}"/>
    <cellStyle name="60% - Accent6" xfId="57" xr:uid="{118ED4FB-3026-4DF1-8809-8CD4D776F861}"/>
    <cellStyle name="60% - Énfasis1" xfId="58" builtinId="32" customBuiltin="1"/>
    <cellStyle name="60% - Énfasis1 2" xfId="59" xr:uid="{769655A1-650D-4549-B2D1-A7A74F60253D}"/>
    <cellStyle name="60% - Énfasis2" xfId="60" builtinId="36" customBuiltin="1"/>
    <cellStyle name="60% - Énfasis2 2" xfId="61" xr:uid="{9BBA2FD6-2AB9-4D34-A436-9BD1B833FDB2}"/>
    <cellStyle name="60% - Énfasis3" xfId="62" builtinId="40" customBuiltin="1"/>
    <cellStyle name="60% - Énfasis3 2" xfId="63" xr:uid="{C2D7436C-2E73-48A4-9D7D-DFB8464DB4BA}"/>
    <cellStyle name="60% - Énfasis4" xfId="64" builtinId="44" customBuiltin="1"/>
    <cellStyle name="60% - Énfasis4 2" xfId="65" xr:uid="{3A4644CA-BA03-4819-8030-B04BD5487831}"/>
    <cellStyle name="60% - Énfasis5" xfId="66" builtinId="48" customBuiltin="1"/>
    <cellStyle name="60% - Énfasis5 2" xfId="67" xr:uid="{7249CD14-9E18-4D92-8F19-649C8A23806F}"/>
    <cellStyle name="60% - Énfasis6" xfId="68" builtinId="52" customBuiltin="1"/>
    <cellStyle name="60% - Énfasis6 2" xfId="69" xr:uid="{E1C8AFA0-529D-4737-8FC0-BBE9ECE613EA}"/>
    <cellStyle name="7" xfId="70" xr:uid="{240E778C-49D4-4AC9-ACDE-90653C0ABD21}"/>
    <cellStyle name="Accent1" xfId="71" xr:uid="{6F856D20-45A0-43BD-BC82-13A27123E99F}"/>
    <cellStyle name="Accent2" xfId="72" xr:uid="{5B215993-B65B-4E06-AB37-652392BA206E}"/>
    <cellStyle name="Accent3" xfId="73" xr:uid="{B49DEF5B-C214-40DE-8240-651FC55C6151}"/>
    <cellStyle name="Accent4" xfId="74" xr:uid="{3A6E06AA-66EA-4C0D-94FF-1E2A2884BC04}"/>
    <cellStyle name="Accent5" xfId="75" xr:uid="{2427A464-ED73-499A-A9EC-26A3CAE5404F}"/>
    <cellStyle name="Accent6" xfId="76" xr:uid="{E92AA0D4-0CE7-442C-B4E6-655F33AE9A3B}"/>
    <cellStyle name="Bad" xfId="77" xr:uid="{BDC9D9E3-3996-4095-BCBA-34C0E3BF505E}"/>
    <cellStyle name="Buena 2" xfId="78" xr:uid="{0C2D1D46-DC68-45A2-B6A1-1782D825CE85}"/>
    <cellStyle name="Cabecera 1" xfId="79" xr:uid="{37E33897-B5D5-4DA4-A32D-88A940DA823D}"/>
    <cellStyle name="Cabecera 1 2" xfId="80" xr:uid="{60B935CB-7FD5-486B-ADA3-B200D41F9642}"/>
    <cellStyle name="Cabecera 2" xfId="81" xr:uid="{73FA05E1-D849-45C5-B52C-D870F7C92E2B}"/>
    <cellStyle name="Cabecera 2 2" xfId="82" xr:uid="{E977971E-9D60-4DCC-9FBD-357B4BA09EC1}"/>
    <cellStyle name="Calculation" xfId="83" xr:uid="{9B5E3429-5212-44E9-9B5A-B426D32F4757}"/>
    <cellStyle name="Cálculo" xfId="84" builtinId="22" customBuiltin="1"/>
    <cellStyle name="Cálculo 2" xfId="85" xr:uid="{3996EC19-E39E-4EA8-AA8F-8128DD074E24}"/>
    <cellStyle name="Celda de comprobación" xfId="86" builtinId="23" customBuiltin="1"/>
    <cellStyle name="Celda de comprobación 2" xfId="87" xr:uid="{69EBFA90-B332-4A38-B0BF-6C8800BC2935}"/>
    <cellStyle name="Celda vinculada" xfId="88" builtinId="24" customBuiltin="1"/>
    <cellStyle name="Celda vinculada 2" xfId="89" xr:uid="{E2F3C059-67FA-448F-97AF-B00D791F6768}"/>
    <cellStyle name="Check Cell" xfId="90" xr:uid="{64B2B3D1-2880-4A1D-89F3-BE73B0B006A1}"/>
    <cellStyle name="Encabezado 4" xfId="91" builtinId="19" customBuiltin="1"/>
    <cellStyle name="Encabezado 4 2" xfId="92" xr:uid="{673E0596-8496-4981-9E50-2D92CF2BE2ED}"/>
    <cellStyle name="Énfasis1" xfId="93" builtinId="29" customBuiltin="1"/>
    <cellStyle name="Énfasis1 2" xfId="94" xr:uid="{9F4F8CA0-26F4-4772-B664-2CFB7577D2AE}"/>
    <cellStyle name="Énfasis2" xfId="95" builtinId="33" customBuiltin="1"/>
    <cellStyle name="Énfasis2 2" xfId="96" xr:uid="{D18410DF-6BF4-4400-B8C6-3AD86676A95F}"/>
    <cellStyle name="Énfasis3" xfId="97" builtinId="37" customBuiltin="1"/>
    <cellStyle name="Énfasis3 2" xfId="98" xr:uid="{0977FE77-6474-4A29-99E5-2616D9754F22}"/>
    <cellStyle name="Énfasis4" xfId="99" builtinId="41" customBuiltin="1"/>
    <cellStyle name="Énfasis4 2" xfId="100" xr:uid="{8CB3F220-A969-43D3-B431-BEE5FB9C0C78}"/>
    <cellStyle name="Énfasis5" xfId="101" builtinId="45" customBuiltin="1"/>
    <cellStyle name="Énfasis5 2" xfId="102" xr:uid="{889F9564-82C9-4AC0-8A38-4E002BC364E7}"/>
    <cellStyle name="Énfasis6" xfId="103" builtinId="49" customBuiltin="1"/>
    <cellStyle name="Énfasis6 2" xfId="104" xr:uid="{B5CD817F-27DB-4FBE-AE6B-A30CE300B618}"/>
    <cellStyle name="Entrada" xfId="105" builtinId="20" customBuiltin="1"/>
    <cellStyle name="Entrada 2" xfId="106" xr:uid="{EBC818FB-9AB1-4371-9D76-D5B55C5C9E45}"/>
    <cellStyle name="Euro" xfId="107" xr:uid="{EB6F8881-929D-4619-B3F2-CF4B00B22E4A}"/>
    <cellStyle name="Euro 10" xfId="108" xr:uid="{AE703340-5F9E-4FFA-A9C0-854C7BACBB8C}"/>
    <cellStyle name="Euro 11" xfId="109" xr:uid="{E8AD404B-37D2-44D7-9F50-4DFF3362F547}"/>
    <cellStyle name="Euro 12" xfId="110" xr:uid="{D542553F-FB7A-414F-9DD7-47D3E2E24A3E}"/>
    <cellStyle name="Euro 13" xfId="111" xr:uid="{F0DA0887-822A-43A8-9B00-1DA13E5EABE1}"/>
    <cellStyle name="Euro 14" xfId="112" xr:uid="{2CF50789-8524-42B2-B3DB-218872B48F81}"/>
    <cellStyle name="Euro 15" xfId="113" xr:uid="{57A4DD02-6F54-495E-8BB8-F9D290A8D791}"/>
    <cellStyle name="Euro 16" xfId="114" xr:uid="{579CBD49-5692-4CB1-99D2-3EE04EE80D75}"/>
    <cellStyle name="Euro 17" xfId="115" xr:uid="{8BB5EB0A-262B-416C-8017-46ED38CCD17C}"/>
    <cellStyle name="Euro 18" xfId="116" xr:uid="{E82E14E3-6C8C-4CA8-B087-C73BC22DB2E5}"/>
    <cellStyle name="Euro 19" xfId="117" xr:uid="{EBFCF65E-CECF-481A-A0A0-A879474DC26C}"/>
    <cellStyle name="Euro 2" xfId="118" xr:uid="{39BA910C-B9AA-47A1-8B5D-3B76F2B334F8}"/>
    <cellStyle name="Euro 2 10" xfId="119" xr:uid="{EA01CE80-A759-4631-A552-FB6D9F2D34A9}"/>
    <cellStyle name="Euro 2 10 2" xfId="120" xr:uid="{EB1B84DB-2EE0-45DE-B5EA-D93CC6474721}"/>
    <cellStyle name="Euro 2 10 2 2" xfId="121" xr:uid="{B793A4BA-9278-409C-AAD0-CF0E564F3146}"/>
    <cellStyle name="Euro 2 11" xfId="122" xr:uid="{BB5FEF4A-0F43-458B-A9C0-F9451A7A0490}"/>
    <cellStyle name="Euro 2 12" xfId="123" xr:uid="{81DC886B-01A3-4F13-AC16-F00C9E9A49DC}"/>
    <cellStyle name="Euro 2 2" xfId="124" xr:uid="{18E44F0A-1A2F-4BB0-9C88-F471E7A693BB}"/>
    <cellStyle name="Euro 2 2 2" xfId="125" xr:uid="{46F3A18A-00C1-4344-BF99-FBDDA11F565E}"/>
    <cellStyle name="Euro 2 2 2 2" xfId="126" xr:uid="{8E450FD8-EFCF-4E8F-A508-33285EBBBE0A}"/>
    <cellStyle name="Euro 2 2 2 2 2" xfId="127" xr:uid="{38E26B8D-C83A-42A2-A22C-606E3EA0A8B0}"/>
    <cellStyle name="Euro 2 2 2 2 3" xfId="128" xr:uid="{B5DF4DC5-A472-4311-B017-96843C02A645}"/>
    <cellStyle name="Euro 2 2 2 3" xfId="129" xr:uid="{ABC71C21-470D-469C-AE00-83BE320E5887}"/>
    <cellStyle name="Euro 2 2 2 4" xfId="130" xr:uid="{7B0C53F4-7AD8-41EE-9C79-B5E3BB23755F}"/>
    <cellStyle name="Euro 2 2 3" xfId="131" xr:uid="{418B17C3-3C05-4A17-91FA-2CD330A0E741}"/>
    <cellStyle name="Euro 2 2 4" xfId="132" xr:uid="{A7670526-6FD8-45FB-94A6-540A82BA422D}"/>
    <cellStyle name="Euro 2 2 4 2" xfId="133" xr:uid="{A2A0FABC-2DB8-4785-916D-D98331CBAE21}"/>
    <cellStyle name="Euro 2 2 4 3" xfId="134" xr:uid="{73796EEF-682A-4AC6-9E26-B6554B237066}"/>
    <cellStyle name="Euro 2 2 4 4" xfId="135" xr:uid="{BBD2D19D-C5CA-4E91-B517-AFBAA7107D3A}"/>
    <cellStyle name="Euro 2 2 5" xfId="136" xr:uid="{A36080AD-5D7F-4ACE-A136-95F6B8D790C2}"/>
    <cellStyle name="Euro 2 3" xfId="137" xr:uid="{C8C59AB7-B242-4D8E-8DB6-B9A94F063B2B}"/>
    <cellStyle name="Euro 2 4" xfId="138" xr:uid="{1B7224C2-9878-49F3-86B7-CB85263AEA5A}"/>
    <cellStyle name="Euro 2 5" xfId="139" xr:uid="{C4A90DB7-58D6-4056-AEFD-FAFCE0D2F3ED}"/>
    <cellStyle name="Euro 2 6" xfId="140" xr:uid="{6EB48ED4-3A4C-4F1C-B444-B3A8D0C6E7CF}"/>
    <cellStyle name="Euro 2 7" xfId="141" xr:uid="{E8FF1612-C9D8-4CC9-8EAE-D7D393D29C26}"/>
    <cellStyle name="Euro 2 8" xfId="142" xr:uid="{8A6B7497-A120-4824-9CB4-AF5B5EC9FB6D}"/>
    <cellStyle name="Euro 2 9" xfId="143" xr:uid="{C9479C63-1F94-4DA3-8B88-32D86E23C02C}"/>
    <cellStyle name="Euro 20" xfId="144" xr:uid="{F206E679-0FF7-4924-9CA0-D61E31A8FA66}"/>
    <cellStyle name="Euro 21" xfId="145" xr:uid="{2C577A83-29BB-4365-A45D-3600FA61F0A5}"/>
    <cellStyle name="Euro 22" xfId="146" xr:uid="{2FC7796F-51F3-4ED8-8974-89C268B4E90D}"/>
    <cellStyle name="Euro 23" xfId="147" xr:uid="{467D8429-1EAD-49FA-9078-919AC5E50490}"/>
    <cellStyle name="Euro 24" xfId="148" xr:uid="{3AD6744C-D96A-4E21-908E-8B8A42EA9B75}"/>
    <cellStyle name="Euro 25" xfId="149" xr:uid="{55B3A74A-776B-43BC-B161-CC589B88B615}"/>
    <cellStyle name="Euro 26" xfId="150" xr:uid="{4B9D9F1C-0A64-4FD7-9E8F-72F443142B1A}"/>
    <cellStyle name="Euro 27" xfId="151" xr:uid="{BC0B0454-6206-47DF-B713-E4DA261FF3FD}"/>
    <cellStyle name="Euro 28" xfId="152" xr:uid="{141AF090-2F38-4FA9-8C58-8CDA2870982F}"/>
    <cellStyle name="Euro 29" xfId="153" xr:uid="{C769BE84-F2BD-44CB-A54A-42A91A4DB68B}"/>
    <cellStyle name="Euro 3" xfId="154" xr:uid="{1C3FDDBF-6CA6-426E-9882-FCE7F11A0B9B}"/>
    <cellStyle name="Euro 3 2" xfId="155" xr:uid="{EE79B968-4A0C-4B4B-B951-585DF99959BB}"/>
    <cellStyle name="Euro 3 2 2" xfId="156" xr:uid="{B5701FAC-ED5C-4240-BAC9-C96534C88C7A}"/>
    <cellStyle name="Euro 3 2 3" xfId="157" xr:uid="{9D06FB32-F81D-48BC-8A5F-731EB034E61A}"/>
    <cellStyle name="Euro 3 2 4" xfId="158" xr:uid="{3841592B-77A6-4B72-AD2E-559A616F102D}"/>
    <cellStyle name="Euro 3 3" xfId="159" xr:uid="{DF2C8E5B-2114-4F3B-B177-AF9DD24E84AF}"/>
    <cellStyle name="Euro 30" xfId="160" xr:uid="{A1DB9E90-8A5A-479B-BA6A-A5C5DB8D8C60}"/>
    <cellStyle name="Euro 31" xfId="161" xr:uid="{1FC2DEBD-8F9B-490C-BB49-AE08A4D13E64}"/>
    <cellStyle name="Euro 32" xfId="162" xr:uid="{5520A0EF-B546-4515-A179-22B64DF8CE84}"/>
    <cellStyle name="Euro 33" xfId="163" xr:uid="{EB22E8AD-3837-4221-94C1-BFDA7D0D6231}"/>
    <cellStyle name="Euro 34" xfId="164" xr:uid="{FFFD3C1E-2DEA-4363-836D-D9A635081DF6}"/>
    <cellStyle name="Euro 35" xfId="165" xr:uid="{4C9BBA3B-F0E2-4E8A-B6A9-C6C44EBD2665}"/>
    <cellStyle name="Euro 36" xfId="166" xr:uid="{42C3B9EF-D7BE-4618-B83A-59175AE0F867}"/>
    <cellStyle name="Euro 37" xfId="167" xr:uid="{F8CC0930-A501-41D2-B9ED-4110D9AFF23C}"/>
    <cellStyle name="Euro 38" xfId="168" xr:uid="{D7B014D2-455F-4062-80AC-705D1336F104}"/>
    <cellStyle name="Euro 39" xfId="169" xr:uid="{78FFF756-B8EA-4097-9CDD-F6FCE4173BA6}"/>
    <cellStyle name="Euro 4" xfId="170" xr:uid="{10209C61-DBD0-4362-A42B-66FFBC115838}"/>
    <cellStyle name="Euro 4 2" xfId="171" xr:uid="{9FF35B2D-9F4A-4C83-AEB3-E1D4D1A67CA7}"/>
    <cellStyle name="Euro 4 3" xfId="172" xr:uid="{9AB66DEA-43B7-4D27-9159-37A40D117B81}"/>
    <cellStyle name="Euro 4 4" xfId="173" xr:uid="{F4107BBC-95C1-4B83-8B37-DF461A5F55A7}"/>
    <cellStyle name="Euro 4 5" xfId="174" xr:uid="{9BBD214C-25F6-4ADB-BB77-3B8EEE1F3115}"/>
    <cellStyle name="Euro 40" xfId="175" xr:uid="{2897FF92-8653-486E-AA44-44C650F045D8}"/>
    <cellStyle name="Euro 41" xfId="176" xr:uid="{B3FD056E-7AC0-4552-9866-6F1ABB2429FC}"/>
    <cellStyle name="Euro 42" xfId="177" xr:uid="{2AC159E9-AD82-42E4-8C80-2C8F49716906}"/>
    <cellStyle name="Euro 42 2" xfId="178" xr:uid="{383BA166-F675-4798-A230-525F15C06F6A}"/>
    <cellStyle name="Euro 42 3" xfId="179" xr:uid="{A6954F22-ACB5-4324-A7E2-03A1A365C29D}"/>
    <cellStyle name="Euro 43" xfId="180" xr:uid="{D109378B-A0F6-43B3-AF87-87D9EC6007EC}"/>
    <cellStyle name="Euro 44" xfId="181" xr:uid="{6BE61EC9-CF0F-4172-90E4-DFE016B1C675}"/>
    <cellStyle name="Euro 45" xfId="182" xr:uid="{719B4D9F-C7B6-4950-95BE-6D563174BFFC}"/>
    <cellStyle name="Euro 45 2" xfId="183" xr:uid="{9A8BA527-B794-42FC-80DB-725AEDCC34D3}"/>
    <cellStyle name="Euro 45 3" xfId="184" xr:uid="{FEFD5C6D-62E3-4BED-9836-CBFF252A56F2}"/>
    <cellStyle name="Euro 46" xfId="185" xr:uid="{55121B5E-EE0E-4679-BCAF-7923688D6E67}"/>
    <cellStyle name="Euro 46 2" xfId="186" xr:uid="{0AE31E85-17EF-4967-8EBA-1384C042D099}"/>
    <cellStyle name="Euro 46 3" xfId="187" xr:uid="{293C6EEA-F82E-4A98-BBB5-33B783A52E3A}"/>
    <cellStyle name="Euro 47" xfId="188" xr:uid="{15C5ED79-895D-4A54-934A-6EF34D7B7193}"/>
    <cellStyle name="Euro 47 2" xfId="189" xr:uid="{0CFA48C4-1506-48DF-844B-576E34578DC9}"/>
    <cellStyle name="Euro 47 3" xfId="190" xr:uid="{3DC329C0-EC7B-4B2B-AA79-B1E48CEE5F36}"/>
    <cellStyle name="Euro 48" xfId="191" xr:uid="{20223400-5A81-4275-BBBE-14AD04426BEB}"/>
    <cellStyle name="Euro 48 2" xfId="192" xr:uid="{74A45AD9-724E-46C7-B549-052D4D5F9B7C}"/>
    <cellStyle name="Euro 48 3" xfId="193" xr:uid="{90B0F2BB-8496-4DC1-ABA5-A00253EA83D9}"/>
    <cellStyle name="Euro 49" xfId="194" xr:uid="{87D90F25-9F7F-4D29-BCBF-82FB2FE3D3B1}"/>
    <cellStyle name="Euro 49 2" xfId="195" xr:uid="{B13DD624-E09B-48D9-B8AA-6CD7C386EB34}"/>
    <cellStyle name="Euro 49 3" xfId="196" xr:uid="{3076700A-C7C3-4942-AF1A-F9EFCA218443}"/>
    <cellStyle name="Euro 5" xfId="197" xr:uid="{F3754213-6573-45AA-A292-987BBC020787}"/>
    <cellStyle name="Euro 5 2" xfId="198" xr:uid="{20A6F9A1-0F46-4EE1-87C0-44FC6CA8A8F0}"/>
    <cellStyle name="Euro 5 3" xfId="199" xr:uid="{95AE80B6-A2A5-4481-A239-43312AA53821}"/>
    <cellStyle name="Euro 5 4" xfId="200" xr:uid="{8AAB00B0-4EE5-438D-BF3C-443202901A20}"/>
    <cellStyle name="Euro 5 5" xfId="201" xr:uid="{42E36856-042E-4D81-AA49-4DB23F817684}"/>
    <cellStyle name="Euro 50" xfId="202" xr:uid="{BE53C698-AAC6-453F-9B09-95D42647EFD2}"/>
    <cellStyle name="Euro 50 2" xfId="203" xr:uid="{82DB8B6E-129C-46B2-A301-EA441CE729F1}"/>
    <cellStyle name="Euro 50 3" xfId="204" xr:uid="{3C7AF701-8FB0-477F-A98C-F17FFE4EFDC4}"/>
    <cellStyle name="Euro 51" xfId="205" xr:uid="{4FC1283B-0FEC-4135-B705-17508C52717A}"/>
    <cellStyle name="Euro 51 2" xfId="206" xr:uid="{2CCF6AC3-F52B-4067-A878-34C312869554}"/>
    <cellStyle name="Euro 51 3" xfId="207" xr:uid="{4AB5B690-C14F-45BE-B8B3-88E87D0599DD}"/>
    <cellStyle name="Euro 52" xfId="208" xr:uid="{2051B8B3-1AC5-4C60-95F4-BD5AC0B3421E}"/>
    <cellStyle name="Euro 53" xfId="209" xr:uid="{D171BB5E-F555-42C8-95FC-3F1E8A935075}"/>
    <cellStyle name="Euro 6" xfId="210" xr:uid="{647F4716-06B2-482E-85A4-6C7E2EE6197D}"/>
    <cellStyle name="Euro 6 2" xfId="211" xr:uid="{3DD9BDDA-3464-4B00-AF64-8FB7F870F103}"/>
    <cellStyle name="Euro 6 3" xfId="212" xr:uid="{C185254C-65A6-46EF-8483-703AD6B44325}"/>
    <cellStyle name="Euro 6 4" xfId="213" xr:uid="{17167466-4B95-4BA2-8D09-ACBA98A40A80}"/>
    <cellStyle name="Euro 6 5" xfId="214" xr:uid="{44036557-E981-4544-8B88-6381A38C4CCE}"/>
    <cellStyle name="Euro 7" xfId="215" xr:uid="{50B43D48-96DA-4255-9B8D-DAA3DC5251B8}"/>
    <cellStyle name="Euro 8" xfId="216" xr:uid="{F86E76CB-A1A3-44D4-A2A5-77D4C2051DBC}"/>
    <cellStyle name="Euro 9" xfId="217" xr:uid="{B9A2A5EE-F8D0-4C3E-83C3-AA06D5ED7253}"/>
    <cellStyle name="Explanatory Text" xfId="218" xr:uid="{676732D4-9261-4CE5-B6CD-D2E44503CC63}"/>
    <cellStyle name="Fecha" xfId="219" xr:uid="{010A2FB1-305A-47B6-93F2-E2E1662C1F52}"/>
    <cellStyle name="Fecha 2" xfId="220" xr:uid="{B7C800BA-08F6-45DD-9FA1-BCD7A4D590D9}"/>
    <cellStyle name="Fijo" xfId="221" xr:uid="{F867EA9D-9CDE-47BA-A53D-54ADB77319DD}"/>
    <cellStyle name="Fijo 2" xfId="222" xr:uid="{A823A7E1-A091-4C93-9339-602F39A0D7A1}"/>
    <cellStyle name="Good" xfId="223" xr:uid="{04BCE599-E570-41BE-914C-44BCDA559A61}"/>
    <cellStyle name="Heading 1" xfId="224" xr:uid="{C462E81E-C18E-4650-8853-5443D1C8B9BE}"/>
    <cellStyle name="Heading 2" xfId="225" xr:uid="{F18F9A0E-1C17-4547-8D2E-E4243B17DCB6}"/>
    <cellStyle name="Heading 3" xfId="226" xr:uid="{3B3B6F85-4699-4146-A5F1-ABFFB8CA2EE4}"/>
    <cellStyle name="Heading 4" xfId="227" xr:uid="{AC612AD8-E99B-42E9-B7EF-3C31AF30118D}"/>
    <cellStyle name="Hipervínculo 16" xfId="228" xr:uid="{D2F4DFFC-D9EA-4709-AAB4-DE5C4DA39ABD}"/>
    <cellStyle name="Incorrecto" xfId="229" builtinId="27" customBuiltin="1"/>
    <cellStyle name="Incorrecto 2" xfId="230" xr:uid="{45642B72-B061-4ABE-BD46-D89F4396AADC}"/>
    <cellStyle name="Input" xfId="231" xr:uid="{CA3D4C96-CF39-4944-8C95-4101C8365AE0}"/>
    <cellStyle name="Linked Cell" xfId="232" xr:uid="{22D54259-9D9C-423F-B934-D015C303A626}"/>
    <cellStyle name="Millares" xfId="233" builtinId="3"/>
    <cellStyle name="Millares 2 2" xfId="234" xr:uid="{7B91859D-D52E-4A98-B24E-EAA1B379A791}"/>
    <cellStyle name="Millares 2 3" xfId="235" xr:uid="{96BFC1C7-BC61-43C7-8A95-3EE38019ADA1}"/>
    <cellStyle name="Millares 91" xfId="236" xr:uid="{2D3E80A8-0C62-47E9-9D13-5F0D5A53DB8C}"/>
    <cellStyle name="Millares 92" xfId="237" xr:uid="{EA818489-64AF-499A-81A3-B3D0193E1F3B}"/>
    <cellStyle name="Millares 93" xfId="238" xr:uid="{999CAE96-7CC1-40AD-A9D5-42BFF4C6D060}"/>
    <cellStyle name="Millares 93 2" xfId="239" xr:uid="{BCEAF81A-A6B1-4E19-8765-F54F6D939A05}"/>
    <cellStyle name="Millares 93 3" xfId="240" xr:uid="{5ED3734C-A3D9-490E-A72B-DF85899D8016}"/>
    <cellStyle name="Millares 94" xfId="241" xr:uid="{D751DC5A-6250-412B-8E5C-12FEE273663F}"/>
    <cellStyle name="Millares 94 2" xfId="242" xr:uid="{86C6D74C-7885-4C99-8786-0D291EB0BBD8}"/>
    <cellStyle name="Monetario" xfId="243" xr:uid="{1641C655-C2A1-4C91-A7FE-F6F843410D90}"/>
    <cellStyle name="Monetario 2" xfId="244" xr:uid="{12F5D5F9-01D0-41A2-B23B-9C550846FB2E}"/>
    <cellStyle name="Monetario0" xfId="245" xr:uid="{5CA89B02-BDFA-4A16-A53C-2A31E509DA8A}"/>
    <cellStyle name="Monetario0 2" xfId="246" xr:uid="{36FBA6D3-5F25-4F0F-AF80-066B0AFFB06F}"/>
    <cellStyle name="Neutral" xfId="247" builtinId="28" customBuiltin="1"/>
    <cellStyle name="Neutral 10" xfId="248" xr:uid="{C607A9CE-FC22-40DF-A586-21DA19573400}"/>
    <cellStyle name="Neutral 10 2" xfId="249" xr:uid="{EA7A71F0-668F-462E-A421-6CFE98D65765}"/>
    <cellStyle name="Neutral 2" xfId="250" xr:uid="{67B7408F-27A8-421F-9759-0677FADDF360}"/>
    <cellStyle name="Neutral 2 2" xfId="251" xr:uid="{23DECD01-9964-4688-805C-7CEAC2C70934}"/>
    <cellStyle name="Neutral 2 3" xfId="252" xr:uid="{0E798F8C-0582-44CD-B07F-C7B522F958D1}"/>
    <cellStyle name="Neutral 3" xfId="253" xr:uid="{3E77F219-93AB-4E31-BAAF-DD8D27C19021}"/>
    <cellStyle name="Neutral 3 2" xfId="254" xr:uid="{AD33A57D-4E9B-4672-8B35-7029EF175227}"/>
    <cellStyle name="Neutral 3 3" xfId="255" xr:uid="{7C06FF0F-09D7-40B2-A4CB-E83F9ED6D155}"/>
    <cellStyle name="Neutral 3 4" xfId="256" xr:uid="{B2AA9C34-0C59-4A16-B2E5-1AA327D4F427}"/>
    <cellStyle name="Neutral 4" xfId="257" xr:uid="{94DD54E5-E684-48C6-948A-69237CC7A07B}"/>
    <cellStyle name="Neutral 4 2" xfId="258" xr:uid="{3D85F6E4-EF08-4A26-B977-33D5210AA697}"/>
    <cellStyle name="Neutral 4 3" xfId="259" xr:uid="{937E6E59-6831-4FE4-88D9-C787226E72A7}"/>
    <cellStyle name="Neutral 4 4" xfId="260" xr:uid="{DFC30909-6E3E-41C4-80C6-630658C5230A}"/>
    <cellStyle name="Neutral 5" xfId="261" xr:uid="{C7668E71-B9E8-4032-9E1B-2A305AC43E98}"/>
    <cellStyle name="Neutral 5 2" xfId="262" xr:uid="{699DECCA-26A3-4DEB-8D67-7BB1D14DBF2D}"/>
    <cellStyle name="Neutral 5 3" xfId="263" xr:uid="{1EDCBC6E-776A-42C6-B859-2581EB70FFEC}"/>
    <cellStyle name="Neutral 5 4" xfId="264" xr:uid="{1E8CA80F-B184-41BF-B540-E0C92E6B139B}"/>
    <cellStyle name="Neutral 6" xfId="265" xr:uid="{399934B1-0B3E-45D8-A864-968DDAA5606E}"/>
    <cellStyle name="Neutral 6 2" xfId="266" xr:uid="{F5C82743-FDFB-4E54-890A-11FDCE607595}"/>
    <cellStyle name="Neutral 6 3" xfId="267" xr:uid="{F61F2E17-4D97-4364-ABE6-0294D1189CAC}"/>
    <cellStyle name="Neutral 6 4" xfId="268" xr:uid="{30106DD0-A2DE-43C1-9CCA-7F7788A67C94}"/>
    <cellStyle name="Neutral 7" xfId="269" xr:uid="{1B67B1F0-A3BF-42CE-A794-629E6FA2DED2}"/>
    <cellStyle name="Neutral 7 2" xfId="270" xr:uid="{525769CD-601F-4CAD-B3E3-D138DF5DD062}"/>
    <cellStyle name="Neutral 7 3" xfId="271" xr:uid="{1893FCFC-A2F1-4E12-8FEA-4F1F9668AA73}"/>
    <cellStyle name="Neutral 7 4" xfId="272" xr:uid="{0DED8178-6C7B-47CF-BDDC-C9DFB14682BE}"/>
    <cellStyle name="Neutral 8" xfId="273" xr:uid="{EF50A62C-583D-46C6-8042-CC00B73167D3}"/>
    <cellStyle name="Neutral 8 2" xfId="274" xr:uid="{D3A7DF10-7607-451B-A6B6-F41AD69B76D4}"/>
    <cellStyle name="Neutral 8 3" xfId="275" xr:uid="{063BE39A-77D5-4427-962A-9BE2179E3281}"/>
    <cellStyle name="Neutral 8 4" xfId="276" xr:uid="{3BF454AE-7A25-46B7-A138-B5B7063FBD43}"/>
    <cellStyle name="Neutral 9" xfId="277" xr:uid="{28F293D5-4014-4223-B346-C7E446715D47}"/>
    <cellStyle name="Neutral 9 2" xfId="278" xr:uid="{07BCF869-F7BB-437F-8CE2-9E54F0176198}"/>
    <cellStyle name="Neutral 9 3" xfId="279" xr:uid="{8D30EA0C-9526-4E25-AC33-B5CE67EC5FD8}"/>
    <cellStyle name="Neutral 9 4" xfId="280" xr:uid="{A0E32A25-A17F-4F9A-A276-050A4484D8C9}"/>
    <cellStyle name="No-definido" xfId="281" xr:uid="{21941AF5-B01C-4FBB-A5CD-38BC7316E1C8}"/>
    <cellStyle name="Normal" xfId="0" builtinId="0"/>
    <cellStyle name="Normal 100" xfId="282" xr:uid="{0824F92C-A3C2-48E6-AEEE-A481500EF847}"/>
    <cellStyle name="Normal 100 2" xfId="283" xr:uid="{F4114A05-F7CD-4977-8CC2-5FBB9294FBAB}"/>
    <cellStyle name="Normal 100 3" xfId="284" xr:uid="{CC9CF592-6D04-4C45-9756-60E5C43C0F85}"/>
    <cellStyle name="Normal 12 10" xfId="285" xr:uid="{02B9C387-E426-4D6F-934A-A64FFBE98408}"/>
    <cellStyle name="Normal 12 11" xfId="286" xr:uid="{E541C802-AF54-43C0-B795-25288AF5D1FA}"/>
    <cellStyle name="Normal 12 12" xfId="287" xr:uid="{951F4BA2-AD01-4EE5-B97E-1AE0EBE9F16E}"/>
    <cellStyle name="Normal 12 13" xfId="288" xr:uid="{D0878935-C5A1-4EB6-9A7F-7DC3BEAD88C8}"/>
    <cellStyle name="Normal 12 14" xfId="289" xr:uid="{BF5056FD-1592-4333-85B6-C0F96BEEA439}"/>
    <cellStyle name="Normal 12 15" xfId="290" xr:uid="{3594EC14-8D5D-4AEA-98DA-17FA35AA03D3}"/>
    <cellStyle name="Normal 12 16" xfId="291" xr:uid="{CF468DB3-9E9F-4EB0-85CC-DF65C924AD01}"/>
    <cellStyle name="Normal 12 17" xfId="292" xr:uid="{6F166B0A-E6D0-4D72-91B1-2505EA164D1E}"/>
    <cellStyle name="Normal 12 18" xfId="293" xr:uid="{F17D429D-A0CA-44C3-A375-713E3DB5054C}"/>
    <cellStyle name="Normal 12 19" xfId="294" xr:uid="{337C7732-C76B-435B-B6C5-8CD7233ABE58}"/>
    <cellStyle name="Normal 12 2" xfId="295" xr:uid="{2104B3A6-BA40-436F-9359-28AF9FC3152B}"/>
    <cellStyle name="Normal 12 20" xfId="296" xr:uid="{7A5045C9-8895-4E82-8413-36BE7651CADE}"/>
    <cellStyle name="Normal 12 21" xfId="297" xr:uid="{5689D934-8EA0-40D2-9038-BF0B2F368961}"/>
    <cellStyle name="Normal 12 22" xfId="298" xr:uid="{743A2B37-7A17-46A3-9034-CEAE1533C886}"/>
    <cellStyle name="Normal 12 23" xfId="299" xr:uid="{D813E45B-6D73-43EB-AA13-8F2E287AE5EA}"/>
    <cellStyle name="Normal 12 24" xfId="300" xr:uid="{792A0568-4870-45C5-8D3F-4F07C4816479}"/>
    <cellStyle name="Normal 12 25" xfId="301" xr:uid="{5F52A7EB-D976-4641-B848-4F63D7832AAA}"/>
    <cellStyle name="Normal 12 26" xfId="302" xr:uid="{0CD02242-9DC4-4EF0-B657-E11CE024C749}"/>
    <cellStyle name="Normal 12 27" xfId="303" xr:uid="{050F1DE5-9F4F-45CC-99C7-146D99B217B2}"/>
    <cellStyle name="Normal 12 28" xfId="304" xr:uid="{69CB11C3-1C29-4A83-9C91-AAA445A0B6F8}"/>
    <cellStyle name="Normal 12 29" xfId="305" xr:uid="{9D5DD8CC-041C-47E3-AC9B-789942CBE33E}"/>
    <cellStyle name="Normal 12 3" xfId="306" xr:uid="{7693ED5D-F9E6-4069-AA59-7BC7304212F0}"/>
    <cellStyle name="Normal 12 30" xfId="307" xr:uid="{5DF57CB4-270A-41CD-809F-4D01FD10F251}"/>
    <cellStyle name="Normal 12 31" xfId="308" xr:uid="{264B4C73-1477-458E-BC8C-338244ABDEF1}"/>
    <cellStyle name="Normal 12 32" xfId="309" xr:uid="{35FB958F-BE24-4284-B301-FC28732CF7F6}"/>
    <cellStyle name="Normal 12 33" xfId="310" xr:uid="{1E4D2580-5B5D-4BE8-9BF6-5B2DB0923E61}"/>
    <cellStyle name="Normal 12 34" xfId="311" xr:uid="{CF20E785-4FE2-4FCD-8AF0-41C01D9E1B8A}"/>
    <cellStyle name="Normal 12 35" xfId="312" xr:uid="{AD392330-288B-4CB3-B339-C6F1032156B7}"/>
    <cellStyle name="Normal 12 36" xfId="313" xr:uid="{7E48565F-B8A2-41C0-B685-DB0CA47A555C}"/>
    <cellStyle name="Normal 12 37" xfId="314" xr:uid="{F483048D-5CB8-4FDE-9D1E-72A520C63C8F}"/>
    <cellStyle name="Normal 12 38" xfId="315" xr:uid="{87B7DB63-FCC0-4AB2-946A-443F947E8232}"/>
    <cellStyle name="Normal 12 39" xfId="316" xr:uid="{2C904FF7-713E-4452-B06D-C628FD709877}"/>
    <cellStyle name="Normal 12 4" xfId="317" xr:uid="{C60B1A9A-02AF-4F79-A1F7-8AAA08F60FB5}"/>
    <cellStyle name="Normal 12 40" xfId="318" xr:uid="{FBC739A8-9EBA-4E65-9FFB-A6056046E94F}"/>
    <cellStyle name="Normal 12 5" xfId="319" xr:uid="{97E14AB7-38C9-4CD0-A777-FFA869C7913B}"/>
    <cellStyle name="Normal 12 6" xfId="320" xr:uid="{CB437CC3-1744-4ED9-9930-880703251D8D}"/>
    <cellStyle name="Normal 12 7" xfId="321" xr:uid="{8264B2C2-FA35-48DD-BB50-88C4706E8CCC}"/>
    <cellStyle name="Normal 12 8" xfId="322" xr:uid="{B7A81AD7-C2AE-4D1E-8D25-747D4C98B1BB}"/>
    <cellStyle name="Normal 12 9" xfId="323" xr:uid="{A31735EC-4EF6-4CD3-B7E9-0D7378EDC1D7}"/>
    <cellStyle name="Normal 13" xfId="324" xr:uid="{EF320BA6-CC38-4C6B-A13A-73097A8C6817}"/>
    <cellStyle name="Normal 13 10" xfId="325" xr:uid="{4B8A979A-0C55-4758-B927-7B93EDE64CDF}"/>
    <cellStyle name="Normal 13 11" xfId="326" xr:uid="{485FA9F1-B2C1-4819-90BC-3D72BBFE767C}"/>
    <cellStyle name="Normal 13 12" xfId="327" xr:uid="{60F88E11-2BC2-4942-B190-BB85D7ADE6B2}"/>
    <cellStyle name="Normal 13 13" xfId="328" xr:uid="{3BE37892-4F95-413A-9732-02459C648EC6}"/>
    <cellStyle name="Normal 13 14" xfId="329" xr:uid="{F1CC19D6-C7FD-4509-9ADB-503C012DBC74}"/>
    <cellStyle name="Normal 13 15" xfId="330" xr:uid="{EEFEF239-7A06-4A32-A68F-84532CF57159}"/>
    <cellStyle name="Normal 13 16" xfId="331" xr:uid="{56F7C31E-A2DC-4860-AA4C-6728C2208E7B}"/>
    <cellStyle name="Normal 13 17" xfId="332" xr:uid="{7F9BD53F-6684-4F9E-9CCB-272728B255B7}"/>
    <cellStyle name="Normal 13 18" xfId="333" xr:uid="{6F03A214-119B-4BFA-BE54-DB6E383AAF3F}"/>
    <cellStyle name="Normal 13 19" xfId="334" xr:uid="{EACC1185-C8F3-4A3E-A3D1-9AB903C25989}"/>
    <cellStyle name="Normal 13 2" xfId="335" xr:uid="{21D06FAC-93C8-4399-A095-E973B103F1A4}"/>
    <cellStyle name="Normal 13 20" xfId="336" xr:uid="{DD63BF05-A673-43C3-A64E-757C3C4AC45B}"/>
    <cellStyle name="Normal 13 21" xfId="337" xr:uid="{BF91954C-D24F-4CB5-86E6-AE3630BAC8F6}"/>
    <cellStyle name="Normal 13 22" xfId="338" xr:uid="{EC7E503C-8476-4E42-8BD3-3CDCABD53D95}"/>
    <cellStyle name="Normal 13 23" xfId="339" xr:uid="{2C956475-F333-4B40-97C1-DF6BEF8E42AA}"/>
    <cellStyle name="Normal 13 24" xfId="340" xr:uid="{91980C4D-1FCC-4926-82F3-19181AE709C6}"/>
    <cellStyle name="Normal 13 25" xfId="341" xr:uid="{B5E51E7F-7B11-4CE7-B4A5-EF288EFC18C6}"/>
    <cellStyle name="Normal 13 26" xfId="342" xr:uid="{872A09C7-3D92-48DA-9A62-D40C6E3AB282}"/>
    <cellStyle name="Normal 13 27" xfId="343" xr:uid="{AAA0F9EB-73E8-416E-899A-46D8DB23FAAA}"/>
    <cellStyle name="Normal 13 28" xfId="344" xr:uid="{92EAE56C-C9C1-43B9-9F78-EA424F8C080C}"/>
    <cellStyle name="Normal 13 29" xfId="345" xr:uid="{47587D5D-008C-4C1E-B9DB-8B562421462F}"/>
    <cellStyle name="Normal 13 3" xfId="346" xr:uid="{CD93B0AE-55D3-4D27-B1F4-0AE90257ED7C}"/>
    <cellStyle name="Normal 13 30" xfId="347" xr:uid="{FD72F992-71B2-4F78-823B-9FAAC1C346A2}"/>
    <cellStyle name="Normal 13 31" xfId="348" xr:uid="{7B8B5A16-ED15-46E8-921E-A06D04CADEB9}"/>
    <cellStyle name="Normal 13 32" xfId="349" xr:uid="{A7A60B86-A551-4912-8880-1B6521B5FDCF}"/>
    <cellStyle name="Normal 13 33" xfId="350" xr:uid="{8729B495-49AD-4B21-A72D-5459650BEC67}"/>
    <cellStyle name="Normal 13 34" xfId="351" xr:uid="{579A8DDF-0FE3-4656-B765-103F15238056}"/>
    <cellStyle name="Normal 13 35" xfId="352" xr:uid="{0854A4A8-701C-4344-A289-47907A83875B}"/>
    <cellStyle name="Normal 13 36" xfId="353" xr:uid="{7A65AF81-D8AE-4A99-9ED8-87CFF1DCEDDB}"/>
    <cellStyle name="Normal 13 37" xfId="354" xr:uid="{57A53D6F-AEA2-4ACB-B3F5-456456FFA9E6}"/>
    <cellStyle name="Normal 13 38" xfId="355" xr:uid="{5F61B2B3-F700-4CDF-9DAE-362BB68E3578}"/>
    <cellStyle name="Normal 13 39" xfId="356" xr:uid="{AC9A373E-B127-44AD-B02A-5A74E4370FA8}"/>
    <cellStyle name="Normal 13 4" xfId="357" xr:uid="{62EC49E0-0E0D-4284-8945-4B9ED5A25571}"/>
    <cellStyle name="Normal 13 40" xfId="358" xr:uid="{0D1FF5FF-7D06-4E1C-9ED8-05F6F4063B14}"/>
    <cellStyle name="Normal 13 5" xfId="359" xr:uid="{B64D6536-1A33-443A-A708-D9E2C8D2FB5B}"/>
    <cellStyle name="Normal 13 6" xfId="360" xr:uid="{8FBBC85C-5D54-4C76-8C21-5FD770095434}"/>
    <cellStyle name="Normal 13 7" xfId="361" xr:uid="{618DB064-CAD9-44DF-BB4D-EE4D5A8838B7}"/>
    <cellStyle name="Normal 13 8" xfId="362" xr:uid="{8A7B4D93-480D-402B-83F5-C4A2DA3E6885}"/>
    <cellStyle name="Normal 13 9" xfId="363" xr:uid="{466549C9-BBBD-40B6-8B1B-09F96D6C7EAA}"/>
    <cellStyle name="Normal 14 10" xfId="364" xr:uid="{12FBD9A6-EA68-4C73-BAC0-929B67496DB0}"/>
    <cellStyle name="Normal 14 11" xfId="365" xr:uid="{500681E8-F8D0-47D6-B39F-68FF4C39065C}"/>
    <cellStyle name="Normal 14 12" xfId="366" xr:uid="{E69D2A7A-38C2-4D9E-B4CF-09BD25587AC3}"/>
    <cellStyle name="Normal 14 13" xfId="367" xr:uid="{B3094CF0-1FFA-4DA6-9FA6-856FF348BA13}"/>
    <cellStyle name="Normal 14 14" xfId="368" xr:uid="{FF6A60C7-8733-4F67-B62D-3EA6ECF82FB7}"/>
    <cellStyle name="Normal 14 15" xfId="369" xr:uid="{CC1916A7-5CA9-4545-A3F8-6503EE53B89C}"/>
    <cellStyle name="Normal 14 16" xfId="370" xr:uid="{CE91FFC9-AB6D-4D00-A6C1-31FFFC8D7FF6}"/>
    <cellStyle name="Normal 14 17" xfId="371" xr:uid="{13F9CFC1-7C5A-42A4-81DB-0D11FB452EA2}"/>
    <cellStyle name="Normal 14 18" xfId="372" xr:uid="{A8069F2B-7A84-461F-A59D-08900C58DB92}"/>
    <cellStyle name="Normal 14 19" xfId="373" xr:uid="{52DF3DFD-E530-4AAD-A5CF-FAD12EAB0AA5}"/>
    <cellStyle name="Normal 14 2" xfId="374" xr:uid="{4A13FF5C-917B-4E85-BFE5-B6C119E56E46}"/>
    <cellStyle name="Normal 14 20" xfId="375" xr:uid="{84201145-89B0-49F3-BEC5-6E4C7A8EB2F4}"/>
    <cellStyle name="Normal 14 21" xfId="376" xr:uid="{C07C9652-7B43-4942-A28D-DECA86A67B80}"/>
    <cellStyle name="Normal 14 22" xfId="377" xr:uid="{09854C7F-95C5-4324-883C-D4974A934903}"/>
    <cellStyle name="Normal 14 23" xfId="378" xr:uid="{7B10199C-E9CF-47EC-B29C-E169ADAAE8E4}"/>
    <cellStyle name="Normal 14 24" xfId="379" xr:uid="{F81FA2BE-DC7A-4EC0-BC74-99C9354D2EE4}"/>
    <cellStyle name="Normal 14 25" xfId="380" xr:uid="{51E85F65-C1B4-4E8A-B64C-01810A183B0F}"/>
    <cellStyle name="Normal 14 26" xfId="381" xr:uid="{11838DA2-08FB-4B82-92AF-62E349A271C6}"/>
    <cellStyle name="Normal 14 27" xfId="382" xr:uid="{DD2A0FA9-1447-4785-8E29-FFCE18C51838}"/>
    <cellStyle name="Normal 14 28" xfId="383" xr:uid="{AF3AFBD9-DB9A-43B1-A140-C011B3318FA1}"/>
    <cellStyle name="Normal 14 29" xfId="384" xr:uid="{F9D012AE-B53E-4889-83C3-B3BBF4908CA3}"/>
    <cellStyle name="Normal 14 3" xfId="385" xr:uid="{A0D6AB1E-2D59-40D4-A6A4-89C2AB391C4C}"/>
    <cellStyle name="Normal 14 30" xfId="386" xr:uid="{C19A5F4F-10F7-4EE4-8D53-25F4A38A3408}"/>
    <cellStyle name="Normal 14 31" xfId="387" xr:uid="{A9BF0785-B4A6-419A-9339-307608DAA1C6}"/>
    <cellStyle name="Normal 14 32" xfId="388" xr:uid="{446ED8DE-52F9-4ABB-B942-F25AFFA9586C}"/>
    <cellStyle name="Normal 14 33" xfId="389" xr:uid="{1C30470D-E1CC-47FF-9E04-4D0F3E359DD8}"/>
    <cellStyle name="Normal 14 34" xfId="390" xr:uid="{EC050742-FA14-45E2-B01E-692D89BE7B68}"/>
    <cellStyle name="Normal 14 35" xfId="391" xr:uid="{EE3DF23B-D981-47F6-92FD-1EDB6008EFD5}"/>
    <cellStyle name="Normal 14 36" xfId="392" xr:uid="{D28D1892-DAFB-489B-B077-1CAB55C83471}"/>
    <cellStyle name="Normal 14 37" xfId="393" xr:uid="{1E5C93F3-EAE1-471A-9622-59E6433AD363}"/>
    <cellStyle name="Normal 14 38" xfId="394" xr:uid="{8E701805-413A-4B32-BF7B-9CB631089C01}"/>
    <cellStyle name="Normal 14 39" xfId="395" xr:uid="{D04B7705-9C24-47BB-A8BD-A9CA5677A962}"/>
    <cellStyle name="Normal 14 4" xfId="396" xr:uid="{E8A9A185-53EE-49C8-B4AF-ED39B9D1D117}"/>
    <cellStyle name="Normal 14 40" xfId="397" xr:uid="{4885FAD9-ED2D-4318-99E9-5E77E07B838F}"/>
    <cellStyle name="Normal 14 5" xfId="398" xr:uid="{7CCF31D6-1C6B-4A1F-93F9-9BE49F5F20E7}"/>
    <cellStyle name="Normal 14 6" xfId="399" xr:uid="{F1C4F56F-21F7-43B6-8E82-77F3FE0911D1}"/>
    <cellStyle name="Normal 14 7" xfId="400" xr:uid="{872D0E36-61A2-423D-9681-9B866188B270}"/>
    <cellStyle name="Normal 14 8" xfId="401" xr:uid="{09F16237-4C4B-4C44-88C5-D50A000333FF}"/>
    <cellStyle name="Normal 14 9" xfId="402" xr:uid="{50075879-4781-459B-B45A-D1537C12E057}"/>
    <cellStyle name="Normal 16" xfId="403" xr:uid="{F52E8672-D062-4320-9868-1B01BBB582B3}"/>
    <cellStyle name="Normal 16 10" xfId="404" xr:uid="{CA12312C-8157-4D2C-85ED-6D4F80B26C7A}"/>
    <cellStyle name="Normal 16 11" xfId="405" xr:uid="{7E074450-3A48-4534-A87E-8A09F4A868F7}"/>
    <cellStyle name="Normal 16 12" xfId="406" xr:uid="{6528090D-63B2-40BF-9088-79155360B7B9}"/>
    <cellStyle name="Normal 16 13" xfId="407" xr:uid="{DE2C1BB9-1837-4ADC-9DFB-E361CD2B2F8F}"/>
    <cellStyle name="Normal 16 14" xfId="408" xr:uid="{37F2974A-2742-4557-8782-82653E918EE5}"/>
    <cellStyle name="Normal 16 15" xfId="409" xr:uid="{C13DF693-7E00-4F93-8AD0-89E45780B329}"/>
    <cellStyle name="Normal 16 16" xfId="410" xr:uid="{688E9350-986D-4D3B-90EC-D4946D189E71}"/>
    <cellStyle name="Normal 16 17" xfId="411" xr:uid="{0FDA44EB-1BD9-45DF-89B3-B7E36BDB0642}"/>
    <cellStyle name="Normal 16 18" xfId="412" xr:uid="{3352758E-A884-4D11-854B-FBB79C4A635A}"/>
    <cellStyle name="Normal 16 19" xfId="413" xr:uid="{5C0D5125-14FB-4AA3-B359-AE8D63DCB4F2}"/>
    <cellStyle name="Normal 16 2" xfId="414" xr:uid="{CADA2B82-D8AD-47DB-B0A6-2334C02D262C}"/>
    <cellStyle name="Normal 16 20" xfId="415" xr:uid="{BBFC7C81-16B5-474B-9B87-F614D0592381}"/>
    <cellStyle name="Normal 16 21" xfId="416" xr:uid="{572439B4-A438-499E-A0E1-CB77CFEFB741}"/>
    <cellStyle name="Normal 16 22" xfId="417" xr:uid="{B4889BF1-BD09-46B7-A078-2F8790F9A17B}"/>
    <cellStyle name="Normal 16 23" xfId="418" xr:uid="{E3D22458-F0E5-4B31-927D-8F2C1C84BD13}"/>
    <cellStyle name="Normal 16 24" xfId="419" xr:uid="{60EA49E9-8E5A-4078-85B2-CB57C49EDF14}"/>
    <cellStyle name="Normal 16 25" xfId="420" xr:uid="{A6435588-01BF-445B-8124-D05A6B450601}"/>
    <cellStyle name="Normal 16 26" xfId="421" xr:uid="{D4F6DA54-0349-4BF3-B462-198CFEEA25F0}"/>
    <cellStyle name="Normal 16 27" xfId="422" xr:uid="{A0DCDAB9-F35A-4718-89A2-A660A436309E}"/>
    <cellStyle name="Normal 16 28" xfId="423" xr:uid="{D3431889-5341-4964-BD72-B04EEE79DAAF}"/>
    <cellStyle name="Normal 16 29" xfId="424" xr:uid="{B06A0E5D-63E9-47EF-ACDE-EA29191AEDF8}"/>
    <cellStyle name="Normal 16 3" xfId="425" xr:uid="{76466C15-A840-46C5-9970-D4E0C7687760}"/>
    <cellStyle name="Normal 16 30" xfId="426" xr:uid="{C491170C-7051-4C99-9F4C-FA3029BD3554}"/>
    <cellStyle name="Normal 16 31" xfId="427" xr:uid="{2B16AD41-FF88-4E63-9290-6B76270A7774}"/>
    <cellStyle name="Normal 16 32" xfId="428" xr:uid="{CEF8FF7D-3271-4F72-90AC-EE137F251543}"/>
    <cellStyle name="Normal 16 33" xfId="429" xr:uid="{67BE649B-5E06-4DDC-B45B-343D0F2B400E}"/>
    <cellStyle name="Normal 16 34" xfId="430" xr:uid="{E1F856F0-C2E0-4B96-BA2F-2B4DB71DD4DE}"/>
    <cellStyle name="Normal 16 35" xfId="431" xr:uid="{1E19F364-3E37-41DB-9D51-820B2DD4137F}"/>
    <cellStyle name="Normal 16 36" xfId="432" xr:uid="{9DD794DF-5B52-45D0-8892-9FAA9EC36D23}"/>
    <cellStyle name="Normal 16 37" xfId="433" xr:uid="{10F2DF33-F1DA-4BE2-A491-FAB7398EC6AC}"/>
    <cellStyle name="Normal 16 38" xfId="434" xr:uid="{1325EC9A-E5EA-4BBB-98FB-1BA3E756A229}"/>
    <cellStyle name="Normal 16 39" xfId="435" xr:uid="{D25449A3-A81B-4BD7-9B1B-18C803CECA0B}"/>
    <cellStyle name="Normal 16 4" xfId="436" xr:uid="{E91C9F90-98A1-4D1F-94A9-F1E6FA32862F}"/>
    <cellStyle name="Normal 16 40" xfId="437" xr:uid="{81F96D36-69FF-46A4-AC91-071D2F026C61}"/>
    <cellStyle name="Normal 16 5" xfId="438" xr:uid="{9994086F-2572-4E16-862B-88C8B748053C}"/>
    <cellStyle name="Normal 16 6" xfId="439" xr:uid="{2EBE40E7-77BA-4084-8970-206B99C54028}"/>
    <cellStyle name="Normal 16 7" xfId="440" xr:uid="{5A7CBCD3-E0B6-459D-9688-787B15DA382E}"/>
    <cellStyle name="Normal 16 8" xfId="441" xr:uid="{487DBF2A-DA6E-4EAE-85D1-5277943CEB13}"/>
    <cellStyle name="Normal 16 9" xfId="442" xr:uid="{2132597F-90BB-4EAE-83B5-2376A72A6C61}"/>
    <cellStyle name="Normal 17 10" xfId="443" xr:uid="{10544399-498B-44E8-803C-871AE5FF9180}"/>
    <cellStyle name="Normal 17 11" xfId="444" xr:uid="{94A8DD01-988F-4C14-8B44-29FDA9051A61}"/>
    <cellStyle name="Normal 17 12" xfId="445" xr:uid="{0CB07E72-9A03-4AFC-88CE-412C4FDBBFCD}"/>
    <cellStyle name="Normal 17 13" xfId="446" xr:uid="{8DA40945-BCF7-4B42-BCEA-ABA7E6DDC1E0}"/>
    <cellStyle name="Normal 17 14" xfId="447" xr:uid="{F7D294F0-FBB5-4DAD-97F0-06AAE5E99A59}"/>
    <cellStyle name="Normal 17 15" xfId="448" xr:uid="{89ED61AB-DED9-4FD6-BC6A-B5CBAF8C2825}"/>
    <cellStyle name="Normal 17 16" xfId="449" xr:uid="{14140996-AB5F-452C-9719-0D023FDBE7BF}"/>
    <cellStyle name="Normal 17 17" xfId="450" xr:uid="{1DF1013E-BC05-45B7-A78B-E3FBE1E58237}"/>
    <cellStyle name="Normal 17 18" xfId="451" xr:uid="{F4D19E78-FBA3-4BBA-86C7-1CF93848ACA2}"/>
    <cellStyle name="Normal 17 19" xfId="452" xr:uid="{91343C4B-EFD1-48BF-A55C-81C847A22D2E}"/>
    <cellStyle name="Normal 17 2" xfId="453" xr:uid="{F58797B0-0383-4313-81C0-46B9E2A5E5F9}"/>
    <cellStyle name="Normal 17 20" xfId="454" xr:uid="{7EF640D9-1678-4B36-8433-9765E53DFD5E}"/>
    <cellStyle name="Normal 17 21" xfId="455" xr:uid="{07C4AB9B-704B-4CC1-9164-E7B167B772C8}"/>
    <cellStyle name="Normal 17 22" xfId="456" xr:uid="{5913EBB5-096B-4350-876C-2CDDCC0277A4}"/>
    <cellStyle name="Normal 17 23" xfId="457" xr:uid="{90B7B3DF-167D-484B-8A71-C811E5F6F3BA}"/>
    <cellStyle name="Normal 17 24" xfId="458" xr:uid="{6EEE44F9-56F2-46C5-8BC1-1470B823FDF4}"/>
    <cellStyle name="Normal 17 25" xfId="459" xr:uid="{B725466D-8003-4DCD-AD9F-CCBDA150D56A}"/>
    <cellStyle name="Normal 17 26" xfId="460" xr:uid="{026C601F-270D-4E76-A582-8ACEC4E6A4E2}"/>
    <cellStyle name="Normal 17 27" xfId="461" xr:uid="{BC9DF0FA-259F-4534-95F6-EC254D663BBA}"/>
    <cellStyle name="Normal 17 28" xfId="462" xr:uid="{0AA6C330-6366-46D2-B009-69F5B869EDEE}"/>
    <cellStyle name="Normal 17 29" xfId="463" xr:uid="{9F498765-3538-4419-955C-79CE880B5FDE}"/>
    <cellStyle name="Normal 17 3" xfId="464" xr:uid="{AA336392-DA23-4C71-A19B-A0FB74902F61}"/>
    <cellStyle name="Normal 17 30" xfId="465" xr:uid="{7885BC56-808B-4428-87AF-0DD159348BB1}"/>
    <cellStyle name="Normal 17 31" xfId="466" xr:uid="{790117CE-C52D-4AAD-B6E2-18C23D110058}"/>
    <cellStyle name="Normal 17 32" xfId="467" xr:uid="{93E734F2-0D99-4740-B51E-D4843F9F3E05}"/>
    <cellStyle name="Normal 17 33" xfId="468" xr:uid="{0184E980-4818-439E-B6BB-9416BAEC8D33}"/>
    <cellStyle name="Normal 17 34" xfId="469" xr:uid="{4725DAC5-BC94-47BB-8F93-ECD57BFDFB2A}"/>
    <cellStyle name="Normal 17 35" xfId="470" xr:uid="{048774A9-32DF-42CA-BA06-3DC4D2341DF3}"/>
    <cellStyle name="Normal 17 36" xfId="471" xr:uid="{AC8CF683-BA58-4C4B-9951-2110D2B71AA5}"/>
    <cellStyle name="Normal 17 37" xfId="472" xr:uid="{2B4824E6-861C-4FE9-A2D9-6DD57E558FA0}"/>
    <cellStyle name="Normal 17 38" xfId="473" xr:uid="{6EA5CC43-79A0-4622-B052-C99555288C6E}"/>
    <cellStyle name="Normal 17 39" xfId="474" xr:uid="{04ED548A-DE61-43C8-A889-8630C0D6064F}"/>
    <cellStyle name="Normal 17 4" xfId="475" xr:uid="{A6E40714-BB6D-4BCD-AC61-3247594CDDC3}"/>
    <cellStyle name="Normal 17 40" xfId="476" xr:uid="{FD4E191C-6568-49AD-9E8C-BDA236DDF91A}"/>
    <cellStyle name="Normal 17 5" xfId="477" xr:uid="{D55CEBB1-43E0-46D8-81B2-64090A35570A}"/>
    <cellStyle name="Normal 17 6" xfId="478" xr:uid="{2A5598AB-BA2D-461D-B9FC-F629515796B4}"/>
    <cellStyle name="Normal 17 7" xfId="479" xr:uid="{2A90E6E8-93B0-4273-85F7-AB4CF9AB9A51}"/>
    <cellStyle name="Normal 17 8" xfId="480" xr:uid="{9A0519A3-A999-40E3-A7F1-1837A6E4E5E5}"/>
    <cellStyle name="Normal 17 9" xfId="481" xr:uid="{CE80F6F5-3E25-4E14-A039-D8FB3CDAE4EE}"/>
    <cellStyle name="Normal 18 10" xfId="482" xr:uid="{564FBFEE-EEB4-4F25-9AF7-63275722B657}"/>
    <cellStyle name="Normal 18 11" xfId="483" xr:uid="{4E485126-FC26-42BB-80A5-FC630B847255}"/>
    <cellStyle name="Normal 18 12" xfId="484" xr:uid="{66657DC2-C8E7-4702-8027-A1F9E7AE3B48}"/>
    <cellStyle name="Normal 18 13" xfId="485" xr:uid="{DF42D51D-52F1-4804-BC24-64A3F6CD00CF}"/>
    <cellStyle name="Normal 18 14" xfId="486" xr:uid="{5A6CB6D6-4EAD-46D7-BD4D-C7E97399257C}"/>
    <cellStyle name="Normal 18 15" xfId="487" xr:uid="{871D3323-381F-415D-83A4-8E194523276A}"/>
    <cellStyle name="Normal 18 16" xfId="488" xr:uid="{36D635FE-F3BC-4F0F-A4B0-F445EBDBB822}"/>
    <cellStyle name="Normal 18 17" xfId="489" xr:uid="{4508FE5D-0642-48C0-9C93-A950930F9977}"/>
    <cellStyle name="Normal 18 18" xfId="490" xr:uid="{57EDAE22-FF91-499C-9CA2-3DB3C65F6A67}"/>
    <cellStyle name="Normal 18 19" xfId="491" xr:uid="{760D1CC2-B31A-42CE-BD78-78D4D4C901C9}"/>
    <cellStyle name="Normal 18 2" xfId="492" xr:uid="{D403118A-A09A-4163-B975-7C2A2B74F884}"/>
    <cellStyle name="Normal 18 20" xfId="493" xr:uid="{439E0E62-D2E4-4215-A792-CB745A1813A0}"/>
    <cellStyle name="Normal 18 21" xfId="494" xr:uid="{EA0E0521-2E13-4CA7-8D4F-02F322F65866}"/>
    <cellStyle name="Normal 18 22" xfId="495" xr:uid="{2C973E86-17B7-4147-A2DA-CB0A0022E22A}"/>
    <cellStyle name="Normal 18 23" xfId="496" xr:uid="{FF54E5EB-189A-4DED-B469-6BDB23F8CDCC}"/>
    <cellStyle name="Normal 18 24" xfId="497" xr:uid="{515B563D-0D1F-4BCC-9F2B-015F169DD297}"/>
    <cellStyle name="Normal 18 25" xfId="498" xr:uid="{0A9A6567-87BA-4836-B961-87E4394C1C2B}"/>
    <cellStyle name="Normal 18 26" xfId="499" xr:uid="{C8373030-5D75-44AC-855E-B4969DB0876C}"/>
    <cellStyle name="Normal 18 27" xfId="500" xr:uid="{259718E2-FFD9-403A-8525-517242420032}"/>
    <cellStyle name="Normal 18 28" xfId="501" xr:uid="{7D90E823-7664-4ED7-AA77-224EF334E247}"/>
    <cellStyle name="Normal 18 29" xfId="502" xr:uid="{8E4C0FF3-5361-416B-A1AA-36B8529CE300}"/>
    <cellStyle name="Normal 18 3" xfId="503" xr:uid="{77EB2BF4-BD76-4382-AA92-3F8A47E1A35F}"/>
    <cellStyle name="Normal 18 30" xfId="504" xr:uid="{B2F54A44-0F70-4919-9D96-8F2B9F68A0CE}"/>
    <cellStyle name="Normal 18 31" xfId="505" xr:uid="{5E4DCEB5-99FE-456A-ADC7-E00BB2AC7336}"/>
    <cellStyle name="Normal 18 32" xfId="506" xr:uid="{CA2BACA4-6B6B-4506-A045-7013533D2109}"/>
    <cellStyle name="Normal 18 33" xfId="507" xr:uid="{108865A3-07BB-49E3-9FDB-7AC0061CDA62}"/>
    <cellStyle name="Normal 18 34" xfId="508" xr:uid="{80BD5CA1-1898-4D7F-911F-657CB2F07D71}"/>
    <cellStyle name="Normal 18 35" xfId="509" xr:uid="{A10C74D9-482A-455E-874E-7858DFD03117}"/>
    <cellStyle name="Normal 18 36" xfId="510" xr:uid="{8EFF0FF4-3E09-4D96-A30A-9A55653B2A35}"/>
    <cellStyle name="Normal 18 37" xfId="511" xr:uid="{3AB562E2-E2DD-41F9-BC8D-E8A852A01433}"/>
    <cellStyle name="Normal 18 38" xfId="512" xr:uid="{8F10666A-9646-4EC3-B4A2-1B2A3D6A6F93}"/>
    <cellStyle name="Normal 18 39" xfId="513" xr:uid="{34B98ADF-EF23-4240-85AC-6F9B53647AA0}"/>
    <cellStyle name="Normal 18 4" xfId="514" xr:uid="{BA8FF83D-F488-44BC-9C58-70B96E2871FC}"/>
    <cellStyle name="Normal 18 40" xfId="515" xr:uid="{A855D6A4-3A8A-43D2-8AD3-0CE32FA9E10E}"/>
    <cellStyle name="Normal 18 5" xfId="516" xr:uid="{592C7DA4-D434-46CF-8B88-085706FC59BC}"/>
    <cellStyle name="Normal 18 6" xfId="517" xr:uid="{3E404848-2C35-4F0D-BDE4-3DF50C4BC034}"/>
    <cellStyle name="Normal 18 7" xfId="518" xr:uid="{72F3E0B5-304F-4E7F-81E8-5467B52EF466}"/>
    <cellStyle name="Normal 18 8" xfId="519" xr:uid="{8821A0F8-A0CD-426A-9403-15E359008F08}"/>
    <cellStyle name="Normal 18 9" xfId="520" xr:uid="{B8DA9D8A-8AFE-42C1-B167-D50C729364A1}"/>
    <cellStyle name="Normal 19 10" xfId="521" xr:uid="{46698FA8-0AA3-43C9-BF9C-B0DD7C2C1394}"/>
    <cellStyle name="Normal 19 11" xfId="522" xr:uid="{B0471DCE-E883-427F-9F68-BB18E418DFC6}"/>
    <cellStyle name="Normal 19 12" xfId="523" xr:uid="{CBA54CC0-747F-45AF-9B94-B5BCAE493B0A}"/>
    <cellStyle name="Normal 19 13" xfId="524" xr:uid="{05CCFECE-962A-4262-B87F-F80C561488FC}"/>
    <cellStyle name="Normal 19 14" xfId="525" xr:uid="{59AF9BF0-F9CE-459D-BCC3-257182536676}"/>
    <cellStyle name="Normal 19 15" xfId="526" xr:uid="{1D6B8AC2-C419-4EA5-9331-D1A65A9A8CA1}"/>
    <cellStyle name="Normal 19 16" xfId="527" xr:uid="{7617CEE9-CECF-409A-BFAF-76189F6C1B42}"/>
    <cellStyle name="Normal 19 17" xfId="528" xr:uid="{A4C7D87C-ABCD-4DAA-8C2D-7255935E8D6A}"/>
    <cellStyle name="Normal 19 18" xfId="529" xr:uid="{866C0CB1-6728-4965-9324-6FFE601F1217}"/>
    <cellStyle name="Normal 19 19" xfId="530" xr:uid="{1F7C6BBE-AB98-4B5F-919A-BB7E87716FEA}"/>
    <cellStyle name="Normal 19 2" xfId="531" xr:uid="{3675C5CE-363E-43B0-B385-AE58CD19C688}"/>
    <cellStyle name="Normal 19 20" xfId="532" xr:uid="{48C5CB04-E727-48A8-B2B2-3BC6CB99835C}"/>
    <cellStyle name="Normal 19 21" xfId="533" xr:uid="{83CDEEF7-4AD3-4EFB-B4B7-7B0364AE04DE}"/>
    <cellStyle name="Normal 19 22" xfId="534" xr:uid="{F255C96B-1DFA-4391-802D-594E9FB8880D}"/>
    <cellStyle name="Normal 19 23" xfId="535" xr:uid="{151EC893-F242-4973-8081-B799EE533CCA}"/>
    <cellStyle name="Normal 19 24" xfId="536" xr:uid="{A7B7C294-3C00-43AF-A3A1-D5992C74E226}"/>
    <cellStyle name="Normal 19 25" xfId="537" xr:uid="{FEE0F4AE-758F-49E1-B228-EB1024517006}"/>
    <cellStyle name="Normal 19 26" xfId="538" xr:uid="{502C8FD0-E290-483D-90FC-E44E7708BAC1}"/>
    <cellStyle name="Normal 19 27" xfId="539" xr:uid="{8523ADF4-E7C4-4282-A6A2-8D043554502F}"/>
    <cellStyle name="Normal 19 28" xfId="540" xr:uid="{4DF7E3F7-4518-4ACD-8DA9-886F2503746D}"/>
    <cellStyle name="Normal 19 29" xfId="541" xr:uid="{F62B0866-FEDC-4902-B329-8A3BCB21F354}"/>
    <cellStyle name="Normal 19 3" xfId="542" xr:uid="{3EB82B94-203F-47BF-9E57-27EB333EEFD1}"/>
    <cellStyle name="Normal 19 30" xfId="543" xr:uid="{581D8F26-D593-4C15-8625-3FE33BE9CE45}"/>
    <cellStyle name="Normal 19 31" xfId="544" xr:uid="{D0ED153E-70BB-4958-94F5-497E3683E602}"/>
    <cellStyle name="Normal 19 32" xfId="545" xr:uid="{B7936450-5504-4BB5-81ED-8E628CA9B229}"/>
    <cellStyle name="Normal 19 33" xfId="546" xr:uid="{CC5626E5-6A2A-4A1C-8F5A-2A47AD3D5BA0}"/>
    <cellStyle name="Normal 19 34" xfId="547" xr:uid="{7E0DA8C4-8591-41A7-8948-26C3D12B5551}"/>
    <cellStyle name="Normal 19 35" xfId="548" xr:uid="{1037CFCF-9D28-4DB2-BECB-BB7AE15BBBF6}"/>
    <cellStyle name="Normal 19 36" xfId="549" xr:uid="{94D65BEE-0461-4499-98FD-E8894EC1243F}"/>
    <cellStyle name="Normal 19 37" xfId="550" xr:uid="{A533CB62-7585-4299-96F6-F641435847FA}"/>
    <cellStyle name="Normal 19 38" xfId="551" xr:uid="{D8F08713-EA66-4BF9-86F6-78C56E47DF16}"/>
    <cellStyle name="Normal 19 39" xfId="552" xr:uid="{6A075AC9-EE4B-45C9-89DB-20C43094A0AF}"/>
    <cellStyle name="Normal 19 4" xfId="553" xr:uid="{88830ECF-DFB8-4C69-ADA9-DB2576B37570}"/>
    <cellStyle name="Normal 19 40" xfId="554" xr:uid="{D05BDB6C-CCFF-4E36-B729-D4A317E375F5}"/>
    <cellStyle name="Normal 19 5" xfId="555" xr:uid="{DFAD6209-CFFB-4140-B8EB-0468BAC534BF}"/>
    <cellStyle name="Normal 19 6" xfId="556" xr:uid="{D4A37033-8F92-4966-9DF5-5C6A5EF4103C}"/>
    <cellStyle name="Normal 19 7" xfId="557" xr:uid="{D6705EC5-ED81-4652-AFDC-BD7BB925CBF6}"/>
    <cellStyle name="Normal 19 8" xfId="558" xr:uid="{59F5B514-D91D-4C87-AEEC-55527BF4BF63}"/>
    <cellStyle name="Normal 19 9" xfId="559" xr:uid="{5CC810ED-F5D7-4BF5-AB19-04141219FC6F}"/>
    <cellStyle name="Normal 2 10" xfId="560" xr:uid="{D750B7DA-F54A-4B3F-B983-AD16503194EA}"/>
    <cellStyle name="Normal 2 11" xfId="561" xr:uid="{6154566F-D2B1-4EC2-8D12-0F1F5C7269D5}"/>
    <cellStyle name="Normal 2 12" xfId="562" xr:uid="{8EFEDB4B-FEC1-48AE-8768-630C7B4E5F0A}"/>
    <cellStyle name="Normal 2 13" xfId="563" xr:uid="{06F1637A-0C7A-4EB5-9147-E0B1CAF3549B}"/>
    <cellStyle name="Normal 2 14" xfId="564" xr:uid="{0B776DF3-E795-4332-8B07-61152116741A}"/>
    <cellStyle name="Normal 2 15" xfId="565" xr:uid="{9D599B35-6978-4382-8B1E-5F3A9026EB06}"/>
    <cellStyle name="Normal 2 16" xfId="566" xr:uid="{EC2BA45D-A1FA-4926-905F-DFF40F571084}"/>
    <cellStyle name="Normal 2 17" xfId="567" xr:uid="{E5768E1E-5355-4996-8D2A-38484B894CD0}"/>
    <cellStyle name="Normal 2 18" xfId="568" xr:uid="{5AEB5B9F-8215-41E0-A518-028FDF2F9C9A}"/>
    <cellStyle name="Normal 2 19" xfId="569" xr:uid="{24F02F72-1B61-4746-A3ED-483769CA3D9E}"/>
    <cellStyle name="Normal 2 2" xfId="570" xr:uid="{7FED34C3-B7A7-403D-8527-6199C93A2C76}"/>
    <cellStyle name="Normal 2 2 10" xfId="571" xr:uid="{C76C43DA-16E7-414F-B3F2-BA35900C3FFD}"/>
    <cellStyle name="Normal 2 2 11" xfId="572" xr:uid="{09A96C34-4028-466E-828C-D2E8E3F603A5}"/>
    <cellStyle name="Normal 2 2 12" xfId="573" xr:uid="{BB6CEB3B-F570-404C-A61F-C1F0E0FEFBB3}"/>
    <cellStyle name="Normal 2 2 13" xfId="574" xr:uid="{1D059AE6-60C8-45A1-86D5-59055AF07F27}"/>
    <cellStyle name="Normal 2 2 14" xfId="575" xr:uid="{D45F0B40-84A8-490F-9688-8033FE12876E}"/>
    <cellStyle name="Normal 2 2 15" xfId="576" xr:uid="{1C61351B-ABE4-49CA-A623-09B7EABB3712}"/>
    <cellStyle name="Normal 2 2 16" xfId="577" xr:uid="{2FC173B3-952C-48B0-86E6-610517A74E4A}"/>
    <cellStyle name="Normal 2 2 17" xfId="578" xr:uid="{9D3FE0ED-5566-4AEE-8C6F-ABF7A2675037}"/>
    <cellStyle name="Normal 2 2 18" xfId="579" xr:uid="{5D8D73C4-3BA5-47A4-B54C-913A8E3FA61F}"/>
    <cellStyle name="Normal 2 2 19" xfId="580" xr:uid="{5E261C79-2168-4EBF-A2B8-AF72FB53CC83}"/>
    <cellStyle name="Normal 2 2 2" xfId="581" xr:uid="{3B4CA19A-CE46-4863-ADA1-C0D8765324C4}"/>
    <cellStyle name="Normal 2 2 2 2" xfId="582" xr:uid="{F8EF58B3-1D2D-4F35-BED3-3CCC073F68AF}"/>
    <cellStyle name="Normal 2 2 2 2 2" xfId="583" xr:uid="{34833225-7EE8-40F4-8977-AEF2A441171D}"/>
    <cellStyle name="Normal 2 2 2 2 2 2" xfId="584" xr:uid="{918BA48B-548A-4F05-8BC8-A3E894BB138B}"/>
    <cellStyle name="Normal 2 2 2 2 2 2 2" xfId="585" xr:uid="{5BC3F2FF-82B4-4353-B2B9-B7CD8DBCDB94}"/>
    <cellStyle name="Normal 2 2 2 2 2 2 3" xfId="586" xr:uid="{FE5AAB68-B891-4C35-A3EC-588741D0293C}"/>
    <cellStyle name="Normal 2 2 2 2 2 3" xfId="587" xr:uid="{B44CF42F-DC89-4CC3-B953-8EDEA5B8DC06}"/>
    <cellStyle name="Normal 2 2 2 2 2 4" xfId="588" xr:uid="{71390027-9D73-4527-A7DF-6F675086F9D0}"/>
    <cellStyle name="Normal 2 2 2 2 3" xfId="589" xr:uid="{01B25CAE-A098-472B-BA48-B877E79467A6}"/>
    <cellStyle name="Normal 2 2 2 2 4" xfId="590" xr:uid="{58FFEAD4-B665-4888-9351-F4F332E2DA85}"/>
    <cellStyle name="Normal 2 2 2 2 4 2" xfId="591" xr:uid="{F620D497-9968-4DD9-9133-4B2A220BA666}"/>
    <cellStyle name="Normal 2 2 2 2 4 3" xfId="592" xr:uid="{B2F8B045-6196-4D09-BA5F-08BF114C598D}"/>
    <cellStyle name="Normal 2 2 2 2 5" xfId="593" xr:uid="{CF069547-C540-45B5-8754-FC86DB1285EF}"/>
    <cellStyle name="Normal 2 2 2 3" xfId="594" xr:uid="{25CCF95C-9A53-4D02-9E58-0B8C21E23986}"/>
    <cellStyle name="Normal 2 2 2 4" xfId="595" xr:uid="{F3ED9570-1B4A-40EC-ACE7-5F7BA3DE7266}"/>
    <cellStyle name="Normal 2 2 2 4 2" xfId="596" xr:uid="{15AA3783-4549-4B84-BF91-735786C8F4F9}"/>
    <cellStyle name="Normal 2 2 2 4 3" xfId="597" xr:uid="{3E205491-8B04-471A-AE89-DF95E56E939F}"/>
    <cellStyle name="Normal 2 2 2 5" xfId="598" xr:uid="{7312CFF0-1B8F-4E7B-8915-3F37BC5E0C8A}"/>
    <cellStyle name="Normal 2 2 20" xfId="599" xr:uid="{5E7CD67A-B9F4-4B0A-9385-5BC5807A23EE}"/>
    <cellStyle name="Normal 2 2 21" xfId="600" xr:uid="{F649AC86-2FFB-4760-BF53-7B188B8E5FB1}"/>
    <cellStyle name="Normal 2 2 22" xfId="601" xr:uid="{82E808C7-53D2-4F95-A718-F414203FC311}"/>
    <cellStyle name="Normal 2 2 23" xfId="602" xr:uid="{2AC66DAD-9E00-42E8-8E90-EEC7A733F558}"/>
    <cellStyle name="Normal 2 2 24" xfId="603" xr:uid="{6F285C94-C69A-417E-8C01-7E1B5466D094}"/>
    <cellStyle name="Normal 2 2 25" xfId="604" xr:uid="{697DA6C7-2B1A-4E08-B9D5-05145B08A1E7}"/>
    <cellStyle name="Normal 2 2 26" xfId="605" xr:uid="{55A827EE-1305-45AB-966A-6E66C4D8FBFB}"/>
    <cellStyle name="Normal 2 2 27" xfId="606" xr:uid="{BC2FA0A9-368D-4C46-80D1-FC1198E5DBF3}"/>
    <cellStyle name="Normal 2 2 28" xfId="607" xr:uid="{6BFFBA09-7696-492D-BF65-3DBE4A2F1F08}"/>
    <cellStyle name="Normal 2 2 29" xfId="608" xr:uid="{CA9325D1-D2B8-4D6A-AEC6-72EA299D3D81}"/>
    <cellStyle name="Normal 2 2 3" xfId="609" xr:uid="{BD1D3C56-699B-4A12-B5BE-DA6EFE1B13B7}"/>
    <cellStyle name="Normal 2 2 30" xfId="610" xr:uid="{AC806575-C43E-4ED2-9537-8DD8EF09D83E}"/>
    <cellStyle name="Normal 2 2 31" xfId="611" xr:uid="{6CC4B0B4-DAE6-448A-97F7-12649489B2D0}"/>
    <cellStyle name="Normal 2 2 32" xfId="612" xr:uid="{8C0077AF-A743-46A6-B3D1-FBDBFC768536}"/>
    <cellStyle name="Normal 2 2 33" xfId="613" xr:uid="{A9A6CA4E-1ABF-4FDB-AF10-7C1313739F9A}"/>
    <cellStyle name="Normal 2 2 34" xfId="614" xr:uid="{C45FF85C-2BCD-44D5-9651-F039C920E9A9}"/>
    <cellStyle name="Normal 2 2 35" xfId="615" xr:uid="{6BCE2885-EEC5-4F38-B9BB-240877AA0E34}"/>
    <cellStyle name="Normal 2 2 36" xfId="616" xr:uid="{CB9763CB-42D5-4F72-8652-7AFA63E26D35}"/>
    <cellStyle name="Normal 2 2 37" xfId="617" xr:uid="{F14C355D-9F99-4464-A8CB-FEA99C1BC04E}"/>
    <cellStyle name="Normal 2 2 38" xfId="618" xr:uid="{A6B1AE07-2971-4169-8D52-6247F92E3BC3}"/>
    <cellStyle name="Normal 2 2 39" xfId="619" xr:uid="{C8DA0F74-5572-428D-89A9-F667260BB36F}"/>
    <cellStyle name="Normal 2 2 4" xfId="620" xr:uid="{EC3A7576-DFFC-453F-8991-4D8A4B146413}"/>
    <cellStyle name="Normal 2 2 40" xfId="621" xr:uid="{89A63AC0-DA36-4B3B-A407-FBEC34B7D748}"/>
    <cellStyle name="Normal 2 2 41" xfId="622" xr:uid="{037EE099-7EBC-47FD-B15D-8F359F8CAC71}"/>
    <cellStyle name="Normal 2 2 42" xfId="623" xr:uid="{82E61C16-5ECF-4B44-BB39-86CB6D5B7F39}"/>
    <cellStyle name="Normal 2 2 43" xfId="624" xr:uid="{DABA73C0-18F2-4088-A188-0C25572AA43D}"/>
    <cellStyle name="Normal 2 2 44" xfId="625" xr:uid="{084DBD3D-BBEB-4D7A-82F5-A59E6E792A01}"/>
    <cellStyle name="Normal 2 2 45" xfId="626" xr:uid="{93CA1015-9790-4371-B35B-F63E0B318133}"/>
    <cellStyle name="Normal 2 2 46" xfId="627" xr:uid="{21E28905-C7C9-4835-AC3A-AD67A0D79E33}"/>
    <cellStyle name="Normal 2 2 47" xfId="628" xr:uid="{68C49EDC-7DBC-47EB-91AF-DA642F17AD75}"/>
    <cellStyle name="Normal 2 2 48" xfId="629" xr:uid="{FDF23B09-30DA-45B8-8DCA-1E2ECA3ADF5F}"/>
    <cellStyle name="Normal 2 2 48 2" xfId="630" xr:uid="{6A7ECD8F-545E-48B2-B178-89550179EADD}"/>
    <cellStyle name="Normal 2 2 48 3" xfId="631" xr:uid="{06AD61D7-B6AD-4A2E-AA38-2D30771852A4}"/>
    <cellStyle name="Normal 2 2 49" xfId="632" xr:uid="{F829454B-960A-4A60-9399-80DDC9420AEA}"/>
    <cellStyle name="Normal 2 2 5" xfId="633" xr:uid="{1A17B036-E70F-47EA-94E6-323127763E11}"/>
    <cellStyle name="Normal 2 2 6" xfId="634" xr:uid="{7DFA2051-851A-4F32-996F-52B4A7ABD3A1}"/>
    <cellStyle name="Normal 2 2 7" xfId="635" xr:uid="{1D53DA4F-C7C3-49CA-8575-BBEFD71C7DA2}"/>
    <cellStyle name="Normal 2 2 8" xfId="636" xr:uid="{E2AEBCDE-AC3A-4535-A9FC-27A3C91DBE60}"/>
    <cellStyle name="Normal 2 2 9" xfId="637" xr:uid="{89187613-EB93-42E2-ACF5-C0D8F248B6FF}"/>
    <cellStyle name="Normal 2 20" xfId="638" xr:uid="{2FD49297-86E0-4A36-9301-C51FC3F2EBD6}"/>
    <cellStyle name="Normal 2 21" xfId="639" xr:uid="{1EA80A82-702F-4382-A0E6-6DCCFCEFE6F7}"/>
    <cellStyle name="Normal 2 22" xfId="640" xr:uid="{5F02F9EB-66D6-4496-92FE-419BD3F18E04}"/>
    <cellStyle name="Normal 2 23" xfId="641" xr:uid="{EBD8A740-5EA5-47C3-A496-0A060C3A3DE9}"/>
    <cellStyle name="Normal 2 24" xfId="642" xr:uid="{4530DC87-2437-42B8-A838-D39B5AC8B526}"/>
    <cellStyle name="Normal 2 25" xfId="643" xr:uid="{F7432D37-BD25-4C76-B819-5EC9AE41F877}"/>
    <cellStyle name="Normal 2 26" xfId="644" xr:uid="{9B95490F-B60D-4CAE-B3B9-94EED89BE7C9}"/>
    <cellStyle name="Normal 2 27" xfId="645" xr:uid="{F4C16CDF-B483-42D0-9D58-92F1D29CC08C}"/>
    <cellStyle name="Normal 2 28" xfId="646" xr:uid="{2025EC82-68CF-4EA4-9E2A-735D6582210B}"/>
    <cellStyle name="Normal 2 29" xfId="647" xr:uid="{39CB1985-D9FA-4810-9BC4-5C1C8D8701E4}"/>
    <cellStyle name="Normal 2 3" xfId="648" xr:uid="{2D06757E-50E2-4885-9EAD-5AFBCFB7AEBD}"/>
    <cellStyle name="Normal 2 3 2" xfId="649" xr:uid="{6F699BAA-EA70-49D3-9507-91DC8CD30879}"/>
    <cellStyle name="Normal 2 3 2 2" xfId="650" xr:uid="{4FC69C43-154D-42E6-9B1D-410792A15FBD}"/>
    <cellStyle name="Normal 2 3 2 3" xfId="651" xr:uid="{3A470827-5A8C-41EF-90C8-5B707BA0D289}"/>
    <cellStyle name="Normal 2 3 3" xfId="652" xr:uid="{B19468F7-B9D1-4987-A94F-3AAD134FD7C2}"/>
    <cellStyle name="Normal 2 3 4" xfId="653" xr:uid="{F3EA26B2-E40E-4FDF-8BCB-C70122597BDA}"/>
    <cellStyle name="Normal 2 30" xfId="654" xr:uid="{CC7E7EC0-25FA-4BB8-977D-5AC342449BE5}"/>
    <cellStyle name="Normal 2 31" xfId="655" xr:uid="{95DB2252-5C10-4B2A-BD38-C87FEB6485D9}"/>
    <cellStyle name="Normal 2 32" xfId="656" xr:uid="{FCC3DB78-02D8-414F-A100-8378A2F1990B}"/>
    <cellStyle name="Normal 2 33" xfId="657" xr:uid="{25EF471B-0F6E-4EE6-8EFE-8C3CC25EB4D6}"/>
    <cellStyle name="Normal 2 34" xfId="658" xr:uid="{EA12463B-F532-42CD-A2E5-922321EF6089}"/>
    <cellStyle name="Normal 2 35" xfId="659" xr:uid="{D57B4FDC-559B-4D79-B4F6-1B0D82F825BB}"/>
    <cellStyle name="Normal 2 36" xfId="660" xr:uid="{ACC13FC2-D4CA-4103-A11F-A2E4F3317ADA}"/>
    <cellStyle name="Normal 2 37" xfId="661" xr:uid="{916F9BC1-CE0F-4CAF-B506-6C45F3E5FF4F}"/>
    <cellStyle name="Normal 2 38" xfId="662" xr:uid="{F9CD6B56-8C9A-4B20-84E6-4DBB8C5765C4}"/>
    <cellStyle name="Normal 2 39" xfId="663" xr:uid="{F9510936-AB59-43E5-B651-46E2B275C038}"/>
    <cellStyle name="normal 2 4" xfId="664" xr:uid="{D336C4C2-5EB3-4A7A-A624-D55E3433100C}"/>
    <cellStyle name="normal 2 4 2" xfId="665" xr:uid="{30EE77F9-25D1-4354-BAAC-E16424E1CB52}"/>
    <cellStyle name="Normal 2 40" xfId="666" xr:uid="{00B20F97-0CAD-4184-B723-DE4EE59C6D77}"/>
    <cellStyle name="Normal 2 41" xfId="667" xr:uid="{1EB8D9BB-C756-40CA-8502-BA3BF052D3F6}"/>
    <cellStyle name="Normal 2 42" xfId="668" xr:uid="{A893CB61-6EB7-4169-AA66-2B83CBD4CEB7}"/>
    <cellStyle name="Normal 2 43" xfId="669" xr:uid="{7FF19EC2-67B0-4839-8D3D-FA18BB995255}"/>
    <cellStyle name="Normal 2 44" xfId="670" xr:uid="{EC8398F1-1AE7-4098-9D81-DC679A16D644}"/>
    <cellStyle name="Normal 2 45" xfId="671" xr:uid="{B975716E-813B-42AB-961A-B8FCC5A09A6A}"/>
    <cellStyle name="Normal 2 46" xfId="672" xr:uid="{3565360A-81D2-4E4C-9E8B-FF68D99DE012}"/>
    <cellStyle name="Normal 2 47" xfId="673" xr:uid="{144CDBDA-F95C-431D-B9DA-4A629A131E68}"/>
    <cellStyle name="Normal 2 48" xfId="674" xr:uid="{A3CC1B4F-A5C0-4AD2-9E02-A72C2A0990B8}"/>
    <cellStyle name="normal 2 5" xfId="675" xr:uid="{5E557B41-DDD6-4DF3-91A8-608F16ED192F}"/>
    <cellStyle name="normal 2 5 2" xfId="676" xr:uid="{1667AC0F-FC19-4911-B487-D62ECBE4469B}"/>
    <cellStyle name="normal 2 6" xfId="677" xr:uid="{DE033B70-3EC7-434B-A87F-31F36A16C656}"/>
    <cellStyle name="normal 2 6 2" xfId="678" xr:uid="{4401A8D4-C2D2-45A4-97AA-58987AD23BB0}"/>
    <cellStyle name="normal 2 7" xfId="679" xr:uid="{B45C8379-5018-4521-99F8-C54EB86A8A26}"/>
    <cellStyle name="normal 2 7 2" xfId="680" xr:uid="{D3FFC417-3167-49ED-A286-56C6B35BB153}"/>
    <cellStyle name="normal 2 8" xfId="681" xr:uid="{504677F7-B069-42E6-B5C2-BA83B1E93BB8}"/>
    <cellStyle name="normal 2 8 2" xfId="682" xr:uid="{982B8E58-17B9-48A2-8818-70C5B9E5C196}"/>
    <cellStyle name="Normal 2 9" xfId="683" xr:uid="{57CC40C8-317D-4D14-BA03-5FDE5A4763FA}"/>
    <cellStyle name="Normal 2 9 2" xfId="684" xr:uid="{C5B9B52B-A5FE-46A3-81CC-E36EED91EFDA}"/>
    <cellStyle name="Normal 21 10" xfId="685" xr:uid="{4F540B5D-D373-412B-BFF2-CE237A9F166C}"/>
    <cellStyle name="Normal 21 11" xfId="686" xr:uid="{D5F1DCF1-8F78-4924-B70C-5EE1D56BB889}"/>
    <cellStyle name="Normal 21 12" xfId="687" xr:uid="{36F595C2-18B0-438C-9938-7E9F9B00E739}"/>
    <cellStyle name="Normal 21 13" xfId="688" xr:uid="{8ED62021-C1CE-4720-AE67-ED3030FE7443}"/>
    <cellStyle name="Normal 21 14" xfId="689" xr:uid="{12B50825-96BE-4956-A5F9-C97BF41B8F32}"/>
    <cellStyle name="Normal 21 15" xfId="690" xr:uid="{EA8F7A8E-BDE9-4EC9-8F69-060A4EC353EE}"/>
    <cellStyle name="Normal 21 16" xfId="691" xr:uid="{62E4B602-24D8-43B4-94A8-390FA37446B4}"/>
    <cellStyle name="Normal 21 17" xfId="692" xr:uid="{19899F19-351A-4FAD-BAF8-39B364AC9828}"/>
    <cellStyle name="Normal 21 18" xfId="693" xr:uid="{84B35F22-F551-4E47-9CDC-F85BC974E9D1}"/>
    <cellStyle name="Normal 21 19" xfId="694" xr:uid="{A4FACF6E-575E-4748-8995-FD4AAE62478F}"/>
    <cellStyle name="Normal 21 2" xfId="695" xr:uid="{33016DA9-B664-4690-9704-339C11FB1A13}"/>
    <cellStyle name="Normal 21 20" xfId="696" xr:uid="{964EDC00-6C5D-4959-96A2-252F5B9D1527}"/>
    <cellStyle name="Normal 21 21" xfId="697" xr:uid="{0B2FD2F0-8E8B-4221-84F3-E89B83BA4FB2}"/>
    <cellStyle name="Normal 21 22" xfId="698" xr:uid="{23C4A8F5-4565-482F-8A12-28B7924FC787}"/>
    <cellStyle name="Normal 21 23" xfId="699" xr:uid="{1A5BBEB0-FE37-4778-93E6-BBC0D4D32436}"/>
    <cellStyle name="Normal 21 24" xfId="700" xr:uid="{8F439578-C819-403F-AA1A-16565992E9D5}"/>
    <cellStyle name="Normal 21 25" xfId="701" xr:uid="{85C80D0E-7D14-4FDD-B525-1191D832BE00}"/>
    <cellStyle name="Normal 21 26" xfId="702" xr:uid="{B789E99C-373D-4DD0-B53E-D017A3489C1D}"/>
    <cellStyle name="Normal 21 27" xfId="703" xr:uid="{4AD25715-D526-42B0-BC4D-1DC22C8C43DB}"/>
    <cellStyle name="Normal 21 28" xfId="704" xr:uid="{E0D61FCD-EFF1-4025-ACE0-1DAD161843DD}"/>
    <cellStyle name="Normal 21 29" xfId="705" xr:uid="{7EF0B72A-1468-431C-9907-BADCD55E21D4}"/>
    <cellStyle name="Normal 21 3" xfId="706" xr:uid="{E9D04A2D-987C-40CB-AFAC-D28CD36E30BC}"/>
    <cellStyle name="Normal 21 30" xfId="707" xr:uid="{C641858E-D8BD-483A-A809-6023FE8F2D71}"/>
    <cellStyle name="Normal 21 31" xfId="708" xr:uid="{6F19F9BC-6634-4B1C-B36B-8E5F6271D079}"/>
    <cellStyle name="Normal 21 32" xfId="709" xr:uid="{BFA4CB51-15BB-48C4-9024-153217680293}"/>
    <cellStyle name="Normal 21 33" xfId="710" xr:uid="{145F799B-39F1-4370-832F-52578D1C107C}"/>
    <cellStyle name="Normal 21 34" xfId="711" xr:uid="{C00310B4-834A-46BE-AA4C-56A8F9D3E367}"/>
    <cellStyle name="Normal 21 35" xfId="712" xr:uid="{0A08E50B-4A59-48CB-B53A-4758009320E8}"/>
    <cellStyle name="Normal 21 36" xfId="713" xr:uid="{640045AB-33C5-4707-9CCD-4B9D22B48BF3}"/>
    <cellStyle name="Normal 21 37" xfId="714" xr:uid="{A7DB0020-70A6-4DC1-93A5-CCD060E41352}"/>
    <cellStyle name="Normal 21 38" xfId="715" xr:uid="{41615A67-8628-4061-85D5-B0D01C408828}"/>
    <cellStyle name="Normal 21 39" xfId="716" xr:uid="{AC4A20BF-802E-4110-9C4C-30B3572F36C0}"/>
    <cellStyle name="Normal 21 4" xfId="717" xr:uid="{15062AD4-57E3-487E-853A-AC358311A250}"/>
    <cellStyle name="Normal 21 40" xfId="718" xr:uid="{EEE72374-B4C8-4062-8EF2-434825BB500E}"/>
    <cellStyle name="Normal 21 5" xfId="719" xr:uid="{46448EA1-6E46-4F2A-ABE0-7AB667382D34}"/>
    <cellStyle name="Normal 21 6" xfId="720" xr:uid="{3EA195B7-ABCD-4672-B691-D41D62FB4E86}"/>
    <cellStyle name="Normal 21 7" xfId="721" xr:uid="{0B98FD51-018A-47E0-81C5-0AFD192F9CCA}"/>
    <cellStyle name="Normal 21 8" xfId="722" xr:uid="{F7657F19-2A37-4BDF-B0F1-4E166C715EDD}"/>
    <cellStyle name="Normal 21 9" xfId="723" xr:uid="{E5548C40-E360-42DB-A280-D9D1C0E932DC}"/>
    <cellStyle name="Normal 22 10" xfId="724" xr:uid="{D4BC0288-3677-4D0A-8C3E-A7590993B7F7}"/>
    <cellStyle name="Normal 22 11" xfId="725" xr:uid="{A9E4589E-49A8-422C-A6F9-531001215D71}"/>
    <cellStyle name="Normal 22 12" xfId="726" xr:uid="{B265CDEF-FA81-4C95-BFD1-A311B520207A}"/>
    <cellStyle name="Normal 22 13" xfId="727" xr:uid="{67F0D051-C0B9-46CC-BB38-CDB5B4640553}"/>
    <cellStyle name="Normal 22 14" xfId="728" xr:uid="{675DE4C9-5DB0-4008-B2B1-AD2056D2444B}"/>
    <cellStyle name="Normal 22 15" xfId="729" xr:uid="{8C713675-6CE8-48D7-BB94-8EEA2511F647}"/>
    <cellStyle name="Normal 22 16" xfId="730" xr:uid="{1205F6EA-629B-46B3-9F2C-05C91A959669}"/>
    <cellStyle name="Normal 22 17" xfId="731" xr:uid="{8AA51085-DF9A-4EEE-8C67-FB1E2DA26D47}"/>
    <cellStyle name="Normal 22 18" xfId="732" xr:uid="{924C6F5A-5CAF-4572-9A74-F180ADF397AB}"/>
    <cellStyle name="Normal 22 19" xfId="733" xr:uid="{22220C2A-DF2F-4370-B0C2-99D8BB0688E9}"/>
    <cellStyle name="Normal 22 2" xfId="734" xr:uid="{48FAA3EF-9DDD-49EE-9AD3-C716BC35F4AE}"/>
    <cellStyle name="Normal 22 20" xfId="735" xr:uid="{BAFBC1C8-235D-4F35-A832-E00060AE6D01}"/>
    <cellStyle name="Normal 22 21" xfId="736" xr:uid="{B2382AF5-47BC-4B12-BD3E-609225DAEB0F}"/>
    <cellStyle name="Normal 22 22" xfId="737" xr:uid="{63152B08-9C44-4900-928C-EFD530BFC3B8}"/>
    <cellStyle name="Normal 22 23" xfId="738" xr:uid="{DF99D7D7-1A53-43FA-8946-80A7210ABA73}"/>
    <cellStyle name="Normal 22 24" xfId="739" xr:uid="{F6DE10DC-3ABB-4C6B-A538-11CF766B1119}"/>
    <cellStyle name="Normal 22 25" xfId="740" xr:uid="{6446697A-60E5-44D8-8F7D-3E95FD846073}"/>
    <cellStyle name="Normal 22 26" xfId="741" xr:uid="{EBD72799-A60A-404F-B323-1738E65FD88A}"/>
    <cellStyle name="Normal 22 27" xfId="742" xr:uid="{D1F67E29-00A3-487B-83C8-4BF6BD3081C2}"/>
    <cellStyle name="Normal 22 28" xfId="743" xr:uid="{3E8892C3-3F63-4E05-9B3E-A5593B8EEA64}"/>
    <cellStyle name="Normal 22 29" xfId="744" xr:uid="{8C64DED5-BCFE-4F45-9C5D-D3282363FA57}"/>
    <cellStyle name="Normal 22 3" xfId="745" xr:uid="{A9C654CB-597B-4156-827F-F75708FDCA84}"/>
    <cellStyle name="Normal 22 30" xfId="746" xr:uid="{C5B9E41F-578B-4C3A-8096-8DA0806BF07C}"/>
    <cellStyle name="Normal 22 31" xfId="747" xr:uid="{1CBE9524-0923-406B-B5BF-F158DA041A6B}"/>
    <cellStyle name="Normal 22 32" xfId="748" xr:uid="{CFD80709-121E-45E1-A06E-E86ECD037855}"/>
    <cellStyle name="Normal 22 33" xfId="749" xr:uid="{A22355CE-53BE-439C-AD95-B72DD5F4C821}"/>
    <cellStyle name="Normal 22 34" xfId="750" xr:uid="{BFE27671-E81F-4E27-A50A-C24E2A208BA7}"/>
    <cellStyle name="Normal 22 35" xfId="751" xr:uid="{CD8BF431-B520-4D33-B167-1147FA3E8EE0}"/>
    <cellStyle name="Normal 22 36" xfId="752" xr:uid="{C7FB2C0F-E4D1-4179-8B9A-81BB45BBDC73}"/>
    <cellStyle name="Normal 22 37" xfId="753" xr:uid="{EFDC3792-714B-48C6-A5AF-0C7FE7AD1B34}"/>
    <cellStyle name="Normal 22 38" xfId="754" xr:uid="{6D42D575-F241-49CC-A7F2-5809A5681F41}"/>
    <cellStyle name="Normal 22 39" xfId="755" xr:uid="{A9A4B8EA-B73E-44D3-8A75-BF2D5F77F782}"/>
    <cellStyle name="Normal 22 4" xfId="756" xr:uid="{7A5ACA46-3D01-4F32-8833-0E744D742C0E}"/>
    <cellStyle name="Normal 22 40" xfId="757" xr:uid="{212243CB-C5C5-41FE-A0E6-55FC7A44D373}"/>
    <cellStyle name="Normal 22 5" xfId="758" xr:uid="{F7B8A97F-415C-4969-8AE1-ECF24E2EA5A0}"/>
    <cellStyle name="Normal 22 6" xfId="759" xr:uid="{D245917E-4D5F-48F4-BE44-29505901AAB2}"/>
    <cellStyle name="Normal 22 7" xfId="760" xr:uid="{974B6109-87C4-46C5-8F61-C4B29DD26617}"/>
    <cellStyle name="Normal 22 8" xfId="761" xr:uid="{1C2E33E6-B357-43ED-974D-A4E6EB284751}"/>
    <cellStyle name="Normal 22 9" xfId="762" xr:uid="{9CC1EF74-60DA-4E7A-B645-A751392D9444}"/>
    <cellStyle name="Normal 24 2" xfId="763" xr:uid="{023CEDB0-B6E8-4474-877B-DF2826FA0218}"/>
    <cellStyle name="Normal 25 2" xfId="764" xr:uid="{D827CAE3-2141-465C-9BAC-C56377B660A8}"/>
    <cellStyle name="Normal 26 2" xfId="765" xr:uid="{D1A71A09-7B51-4AC4-A149-D9D981A40985}"/>
    <cellStyle name="Normal 27 2" xfId="766" xr:uid="{1E88EBE1-9676-4C50-B442-5D561C6C080C}"/>
    <cellStyle name="Normal 28 2" xfId="767" xr:uid="{57EF9FED-8DFE-4CAC-B959-294E3C01C3D7}"/>
    <cellStyle name="Normal 29 2" xfId="768" xr:uid="{3B6D98D5-DBE2-420B-A5CF-D38CFBD947BC}"/>
    <cellStyle name="Normal 3 2" xfId="769" xr:uid="{74790F05-D848-4096-87D6-1A894A77D59A}"/>
    <cellStyle name="Normal 3 3" xfId="770" xr:uid="{6538D660-2266-45BB-9B62-9D2FEB68BF72}"/>
    <cellStyle name="Normal 3 4" xfId="771" xr:uid="{6968BB7B-F34B-4310-A985-0175797DBF62}"/>
    <cellStyle name="Normal 3 5" xfId="772" xr:uid="{3FA577D7-8E99-4D0D-B399-798BA394FDB3}"/>
    <cellStyle name="Normal 3 6" xfId="773" xr:uid="{A8DE35D2-F9F4-4095-80B3-465F17B26792}"/>
    <cellStyle name="Normal 3 7" xfId="774" xr:uid="{93AEA987-C98B-4AA5-870B-79404978E4CF}"/>
    <cellStyle name="Normal 3 8" xfId="775" xr:uid="{635199E9-67AB-41CD-84C4-F05CB2F8E0AA}"/>
    <cellStyle name="Normal 3 9" xfId="776" xr:uid="{EDE12D27-2D9C-4706-B283-8EF83B04452B}"/>
    <cellStyle name="Normal 30 2" xfId="777" xr:uid="{5CEF5377-41A3-45E7-A62D-B41AFB54BBCB}"/>
    <cellStyle name="Normal 31 2" xfId="778" xr:uid="{C016031D-76B0-4DE5-B82F-38C97C2BA2E2}"/>
    <cellStyle name="Normal 32 2" xfId="779" xr:uid="{A870B00F-1DDD-4D51-B2BA-DAE69F9704D1}"/>
    <cellStyle name="Normal 33 2" xfId="780" xr:uid="{A37C86B0-D99F-4C16-9747-6281184656B9}"/>
    <cellStyle name="Normal 34 2" xfId="781" xr:uid="{088989FA-88A9-4E6D-8C54-2CC6B7F8FF70}"/>
    <cellStyle name="Normal 35 2" xfId="782" xr:uid="{695085D4-5C27-41AE-A02F-FCD9472B174E}"/>
    <cellStyle name="Normal 36 2" xfId="783" xr:uid="{17BA48B4-E2AC-4FA2-8913-1CB26BC77F5A}"/>
    <cellStyle name="Normal 37 2" xfId="784" xr:uid="{F6DAB991-814D-4EEE-BCD2-3CFBC7AD5E85}"/>
    <cellStyle name="Normal 38 2" xfId="785" xr:uid="{5871B272-D4D8-4DF5-A9D8-35D1B44DA68C}"/>
    <cellStyle name="Normal 39 2" xfId="786" xr:uid="{C63CAD1D-A46D-4799-8FD0-603401E41D8A}"/>
    <cellStyle name="Normal 4" xfId="787" xr:uid="{D4E2CFB1-7CC5-47D6-9E86-91A313837A22}"/>
    <cellStyle name="Normal 4 10" xfId="788" xr:uid="{DA9FAB32-BFF3-45F2-801F-C4DBB32875E3}"/>
    <cellStyle name="Normal 4 11" xfId="789" xr:uid="{2C73F13B-A013-4E3C-ACFA-50F6F87ABA79}"/>
    <cellStyle name="Normal 4 12" xfId="790" xr:uid="{BB0BBA19-0A00-4620-AE7A-815F725EF9D5}"/>
    <cellStyle name="Normal 4 13" xfId="791" xr:uid="{79252BBB-8ADB-4BED-B204-5432A24CF2BD}"/>
    <cellStyle name="Normal 4 14" xfId="792" xr:uid="{7FCF19AE-83D3-45D5-9341-28CFE2030B42}"/>
    <cellStyle name="Normal 4 15" xfId="793" xr:uid="{1F1CA625-2193-4940-8CDF-85D0E230AEDA}"/>
    <cellStyle name="Normal 4 16" xfId="794" xr:uid="{2B7D4AE4-DC42-4D89-9F8B-072B500CE43D}"/>
    <cellStyle name="Normal 4 17" xfId="795" xr:uid="{7F68CB49-C0DA-4375-B555-1F4DCFFB5688}"/>
    <cellStyle name="Normal 4 18" xfId="796" xr:uid="{399BCE62-6392-4438-A308-429D5757E63A}"/>
    <cellStyle name="Normal 4 19" xfId="797" xr:uid="{260962CD-52BB-492B-8E5C-921F15F2EDB7}"/>
    <cellStyle name="Normal 4 2" xfId="798" xr:uid="{EB08BFB6-8683-4BD3-8C40-4352854CC099}"/>
    <cellStyle name="Normal 4 20" xfId="799" xr:uid="{51242AEC-D4FB-4ADB-B5B1-C5737A2D455F}"/>
    <cellStyle name="Normal 4 21" xfId="800" xr:uid="{8FF12D73-8DB0-4D22-98B9-26C2A5252ECB}"/>
    <cellStyle name="Normal 4 22" xfId="801" xr:uid="{61857E2F-2606-4DF8-8348-D4DA6E5F1101}"/>
    <cellStyle name="Normal 4 23" xfId="802" xr:uid="{382A8254-5729-41AC-810E-16348251DA0F}"/>
    <cellStyle name="Normal 4 24" xfId="803" xr:uid="{A594940E-513F-4DE1-9ACB-46F4516C7722}"/>
    <cellStyle name="Normal 4 25" xfId="804" xr:uid="{9E2EC5FD-722D-41DF-97E8-D66DC4FCF0D9}"/>
    <cellStyle name="Normal 4 26" xfId="805" xr:uid="{04A33C8D-B2C7-4127-8066-C326190E06F5}"/>
    <cellStyle name="Normal 4 27" xfId="806" xr:uid="{9490D092-9BEC-479A-939E-C795B47E16AD}"/>
    <cellStyle name="Normal 4 28" xfId="807" xr:uid="{B61AEA29-321C-4C9B-920F-EE1429B59248}"/>
    <cellStyle name="Normal 4 29" xfId="808" xr:uid="{2F4FA94F-E5F3-4539-9953-01AD516E3517}"/>
    <cellStyle name="Normal 4 3" xfId="809" xr:uid="{8F97EA89-2EF3-4E42-B8B7-9EC0E5D4708D}"/>
    <cellStyle name="Normal 4 30" xfId="810" xr:uid="{6A257665-3871-47C0-B711-5D39F07E8BEE}"/>
    <cellStyle name="Normal 4 31" xfId="811" xr:uid="{899518B5-5B28-4346-AE4A-F93B0CC02052}"/>
    <cellStyle name="Normal 4 32" xfId="812" xr:uid="{A2B4E559-58DF-4807-8CB9-9985E0C800CE}"/>
    <cellStyle name="Normal 4 33" xfId="813" xr:uid="{1E328E88-1E67-4352-8F85-30E6228CBE1D}"/>
    <cellStyle name="Normal 4 34" xfId="814" xr:uid="{2F128BF8-FF73-4C92-9FB6-E89217A36909}"/>
    <cellStyle name="Normal 4 35" xfId="815" xr:uid="{E7966943-0539-49A7-BAE4-51841B569852}"/>
    <cellStyle name="Normal 4 36" xfId="816" xr:uid="{5D96795D-299E-4083-B6E8-AE2E05C7504A}"/>
    <cellStyle name="Normal 4 37" xfId="817" xr:uid="{71A12556-C822-4827-AB3A-CCD6B119CD92}"/>
    <cellStyle name="Normal 4 38" xfId="818" xr:uid="{5B3C9B71-3191-4729-9739-FA4A6358D4AC}"/>
    <cellStyle name="Normal 4 39" xfId="819" xr:uid="{71CA0051-0701-42E6-933D-C918E2CE9FC1}"/>
    <cellStyle name="Normal 4 4" xfId="820" xr:uid="{2AD2AD8F-9E65-49E1-A1C8-22B725163283}"/>
    <cellStyle name="Normal 4 40" xfId="821" xr:uid="{C5499475-A21B-4C4C-960F-AEBEA799D515}"/>
    <cellStyle name="Normal 4 5" xfId="822" xr:uid="{EA17D422-42F8-48E0-915F-374B148AC302}"/>
    <cellStyle name="Normal 4 6" xfId="823" xr:uid="{EB7600FC-7FD0-48A7-841E-BB1CE439714D}"/>
    <cellStyle name="Normal 4 7" xfId="824" xr:uid="{F1AB8CE3-596A-4074-8DAA-44FB0F65EA24}"/>
    <cellStyle name="Normal 4 8" xfId="825" xr:uid="{98BC9B4F-5F6D-42DD-A728-42CB7463497D}"/>
    <cellStyle name="Normal 4 9" xfId="826" xr:uid="{EF7D1A7C-03EF-4732-AA6F-BC3E805586F8}"/>
    <cellStyle name="Normal 40 2" xfId="827" xr:uid="{350BEDC0-4338-47D0-BFF7-8A756AE75F51}"/>
    <cellStyle name="Normal 41 2" xfId="828" xr:uid="{37EDD1F0-BC90-4B81-94D9-6DEE11A559B2}"/>
    <cellStyle name="Normal 42 2" xfId="829" xr:uid="{3A6458FB-2A0E-4744-BF8E-FDB028EA1534}"/>
    <cellStyle name="Normal 43 2" xfId="830" xr:uid="{347C9AA2-98DD-4927-AD11-8BE17138C9D2}"/>
    <cellStyle name="Normal 44 2" xfId="831" xr:uid="{1EEAB7B6-1FAD-4A4F-B688-CE401D25BBAF}"/>
    <cellStyle name="Normal 45 2" xfId="832" xr:uid="{13F71DD4-A8C5-4AEC-A8D9-7AA537627FB3}"/>
    <cellStyle name="Normal 46 2" xfId="833" xr:uid="{C956F325-2734-429A-B78A-C176D47389F4}"/>
    <cellStyle name="Normal 47 2" xfId="834" xr:uid="{4BA94F8E-6D93-40C8-996A-8169B22E05E3}"/>
    <cellStyle name="Normal 48 2" xfId="835" xr:uid="{74709397-67AF-4548-BD9F-450A30129817}"/>
    <cellStyle name="Normal 49" xfId="836" xr:uid="{7B92C2D5-ABA7-43C4-B734-AD2B41E10A60}"/>
    <cellStyle name="Normal 49 2" xfId="837" xr:uid="{B24F2018-3EA3-43B5-BDDC-1C597297BF44}"/>
    <cellStyle name="Normal 5" xfId="838" xr:uid="{32E0129A-6779-4A86-A0EF-1E5A21159270}"/>
    <cellStyle name="Normal 5 10" xfId="839" xr:uid="{4BE6B12A-182D-42A8-80FC-F294E5BFE6D0}"/>
    <cellStyle name="Normal 5 11" xfId="840" xr:uid="{108A3108-4EAF-4680-B58F-C6240F0B2A30}"/>
    <cellStyle name="Normal 5 12" xfId="841" xr:uid="{4BFEDC63-6FFC-4CE2-9749-19B0BC403B52}"/>
    <cellStyle name="Normal 5 13" xfId="842" xr:uid="{02584623-3586-4505-A10A-F7ED04006425}"/>
    <cellStyle name="Normal 5 14" xfId="843" xr:uid="{7FEDDB9E-0AD0-4418-BDA1-96635F329684}"/>
    <cellStyle name="Normal 5 15" xfId="844" xr:uid="{84F5912F-276D-46C3-AE75-65F6A28782A6}"/>
    <cellStyle name="Normal 5 16" xfId="845" xr:uid="{EB2054CA-7625-480B-B619-3BD63EBE2AE7}"/>
    <cellStyle name="Normal 5 17" xfId="846" xr:uid="{5098825F-6740-4664-AB61-A813DFC5A770}"/>
    <cellStyle name="Normal 5 18" xfId="847" xr:uid="{5F044D37-93F9-41D4-85B4-F5FCE66116D2}"/>
    <cellStyle name="Normal 5 19" xfId="848" xr:uid="{52D5A390-A69C-4F60-AA1D-BD7CFDEC2AD0}"/>
    <cellStyle name="Normal 5 2" xfId="849" xr:uid="{9CA65E59-1AC6-4D51-A01F-EF4A2DE79440}"/>
    <cellStyle name="Normal 5 20" xfId="850" xr:uid="{22264C6B-7343-4740-9DFC-C218E0EF834A}"/>
    <cellStyle name="Normal 5 21" xfId="851" xr:uid="{E0B8F6DE-802A-48F6-864E-DD6C47EC90C7}"/>
    <cellStyle name="Normal 5 22" xfId="852" xr:uid="{025B7B9B-A9BB-4E4C-85D8-85064E508627}"/>
    <cellStyle name="Normal 5 23" xfId="853" xr:uid="{16F94836-371A-4419-A819-735EFE2C69E9}"/>
    <cellStyle name="Normal 5 24" xfId="854" xr:uid="{AE25CEE7-62E6-4E41-B62E-D1D2A17C3BC7}"/>
    <cellStyle name="Normal 5 25" xfId="855" xr:uid="{A6814305-3021-4506-B152-C7426B9A9FBD}"/>
    <cellStyle name="Normal 5 26" xfId="856" xr:uid="{39699927-38FC-4602-84C3-97DEB0ADEDF0}"/>
    <cellStyle name="Normal 5 27" xfId="857" xr:uid="{73124EA1-35D1-4673-B581-2E382EF615F7}"/>
    <cellStyle name="Normal 5 28" xfId="858" xr:uid="{951E126F-047E-4D23-AF66-73C276EEB2E1}"/>
    <cellStyle name="Normal 5 29" xfId="859" xr:uid="{1550797D-A099-4A35-B7B1-CB691D4C668D}"/>
    <cellStyle name="Normal 5 3" xfId="860" xr:uid="{CCFCAEAC-A18C-4151-84E3-12614FC681AE}"/>
    <cellStyle name="Normal 5 30" xfId="861" xr:uid="{87FB31B7-7B23-4B97-A835-8B5F5E9B63E1}"/>
    <cellStyle name="Normal 5 31" xfId="862" xr:uid="{C41DAB6D-537F-4AA9-A511-4EE7EE811022}"/>
    <cellStyle name="Normal 5 32" xfId="863" xr:uid="{529422A2-23C2-40CD-80D0-278A4D57C741}"/>
    <cellStyle name="Normal 5 33" xfId="864" xr:uid="{34C8490F-F1FA-4C97-B1B2-1B23F1EE6CC3}"/>
    <cellStyle name="Normal 5 34" xfId="865" xr:uid="{098AE532-EC8A-4535-9E41-03CA7F3FFEC6}"/>
    <cellStyle name="Normal 5 35" xfId="866" xr:uid="{6E797D47-CBEB-4096-8B39-083BA21BFF93}"/>
    <cellStyle name="Normal 5 36" xfId="867" xr:uid="{D48B78DB-5D59-4891-A21B-FB8B8A9A98FC}"/>
    <cellStyle name="Normal 5 37" xfId="868" xr:uid="{7740FC93-2675-4E34-9A9E-3A6C3FEFFF51}"/>
    <cellStyle name="Normal 5 38" xfId="869" xr:uid="{018DDC30-EEDE-4092-8C06-F51F9D02056E}"/>
    <cellStyle name="Normal 5 39" xfId="870" xr:uid="{80C527D9-F8DA-4792-BF8C-9E507AFA9749}"/>
    <cellStyle name="Normal 5 4" xfId="871" xr:uid="{B0FF8393-5823-4A7A-A0F5-66B8D8503A74}"/>
    <cellStyle name="Normal 5 40" xfId="872" xr:uid="{BB048521-4536-47F5-AB28-F463707B5CCA}"/>
    <cellStyle name="Normal 5 5" xfId="873" xr:uid="{9901D165-79A9-4037-B1DF-831FD1E654F5}"/>
    <cellStyle name="Normal 5 6" xfId="874" xr:uid="{45E7F2F4-9010-4945-8D3F-A629A4D88272}"/>
    <cellStyle name="Normal 5 7" xfId="875" xr:uid="{3B00FEE4-D3AF-4B83-A777-7F8309BE0329}"/>
    <cellStyle name="Normal 5 8" xfId="876" xr:uid="{2B42E83A-F136-4AEB-B4D0-632604F74967}"/>
    <cellStyle name="Normal 5 9" xfId="877" xr:uid="{1BB79159-9262-4721-8584-01F63CC40D91}"/>
    <cellStyle name="Normal 50 2" xfId="878" xr:uid="{1EE2D3D1-A8CC-4D9D-A029-7AD90F8D9269}"/>
    <cellStyle name="Normal 51 2" xfId="879" xr:uid="{B496FAA6-C888-42DB-AF82-E407A8828EAD}"/>
    <cellStyle name="Normal 52 2" xfId="880" xr:uid="{4289FBB7-5264-4767-AF75-7A81A67236D1}"/>
    <cellStyle name="Normal 53" xfId="881" xr:uid="{40F20566-3859-4903-92AA-9B2324407C1D}"/>
    <cellStyle name="Normal 53 2" xfId="882" xr:uid="{1B3AAC24-AB96-45D8-BB84-870422532F8E}"/>
    <cellStyle name="Normal 54" xfId="883" xr:uid="{81126905-A82E-457F-A042-792D6B0E2EE5}"/>
    <cellStyle name="Normal 54 2" xfId="884" xr:uid="{77365F19-C2AF-4671-BB8A-5C60E9B7E7CB}"/>
    <cellStyle name="Normal 55 2" xfId="885" xr:uid="{0D53022E-F20A-46DF-8E1C-5CB3A90DCEE4}"/>
    <cellStyle name="Normal 56 2" xfId="886" xr:uid="{490A3DF0-0593-48AC-BDC0-925813339C7C}"/>
    <cellStyle name="Normal 57 2" xfId="887" xr:uid="{117E9942-4D54-46F9-8EDF-446560E4D4A7}"/>
    <cellStyle name="Normal 58 2" xfId="888" xr:uid="{08D37004-6B1E-4178-84B2-EBD440D4C66D}"/>
    <cellStyle name="Normal 59 2" xfId="889" xr:uid="{2C7D0A23-FCCA-433B-9A52-F6EB2F724791}"/>
    <cellStyle name="Normal 6" xfId="890" xr:uid="{DD662DFD-0441-4705-9F2C-2E713E5791EE}"/>
    <cellStyle name="Normal 6 10" xfId="891" xr:uid="{796681EC-DE22-4F9C-BC83-87CBF9EDDDF6}"/>
    <cellStyle name="Normal 6 11" xfId="892" xr:uid="{48AD6D77-7BD7-4820-B78C-A987A9777E0B}"/>
    <cellStyle name="Normal 6 12" xfId="893" xr:uid="{72F6731E-97B4-439F-ADF4-C96515568F65}"/>
    <cellStyle name="Normal 6 13" xfId="894" xr:uid="{64ACDD31-514E-4ADB-999E-9038E3A140FC}"/>
    <cellStyle name="Normal 6 14" xfId="895" xr:uid="{B6CFC0C5-8096-4C1F-9A02-55420581C5EE}"/>
    <cellStyle name="Normal 6 15" xfId="896" xr:uid="{0C3FAABF-826A-4788-8421-828A9670E99D}"/>
    <cellStyle name="Normal 6 16" xfId="897" xr:uid="{16270393-E2C2-4D46-8EAC-45B9DCD67E83}"/>
    <cellStyle name="Normal 6 17" xfId="898" xr:uid="{0B4A4AF8-12A8-44E3-8408-3C2118A15D19}"/>
    <cellStyle name="Normal 6 18" xfId="899" xr:uid="{3BEDD759-B1A8-4B4A-AFD0-04CD279063C3}"/>
    <cellStyle name="Normal 6 19" xfId="900" xr:uid="{2AC44FF1-DEA6-4FFA-BC27-A2CA4C7949A2}"/>
    <cellStyle name="Normal 6 2" xfId="901" xr:uid="{F58DC6F5-59E8-4582-8E83-ADF3759E9E53}"/>
    <cellStyle name="Normal 6 20" xfId="902" xr:uid="{71345461-EEDE-4D1C-83AC-E79C518DF3CC}"/>
    <cellStyle name="Normal 6 21" xfId="903" xr:uid="{E81862DB-8718-4948-8640-B05331DBFDCB}"/>
    <cellStyle name="Normal 6 22" xfId="904" xr:uid="{D70E36BE-9FAA-429F-A3E0-C76B69F615E2}"/>
    <cellStyle name="Normal 6 23" xfId="905" xr:uid="{20402BDD-9FC2-48C8-9584-35AD2747201C}"/>
    <cellStyle name="Normal 6 24" xfId="906" xr:uid="{100DAFA3-3591-4DB0-AD2F-61150954B683}"/>
    <cellStyle name="Normal 6 25" xfId="907" xr:uid="{2F23D288-A5EE-4F5A-AD6F-E1E8286DDBB6}"/>
    <cellStyle name="Normal 6 26" xfId="908" xr:uid="{7CCF11D4-1128-49C7-82E5-97D24D0FE320}"/>
    <cellStyle name="Normal 6 27" xfId="909" xr:uid="{9939EEF9-0F3A-4BC8-A4BD-736FE8E1F9A4}"/>
    <cellStyle name="Normal 6 28" xfId="910" xr:uid="{869CC7A4-D138-47AD-8918-5995A4E80E6A}"/>
    <cellStyle name="Normal 6 29" xfId="911" xr:uid="{5458BF62-E08D-4F80-A289-A9B2C51CCBF8}"/>
    <cellStyle name="Normal 6 3" xfId="912" xr:uid="{BB703AB4-5496-46EA-8CB3-526DE9FFB463}"/>
    <cellStyle name="Normal 6 30" xfId="913" xr:uid="{5609C6E1-7EFE-49C9-99F7-B1C5A4FFADAD}"/>
    <cellStyle name="Normal 6 31" xfId="914" xr:uid="{85D089A2-C064-4A91-8584-2A44720B2B07}"/>
    <cellStyle name="Normal 6 32" xfId="915" xr:uid="{F4A8084D-CF3B-4F65-93D7-81BA34EAEC77}"/>
    <cellStyle name="Normal 6 33" xfId="916" xr:uid="{08AED692-E3B8-40B7-8D4B-4ED9DA6F5F1C}"/>
    <cellStyle name="Normal 6 34" xfId="917" xr:uid="{2866C244-322E-4F51-8810-3AFB32F75915}"/>
    <cellStyle name="Normal 6 35" xfId="918" xr:uid="{704D399F-05FA-429A-AF61-85D8B59ABFC6}"/>
    <cellStyle name="Normal 6 36" xfId="919" xr:uid="{2D02B28C-B57E-4D18-A11F-777785A0381B}"/>
    <cellStyle name="Normal 6 37" xfId="920" xr:uid="{916743FD-38AF-4572-B20D-D05498D181E8}"/>
    <cellStyle name="Normal 6 38" xfId="921" xr:uid="{04EFE5CE-5B73-4662-B89F-1985B3238C71}"/>
    <cellStyle name="Normal 6 39" xfId="922" xr:uid="{4AD2B18A-ABB2-463D-B2F4-8D26D482A9E9}"/>
    <cellStyle name="Normal 6 4" xfId="923" xr:uid="{3FCACE6C-272B-449D-8369-B871017AD4BB}"/>
    <cellStyle name="Normal 6 40" xfId="924" xr:uid="{DE5A9BDA-AD53-46E0-80C3-E244EABA2E9A}"/>
    <cellStyle name="Normal 6 5" xfId="925" xr:uid="{90379C9F-4E91-4F30-868F-ADD09A6BBCB3}"/>
    <cellStyle name="Normal 6 6" xfId="926" xr:uid="{8DF28394-6C48-422E-9AC6-7BC461ED0F5C}"/>
    <cellStyle name="Normal 6 7" xfId="927" xr:uid="{5F150E9D-8E1D-4EC6-A545-26B946A42F04}"/>
    <cellStyle name="Normal 6 8" xfId="928" xr:uid="{A23B57A1-AFAB-4A6C-BBCF-3EDC1BFE3B35}"/>
    <cellStyle name="Normal 6 9" xfId="929" xr:uid="{FDFA6FC4-F946-41B0-8002-CE8DE50E05B1}"/>
    <cellStyle name="Normal 60 2" xfId="930" xr:uid="{87608D21-6B79-4D9D-879F-CBFF8CED778C}"/>
    <cellStyle name="Normal 61 2" xfId="931" xr:uid="{ADCE175D-BACE-4534-B987-4417E0C27468}"/>
    <cellStyle name="Normal 62 2" xfId="932" xr:uid="{78F4FA61-9DFA-48AF-8709-60E53A25B430}"/>
    <cellStyle name="Normal 63 2" xfId="933" xr:uid="{60C61C14-FEB2-403E-9281-BDDF5BB9A05B}"/>
    <cellStyle name="Normal 64 2" xfId="934" xr:uid="{67B02389-F131-46A3-86D9-19687C370E64}"/>
    <cellStyle name="Normal 65 2" xfId="935" xr:uid="{4E7ADB32-1AE1-44E0-9154-8FBBD206EC68}"/>
    <cellStyle name="Normal 66 2" xfId="936" xr:uid="{644876DC-4319-4526-B013-3A83301A21AD}"/>
    <cellStyle name="Normal 67 2" xfId="937" xr:uid="{9857C130-AE13-44E9-8634-A037BFB8178D}"/>
    <cellStyle name="Normal 68 2" xfId="938" xr:uid="{886664ED-386E-45DB-AA54-D40B613BFF12}"/>
    <cellStyle name="Normal 69 2" xfId="939" xr:uid="{240F9C6C-5C38-43D7-AF28-D32BD4F4C3DF}"/>
    <cellStyle name="Normal 7" xfId="940" xr:uid="{BD7A805F-1CB6-4DBA-813C-E5AF0DF77BC3}"/>
    <cellStyle name="Normal 7 10" xfId="941" xr:uid="{2DE4E563-BB3B-47BB-B550-A0B0069393BF}"/>
    <cellStyle name="Normal 7 11" xfId="942" xr:uid="{071E99C5-A122-4DDA-9E37-1177530D72AD}"/>
    <cellStyle name="Normal 7 12" xfId="943" xr:uid="{93E40625-6A92-49A8-B27D-09247DA61255}"/>
    <cellStyle name="Normal 7 13" xfId="944" xr:uid="{AC44DDDD-2D01-4331-83B2-D12915742E84}"/>
    <cellStyle name="Normal 7 14" xfId="945" xr:uid="{FA16C6B5-05F4-4A65-A8EF-C055F16009D1}"/>
    <cellStyle name="Normal 7 15" xfId="946" xr:uid="{4528872B-C651-4401-8FBC-68DAC575C464}"/>
    <cellStyle name="Normal 7 16" xfId="947" xr:uid="{5E8BA435-E038-4976-B03B-1541B8E1A297}"/>
    <cellStyle name="Normal 7 17" xfId="948" xr:uid="{D0990A91-EA89-45C4-80C5-77D9848D2FA8}"/>
    <cellStyle name="Normal 7 18" xfId="949" xr:uid="{BC900A86-32CF-4A11-90FF-9FB97683445F}"/>
    <cellStyle name="Normal 7 19" xfId="950" xr:uid="{C5FFA567-69DC-4ABE-8C4B-3BBC22572A84}"/>
    <cellStyle name="Normal 7 2" xfId="951" xr:uid="{37592088-8B00-4E40-A3B4-198DD7DE5869}"/>
    <cellStyle name="Normal 7 20" xfId="952" xr:uid="{ED1527C3-2F11-4F9D-9A87-D250FDA7CFDF}"/>
    <cellStyle name="Normal 7 21" xfId="953" xr:uid="{C7EC80B7-013C-45DB-8D88-0B362D56E3B0}"/>
    <cellStyle name="Normal 7 22" xfId="954" xr:uid="{466F45EF-8571-4620-85EA-DC78B606F051}"/>
    <cellStyle name="Normal 7 23" xfId="955" xr:uid="{F9F2B25C-1EDA-46BD-88FD-9BC3CF665E22}"/>
    <cellStyle name="Normal 7 24" xfId="956" xr:uid="{1832B8A1-DAFB-44E4-9362-EA91F7432F34}"/>
    <cellStyle name="Normal 7 25" xfId="957" xr:uid="{DA6E4DB1-55B5-47DC-9F5A-89CE5EE3648F}"/>
    <cellStyle name="Normal 7 26" xfId="958" xr:uid="{ACF36270-31F4-401A-9709-C8A788A7DCD0}"/>
    <cellStyle name="Normal 7 27" xfId="959" xr:uid="{5F597032-5807-4089-982E-353443873BF6}"/>
    <cellStyle name="Normal 7 28" xfId="960" xr:uid="{BC85C0DE-A5B8-468B-B425-6144E2001411}"/>
    <cellStyle name="Normal 7 29" xfId="961" xr:uid="{D519541D-6ECD-45F2-8A27-98C374A5F421}"/>
    <cellStyle name="Normal 7 3" xfId="962" xr:uid="{30B830BE-E41E-4DE0-A2F2-D9706F8E665B}"/>
    <cellStyle name="Normal 7 30" xfId="963" xr:uid="{9EE4872D-40C7-4E72-8D3A-F39C8D115165}"/>
    <cellStyle name="Normal 7 31" xfId="964" xr:uid="{362BA80C-DCA2-4B75-BB1F-60AB615187F5}"/>
    <cellStyle name="Normal 7 32" xfId="965" xr:uid="{BE4F38E1-8D3C-4AF4-86B5-B28DD8974971}"/>
    <cellStyle name="Normal 7 33" xfId="966" xr:uid="{6F2CACA7-D65E-4958-A34A-87C14333F845}"/>
    <cellStyle name="Normal 7 34" xfId="967" xr:uid="{EE766010-A19E-4BC6-A67C-676F99394CB2}"/>
    <cellStyle name="Normal 7 35" xfId="968" xr:uid="{706D0EC7-1D6C-4B28-B968-F66103B4E692}"/>
    <cellStyle name="Normal 7 36" xfId="969" xr:uid="{AB9730FE-A870-4A47-BD59-5A90C36C04A7}"/>
    <cellStyle name="Normal 7 37" xfId="970" xr:uid="{5AEA0C1E-2D26-474A-9432-072EF34B791D}"/>
    <cellStyle name="Normal 7 38" xfId="971" xr:uid="{2C3F1164-0EDF-4766-B663-EDB784B45796}"/>
    <cellStyle name="Normal 7 39" xfId="972" xr:uid="{325DE40A-7633-4A85-B3EB-DAFD74EB9664}"/>
    <cellStyle name="Normal 7 4" xfId="973" xr:uid="{06C2F8B0-493E-4AD4-8E2F-3B616BF53C6B}"/>
    <cellStyle name="Normal 7 40" xfId="974" xr:uid="{AECDF3AA-E5DD-4395-BD8C-09AF0A0C7753}"/>
    <cellStyle name="Normal 7 5" xfId="975" xr:uid="{75BCDBCB-4D0D-444F-A11E-E7463C49D26C}"/>
    <cellStyle name="Normal 7 6" xfId="976" xr:uid="{CD1BC977-080D-4F78-83D3-49050B59EE91}"/>
    <cellStyle name="Normal 7 7" xfId="977" xr:uid="{67783AB8-CC70-469E-A3F0-65B6A2D46053}"/>
    <cellStyle name="Normal 7 8" xfId="978" xr:uid="{807CC4AD-18D2-4963-B342-AD81666633BF}"/>
    <cellStyle name="Normal 7 9" xfId="979" xr:uid="{8C241098-2818-4C0E-AFF8-A48B0601D89A}"/>
    <cellStyle name="Normal 70 2" xfId="980" xr:uid="{FC54EA61-5BE1-4E3F-BA97-4674B8340E2A}"/>
    <cellStyle name="Normal 71 2" xfId="981" xr:uid="{4AE95AAA-B308-4A0F-9D55-AE6A62FC778E}"/>
    <cellStyle name="Normal 72 2" xfId="982" xr:uid="{1A4253E8-4196-4078-8053-EF05AC9CDDE1}"/>
    <cellStyle name="Normal 73 2" xfId="983" xr:uid="{BB357917-FA61-45E2-895C-DC169F261B10}"/>
    <cellStyle name="Normal 74 2" xfId="984" xr:uid="{C7055491-80C5-4CB5-A489-BEA8F94E68B2}"/>
    <cellStyle name="Normal 75 2" xfId="985" xr:uid="{4D78F064-00FB-406F-81A4-6DC462BEC848}"/>
    <cellStyle name="Normal 76 2" xfId="986" xr:uid="{F3EF993A-01C1-4DAF-B30B-7573209D56EB}"/>
    <cellStyle name="Normal 77 2" xfId="987" xr:uid="{CE32FD03-D342-4D20-A69A-03F2A238364A}"/>
    <cellStyle name="Normal 78 2" xfId="988" xr:uid="{0D552F9E-BB2B-4BB2-9640-DFC9B243392F}"/>
    <cellStyle name="Normal 79 2" xfId="989" xr:uid="{90A850C7-7FE3-410B-B772-55A029D7EA6D}"/>
    <cellStyle name="Normal 80 2" xfId="990" xr:uid="{B872FEB5-07A6-4305-895F-3D4A5D53DE3B}"/>
    <cellStyle name="Normal 82 2" xfId="991" xr:uid="{A5CCB304-C225-4981-8A41-99D018A64FA7}"/>
    <cellStyle name="Normal 83 2" xfId="992" xr:uid="{C1873129-D8CA-41CC-9DB2-DB1EEFB5075F}"/>
    <cellStyle name="Normal 84 2" xfId="993" xr:uid="{65391671-F738-4408-A24C-BC77E4B3C97B}"/>
    <cellStyle name="Normal 85 2" xfId="994" xr:uid="{EA10D35C-1550-4198-A331-ED87748BF755}"/>
    <cellStyle name="Normal 87" xfId="995" xr:uid="{223A7242-1C80-479E-BED7-E36DB3FFE240}"/>
    <cellStyle name="Normal 88" xfId="996" xr:uid="{5E70C5FB-7F38-4949-A40F-701AD76CDF04}"/>
    <cellStyle name="Normal 89" xfId="997" xr:uid="{8F616680-3849-47FF-A2E5-471957B5D609}"/>
    <cellStyle name="Normal 9" xfId="998" xr:uid="{EA0C22D6-2DE2-4410-9DAA-952DDA9B2466}"/>
    <cellStyle name="Normal 9 10" xfId="999" xr:uid="{AE36486B-4D61-4F7D-A72A-9A8ED7BB264B}"/>
    <cellStyle name="Normal 9 11" xfId="1000" xr:uid="{B7FA27BD-6168-4D17-AB50-12E8F709EEF3}"/>
    <cellStyle name="Normal 9 12" xfId="1001" xr:uid="{2B258FEB-BDFF-4073-8941-B92C6F07048C}"/>
    <cellStyle name="Normal 9 13" xfId="1002" xr:uid="{A47C8763-D8D6-4E42-B7B0-2A611BB6C8B4}"/>
    <cellStyle name="Normal 9 14" xfId="1003" xr:uid="{018BD6D6-F9C4-494D-8CBF-D84D184B650D}"/>
    <cellStyle name="Normal 9 15" xfId="1004" xr:uid="{658B95AA-0584-4539-9F82-C7CECE3AADD4}"/>
    <cellStyle name="Normal 9 16" xfId="1005" xr:uid="{1FFE6CB5-8C0A-441A-9E5D-91D4023F6E62}"/>
    <cellStyle name="Normal 9 17" xfId="1006" xr:uid="{FCFCE013-3390-4889-9F75-48E0AB111859}"/>
    <cellStyle name="Normal 9 18" xfId="1007" xr:uid="{C83E7FC9-952D-4D19-920B-ACD07BBEC841}"/>
    <cellStyle name="Normal 9 19" xfId="1008" xr:uid="{28F05385-4628-4E27-934A-B6BA1C83B22B}"/>
    <cellStyle name="Normal 9 2" xfId="1009" xr:uid="{725BB1D1-7C55-4262-A76C-A7CF9408E457}"/>
    <cellStyle name="Normal 9 20" xfId="1010" xr:uid="{F479115D-41FE-48F3-AD76-AC6AEF774675}"/>
    <cellStyle name="Normal 9 21" xfId="1011" xr:uid="{CA499356-F127-4BB7-B249-6E72AB393FC8}"/>
    <cellStyle name="Normal 9 22" xfId="1012" xr:uid="{94CAA3D2-E59E-411F-AFBD-30B30433C5D3}"/>
    <cellStyle name="Normal 9 23" xfId="1013" xr:uid="{E027D021-DE5E-4B27-8DF7-A697FDC1D088}"/>
    <cellStyle name="Normal 9 24" xfId="1014" xr:uid="{E4CF8F73-D495-48C3-8F97-2A497AF2FF01}"/>
    <cellStyle name="Normal 9 25" xfId="1015" xr:uid="{92D24F5F-DB05-4362-84DB-EE621B49D4F9}"/>
    <cellStyle name="Normal 9 26" xfId="1016" xr:uid="{30414C50-A0EF-4F62-AF18-489EDA0A795A}"/>
    <cellStyle name="Normal 9 27" xfId="1017" xr:uid="{F5B82904-D2AE-4009-AAD3-4E9EDF8B4594}"/>
    <cellStyle name="Normal 9 28" xfId="1018" xr:uid="{C7015CD2-7251-48A7-BCD1-3F4357036E6B}"/>
    <cellStyle name="Normal 9 29" xfId="1019" xr:uid="{499371B4-24B2-410F-92D4-69BBDFCAFC1B}"/>
    <cellStyle name="Normal 9 3" xfId="1020" xr:uid="{C25D0BA7-2D32-431F-8D09-6AC3073D40B4}"/>
    <cellStyle name="Normal 9 30" xfId="1021" xr:uid="{D9DCA1CC-9615-4E2A-8453-8652511AB04E}"/>
    <cellStyle name="Normal 9 31" xfId="1022" xr:uid="{41032528-28B0-4330-AA15-68A8AA274674}"/>
    <cellStyle name="Normal 9 32" xfId="1023" xr:uid="{37199B13-4930-4823-9CD6-413BDFF27A49}"/>
    <cellStyle name="Normal 9 33" xfId="1024" xr:uid="{13DD6363-177E-41AC-A47B-D70C2CBA5524}"/>
    <cellStyle name="Normal 9 34" xfId="1025" xr:uid="{C89A8452-8836-4632-B6E6-8239802896E8}"/>
    <cellStyle name="Normal 9 35" xfId="1026" xr:uid="{7B5A0119-2C62-45C7-AB7C-ECA73D4F9437}"/>
    <cellStyle name="Normal 9 36" xfId="1027" xr:uid="{A791E869-4FA3-4B2E-A730-7E45800ACD55}"/>
    <cellStyle name="Normal 9 37" xfId="1028" xr:uid="{F6E2A5F0-0AFF-402D-ACB2-A9A590E1587D}"/>
    <cellStyle name="Normal 9 38" xfId="1029" xr:uid="{68071375-1B5B-406E-9614-4763640AEBCE}"/>
    <cellStyle name="Normal 9 39" xfId="1030" xr:uid="{76C42549-7D78-4774-9864-451659F69B4E}"/>
    <cellStyle name="Normal 9 4" xfId="1031" xr:uid="{FD6D6E4F-DA74-4086-9404-74E1C72CB42A}"/>
    <cellStyle name="Normal 9 40" xfId="1032" xr:uid="{E62C8CD6-5308-48D6-8056-6D0E412BAA20}"/>
    <cellStyle name="Normal 9 5" xfId="1033" xr:uid="{A176D220-3021-4067-B2B9-091E907AE54F}"/>
    <cellStyle name="Normal 9 6" xfId="1034" xr:uid="{DDA288F7-D720-45CF-A540-EEC89B54ECB0}"/>
    <cellStyle name="Normal 9 7" xfId="1035" xr:uid="{D75B0A7E-26C8-4CA7-B168-7A15C50C4603}"/>
    <cellStyle name="Normal 9 8" xfId="1036" xr:uid="{44561863-2395-4E6E-950A-EECFB406C2BF}"/>
    <cellStyle name="Normal 9 9" xfId="1037" xr:uid="{B642496B-A82C-479E-9EC4-E89614259EE1}"/>
    <cellStyle name="Normal 90" xfId="1038" xr:uid="{04C315A7-FFD0-4090-BF7B-264F7EC35045}"/>
    <cellStyle name="Normal 91" xfId="1039" xr:uid="{B055FCC3-4CC6-4642-A27B-50DB6A9EA3BC}"/>
    <cellStyle name="Normal 92" xfId="1040" xr:uid="{B0A97868-FD29-4228-8B4B-533E1D2968BC}"/>
    <cellStyle name="Normal 93" xfId="1041" xr:uid="{AE95F0D7-E1A3-4F41-B67B-24F31D03B8A3}"/>
    <cellStyle name="Normal 94" xfId="1042" xr:uid="{CD7BFAFE-654A-4856-ADD5-D649AC309F70}"/>
    <cellStyle name="Normal 95" xfId="1043" xr:uid="{8CC38AD4-8893-47AF-9EF0-78CB1013EC2C}"/>
    <cellStyle name="Normal 95 2" xfId="1044" xr:uid="{5000C90E-87D3-44D5-A004-3528781CCE80}"/>
    <cellStyle name="Normal 95 3" xfId="1045" xr:uid="{7EAEE7B1-5C93-4E2D-AADD-81A03079E0B6}"/>
    <cellStyle name="Normal 96" xfId="1046" xr:uid="{AA54097E-F55C-4C62-8EB2-99A85E42345E}"/>
    <cellStyle name="Normal 96 2" xfId="1047" xr:uid="{B90DD690-B067-4F6F-8CC2-1CF5782D3BF1}"/>
    <cellStyle name="Normal 96 3" xfId="1048" xr:uid="{778AF9E1-F4E8-4ADA-8809-3BF7D5E72353}"/>
    <cellStyle name="Normal 97" xfId="1049" xr:uid="{5FA12C4D-39B5-429B-A8EA-0BA3740E0637}"/>
    <cellStyle name="Normal 97 2" xfId="1050" xr:uid="{ADC7732F-08FE-4BD5-8296-47CAE06962C4}"/>
    <cellStyle name="Normal 97 3" xfId="1051" xr:uid="{BCC7BB6D-9A13-4A4E-8100-888177BA290F}"/>
    <cellStyle name="Normal 98" xfId="1052" xr:uid="{CA786039-C9ED-4161-A702-039F1C77AAA9}"/>
    <cellStyle name="Normal 98 2" xfId="1053" xr:uid="{43A7AA39-A7E9-458D-AC05-FAE838B68024}"/>
    <cellStyle name="Normal 98 3" xfId="1054" xr:uid="{A42EF5C6-78A6-4C6F-889F-8CE190233547}"/>
    <cellStyle name="Normal 99" xfId="1055" xr:uid="{399A0174-82F1-4257-9517-A29F0284E4A0}"/>
    <cellStyle name="Normal 99 2" xfId="1056" xr:uid="{180B8552-20B4-40C6-9531-AB46FC4893DF}"/>
    <cellStyle name="Normal 99 3" xfId="1057" xr:uid="{77DB0044-C2B3-4A71-825B-3AD73079D4C8}"/>
    <cellStyle name="Notas 2" xfId="1058" xr:uid="{4423FE15-24C5-4F37-865D-175ED17C7075}"/>
    <cellStyle name="Notas 2 2" xfId="1059" xr:uid="{241423EA-69CF-46B9-ADD3-232F8192BEC3}"/>
    <cellStyle name="Notas 2 2 2" xfId="1060" xr:uid="{9420EB5A-B7DB-4966-A1FB-0B484435902E}"/>
    <cellStyle name="Notas 2 2 2 2" xfId="1061" xr:uid="{2D319B4E-F9C9-4175-886B-149EB8047596}"/>
    <cellStyle name="Notas 2 2 2 3" xfId="1062" xr:uid="{0C99B814-EF77-428A-9AEE-69BD82D65566}"/>
    <cellStyle name="Notas 2 2 3" xfId="1063" xr:uid="{66668F36-9C26-485F-AA52-CB93B2B7EA9F}"/>
    <cellStyle name="Notas 2 2 4" xfId="1064" xr:uid="{455B501E-0509-49CC-9566-AC463EBC6AA0}"/>
    <cellStyle name="Notas 2 3" xfId="1065" xr:uid="{135B0DE1-D208-465A-B4F4-86CEBFA41A6F}"/>
    <cellStyle name="Notas 2 4" xfId="1066" xr:uid="{8DB2F445-3A44-458B-B39F-7419D8072385}"/>
    <cellStyle name="Notas 2 5" xfId="1067" xr:uid="{0AD46889-F6F6-4D64-A22C-47C72D0B7378}"/>
    <cellStyle name="Notas 2 6" xfId="1068" xr:uid="{5514881F-2551-41EB-BEAF-A393AA4AD0D6}"/>
    <cellStyle name="Notas 2 7" xfId="1069" xr:uid="{B024FFDE-11BC-4423-A33C-C5E8FD7717D8}"/>
    <cellStyle name="Notas 2 8" xfId="1070" xr:uid="{9211BE9F-93E2-4610-9CBA-FCAC63C3B31E}"/>
    <cellStyle name="Notas 2 8 2" xfId="1071" xr:uid="{C9726FDC-70D6-4BB0-BC17-777A7D17AA28}"/>
    <cellStyle name="Notas 2 8 3" xfId="1072" xr:uid="{DDEDF37D-E967-44F1-8687-3FFD1C126AF2}"/>
    <cellStyle name="Notas 2 9" xfId="1073" xr:uid="{C061A01E-E0EB-47B2-BAA3-C3F3B878F674}"/>
    <cellStyle name="Note" xfId="1074" xr:uid="{FF4284FB-9054-4AEC-8D2D-CDBC9EE8A95E}"/>
    <cellStyle name="Output" xfId="1075" xr:uid="{7E9E12B3-09D2-495F-8D21-5D7AD6BEBFF5}"/>
    <cellStyle name="Porcentaje 2" xfId="1076" xr:uid="{96070E35-AF31-4ECB-A470-F18FB55675A3}"/>
    <cellStyle name="Punto" xfId="1077" xr:uid="{0650E80C-B6A8-42D5-AE99-78F895468269}"/>
    <cellStyle name="Punto 2" xfId="1078" xr:uid="{AA00DE72-6FFA-438E-A70A-3DE779B384C9}"/>
    <cellStyle name="Punto0" xfId="1079" xr:uid="{D490AB85-2B2B-42AD-B310-969F74CE0F28}"/>
    <cellStyle name="Punto0 2" xfId="1080" xr:uid="{1D815152-72DD-47F0-B75F-F9AD6CC2B432}"/>
    <cellStyle name="Salida" xfId="1081" builtinId="21" customBuiltin="1"/>
    <cellStyle name="Salida 2" xfId="1082" xr:uid="{3974FA02-C835-4203-980E-431F207A22B2}"/>
    <cellStyle name="Texto de advertencia" xfId="1083" builtinId="11" customBuiltin="1"/>
    <cellStyle name="Texto de advertencia 2" xfId="1084" xr:uid="{AB35221C-E785-4CE0-8E7C-89C01CC40413}"/>
    <cellStyle name="Texto explicativo" xfId="1085" builtinId="53" customBuiltin="1"/>
    <cellStyle name="Texto explicativo 2" xfId="1086" xr:uid="{41FB127C-DA62-4B2D-993A-60F37E2E7FD7}"/>
    <cellStyle name="Title" xfId="1087" xr:uid="{24A5C100-B7C4-401B-86BA-EDA8C1948739}"/>
    <cellStyle name="Título" xfId="1088" builtinId="15" customBuiltin="1"/>
    <cellStyle name="Título 1 2" xfId="1089" xr:uid="{500DC7FF-B31B-4688-82EA-39DB88734E07}"/>
    <cellStyle name="Título 2" xfId="1090" builtinId="17" customBuiltin="1"/>
    <cellStyle name="Título 2 2" xfId="1091" xr:uid="{BCE6AF88-142C-4CF3-B9E1-55CEF3B59E23}"/>
    <cellStyle name="Título 3" xfId="1092" builtinId="18" customBuiltin="1"/>
    <cellStyle name="Título 3 2" xfId="1093" xr:uid="{FF8B5695-9B1E-4EA9-ABE1-792D58593B04}"/>
    <cellStyle name="Título 4" xfId="1094" xr:uid="{5093A00E-63A0-40DC-97CD-BC28A55922C4}"/>
    <cellStyle name="Total" xfId="1095" builtinId="25" customBuiltin="1"/>
    <cellStyle name="Total 10" xfId="1096" xr:uid="{B62DBC53-CA9C-49F3-A73B-17CF15109793}"/>
    <cellStyle name="Total 10 2" xfId="1097" xr:uid="{6D7680FB-BD65-4F02-816C-279CC79E6130}"/>
    <cellStyle name="Total 10 3" xfId="1098" xr:uid="{F8B2EDFE-A135-4472-9DCA-D17607CA3916}"/>
    <cellStyle name="Total 10 4" xfId="1099" xr:uid="{8EB17B4F-AA16-44BA-B225-F2BAF936BD3A}"/>
    <cellStyle name="Total 11" xfId="1100" xr:uid="{ACBAE1FF-3E78-40D9-B7C0-C04E2E94E8D1}"/>
    <cellStyle name="Total 11 2" xfId="1101" xr:uid="{FE699D4A-C6FC-427F-941C-77CA07DAABD9}"/>
    <cellStyle name="Total 11 3" xfId="1102" xr:uid="{6531AE38-B34D-4A2A-9248-40804FD021F2}"/>
    <cellStyle name="Total 11 4" xfId="1103" xr:uid="{974B4309-D1BA-4776-A4AB-8432DF0CDF1A}"/>
    <cellStyle name="Total 12" xfId="1104" xr:uid="{8648F36B-1F9A-417E-8732-24354AED1FA8}"/>
    <cellStyle name="Total 12 2" xfId="1105" xr:uid="{2D5E271C-114F-4228-B242-A12E2EB235AC}"/>
    <cellStyle name="Total 12 3" xfId="1106" xr:uid="{D4F76B38-2AFA-4888-A9E3-7BBE26D90ECD}"/>
    <cellStyle name="Total 12 4" xfId="1107" xr:uid="{AFB70C65-99EE-4E7D-8270-51534DD0E55A}"/>
    <cellStyle name="Total 13" xfId="1108" xr:uid="{D1F0B300-0FB7-4ADF-8C9D-23D4F4986846}"/>
    <cellStyle name="Total 13 2" xfId="1109" xr:uid="{28A0802F-7AB4-45AF-B436-7FBA31FF049A}"/>
    <cellStyle name="Total 13 3" xfId="1110" xr:uid="{D07B9072-FD89-44B6-857A-AD403F84F71B}"/>
    <cellStyle name="Total 13 4" xfId="1111" xr:uid="{D655C270-52D8-47AD-AB1E-E90255BAF47F}"/>
    <cellStyle name="Total 14" xfId="1112" xr:uid="{3341E032-F7AB-44BC-85E4-419409BB3D3B}"/>
    <cellStyle name="Total 14 2" xfId="1113" xr:uid="{5F5FCED1-60D1-45B4-B701-85A97D0CFF42}"/>
    <cellStyle name="Total 14 3" xfId="1114" xr:uid="{CF3D0B43-D730-4E8C-B6AD-492A6F6D1053}"/>
    <cellStyle name="Total 14 4" xfId="1115" xr:uid="{52838561-06EC-46AE-8C3C-87BF23F561B8}"/>
    <cellStyle name="Total 15" xfId="1116" xr:uid="{77C9FF81-B4A9-4C88-81E9-C4E1F34FB16D}"/>
    <cellStyle name="Total 15 2" xfId="1117" xr:uid="{CDB8D7E8-3922-41ED-B4E5-51DD5E03EB8F}"/>
    <cellStyle name="Total 2" xfId="1118" xr:uid="{3060683D-63CC-4784-9505-3DDA2764BC6B}"/>
    <cellStyle name="Total 2 2" xfId="1119" xr:uid="{FC1A4744-B3D6-4719-986D-F916D6B9B2E6}"/>
    <cellStyle name="Total 2 3" xfId="1120" xr:uid="{ED33DA0A-DAD9-4FAD-9FC7-75ED5FD182E1}"/>
    <cellStyle name="Total 2 3 2" xfId="1121" xr:uid="{2FACD269-48BB-4E0E-AA7A-9FA7628D82DA}"/>
    <cellStyle name="Total 2 3 3" xfId="1122" xr:uid="{58B442F2-2139-4298-900B-0960051678B3}"/>
    <cellStyle name="Total 2 4" xfId="1123" xr:uid="{E15A8DB1-BCCD-42D2-80C8-303A3CB17781}"/>
    <cellStyle name="Total 3" xfId="1124" xr:uid="{F6143040-F1F6-4F8B-8A54-5AFEBBCDD365}"/>
    <cellStyle name="Total 3 2" xfId="1125" xr:uid="{71A59FA0-7217-4D6B-9B9D-56F9611F26E6}"/>
    <cellStyle name="Total 4" xfId="1126" xr:uid="{1BACBA43-DD22-435F-811D-361E4E1E55D5}"/>
    <cellStyle name="Total 4 2" xfId="1127" xr:uid="{E7D27F7C-3566-4F52-BBF2-0F421326B917}"/>
    <cellStyle name="Total 5" xfId="1128" xr:uid="{E2C2ED2A-1396-4FA0-B3E0-C36A81C9E435}"/>
    <cellStyle name="Total 5 2" xfId="1129" xr:uid="{64B1D44B-93A1-4AEC-8A39-AB1DE4402975}"/>
    <cellStyle name="Total 6" xfId="1130" xr:uid="{61C4E427-9CFC-45E0-99FA-2FE75CAF84E4}"/>
    <cellStyle name="Total 6 2" xfId="1131" xr:uid="{404F88AB-B429-4687-8680-2CEFA8F93962}"/>
    <cellStyle name="Total 7" xfId="1132" xr:uid="{F0C70E98-B729-4CF6-8EA9-63C4B7D79932}"/>
    <cellStyle name="Total 8" xfId="1133" xr:uid="{3C78B368-A179-4E8C-8B50-8DB9D28C1D82}"/>
    <cellStyle name="Total 8 2" xfId="1134" xr:uid="{25868353-4F50-4B91-8677-C672A8574CC8}"/>
    <cellStyle name="Total 8 3" xfId="1135" xr:uid="{81B94B05-1176-4E56-B83A-6DB3B338CB8B}"/>
    <cellStyle name="Total 8 4" xfId="1136" xr:uid="{4AA074C6-7FC7-4017-9E60-CA7B1F762377}"/>
    <cellStyle name="Total 9" xfId="1137" xr:uid="{FF0405D1-8BC8-4235-92F9-6D19ABCAB224}"/>
    <cellStyle name="Total 9 2" xfId="1138" xr:uid="{F25801CE-708B-47C0-806A-4DDBC13B43A9}"/>
    <cellStyle name="Total 9 3" xfId="1139" xr:uid="{ED631F1E-D165-4326-81FC-76F997EC47D3}"/>
    <cellStyle name="Total 9 4" xfId="1140" xr:uid="{259F8AF4-795A-4534-8C53-D2DE7533429A}"/>
    <cellStyle name="Warning Text" xfId="1141" xr:uid="{A10B21F8-FD85-4944-A8E2-B1DA6DF3D150}"/>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53C5-3580-4C1A-8F46-EA916BEE8284}">
  <sheetPr filterMode="1">
    <pageSetUpPr fitToPage="1"/>
  </sheetPr>
  <dimension ref="A1:Q262"/>
  <sheetViews>
    <sheetView tabSelected="1" topLeftCell="B1" zoomScale="60" zoomScaleNormal="60" zoomScaleSheetLayoutView="50" workbookViewId="0">
      <selection activeCell="U99" sqref="U99"/>
    </sheetView>
  </sheetViews>
  <sheetFormatPr baseColWidth="10" defaultRowHeight="14.25"/>
  <cols>
    <col min="1" max="1" width="11.42578125" style="7" hidden="1" customWidth="1"/>
    <col min="2" max="2" width="11.42578125" style="7" customWidth="1"/>
    <col min="3" max="3" width="10.42578125" style="7" customWidth="1"/>
    <col min="4" max="4" width="55.28515625" style="8" customWidth="1"/>
    <col min="5" max="5" width="17.140625" style="9" customWidth="1"/>
    <col min="6" max="6" width="12" style="8" customWidth="1"/>
    <col min="7" max="7" width="8.7109375" style="8" customWidth="1"/>
    <col min="8" max="8" width="17.42578125" style="8" customWidth="1"/>
    <col min="9" max="9" width="6.42578125" style="8" customWidth="1"/>
    <col min="10" max="10" width="18.140625" style="8" customWidth="1"/>
    <col min="11" max="11" width="42.28515625" style="7" customWidth="1"/>
    <col min="12" max="12" width="26.140625" style="7" customWidth="1"/>
    <col min="13" max="13" width="18.140625" style="7" customWidth="1"/>
    <col min="14" max="14" width="6.140625" style="7" customWidth="1"/>
    <col min="15" max="15" width="18.85546875" style="7" customWidth="1"/>
    <col min="16" max="16" width="19.7109375" style="7" hidden="1" customWidth="1"/>
    <col min="18" max="16384" width="11.42578125" style="7"/>
  </cols>
  <sheetData>
    <row r="1" spans="1:17" ht="61.5" customHeight="1">
      <c r="C1" s="71" t="s">
        <v>29</v>
      </c>
      <c r="D1" s="71"/>
      <c r="E1" s="71"/>
      <c r="F1" s="71"/>
      <c r="G1" s="71"/>
      <c r="H1" s="71"/>
      <c r="I1" s="71"/>
      <c r="J1" s="71"/>
      <c r="K1" s="71"/>
      <c r="L1" s="71"/>
      <c r="M1" s="71"/>
      <c r="N1" s="71"/>
      <c r="O1" s="71"/>
      <c r="P1" s="33"/>
    </row>
    <row r="2" spans="1:17" ht="76.5" customHeight="1">
      <c r="C2" s="70" t="s">
        <v>32</v>
      </c>
      <c r="D2" s="70"/>
      <c r="E2" s="70"/>
      <c r="F2" s="70"/>
      <c r="G2" s="70"/>
      <c r="H2" s="70"/>
      <c r="I2" s="70"/>
      <c r="J2" s="70"/>
      <c r="K2" s="70"/>
      <c r="L2" s="70"/>
      <c r="M2" s="70"/>
      <c r="N2" s="70"/>
      <c r="O2" s="70"/>
      <c r="P2" s="34"/>
    </row>
    <row r="3" spans="1:17" ht="14.25" customHeight="1" thickBot="1">
      <c r="F3" s="7"/>
      <c r="K3" s="8"/>
      <c r="L3" s="8"/>
      <c r="M3" s="8"/>
      <c r="N3" s="8"/>
      <c r="O3" s="8"/>
      <c r="P3" s="8"/>
    </row>
    <row r="4" spans="1:17" ht="47.25" customHeight="1">
      <c r="B4" s="73" t="s">
        <v>10</v>
      </c>
      <c r="C4" s="74"/>
      <c r="D4" s="77" t="s">
        <v>257</v>
      </c>
      <c r="E4" s="78"/>
      <c r="F4" s="78"/>
      <c r="G4" s="78"/>
      <c r="H4" s="78"/>
      <c r="I4" s="78"/>
      <c r="J4" s="78"/>
      <c r="K4" s="78"/>
      <c r="L4" s="78"/>
      <c r="M4" s="78"/>
      <c r="N4" s="78"/>
      <c r="O4" s="79"/>
    </row>
    <row r="5" spans="1:17" ht="36.75" customHeight="1">
      <c r="B5" s="75" t="s">
        <v>11</v>
      </c>
      <c r="C5" s="76"/>
      <c r="D5" s="80" t="s">
        <v>258</v>
      </c>
      <c r="E5" s="81"/>
      <c r="F5" s="81"/>
      <c r="G5" s="81"/>
      <c r="H5" s="81"/>
      <c r="I5" s="81"/>
      <c r="J5" s="81"/>
      <c r="K5" s="81"/>
      <c r="L5" s="81"/>
      <c r="M5" s="81"/>
      <c r="N5" s="81"/>
      <c r="O5" s="82"/>
    </row>
    <row r="6" spans="1:17" ht="39" customHeight="1" thickBot="1">
      <c r="B6" s="87" t="s">
        <v>6</v>
      </c>
      <c r="C6" s="88"/>
      <c r="D6" s="83">
        <v>24</v>
      </c>
      <c r="E6" s="84"/>
      <c r="F6" s="84"/>
      <c r="G6" s="84"/>
      <c r="H6" s="84"/>
      <c r="I6" s="84"/>
      <c r="J6" s="84"/>
      <c r="K6" s="84"/>
      <c r="L6" s="84"/>
      <c r="M6" s="84"/>
      <c r="N6" s="84"/>
      <c r="O6" s="85"/>
    </row>
    <row r="7" spans="1:17" ht="12" customHeight="1">
      <c r="C7" s="11"/>
      <c r="D7" s="11"/>
      <c r="E7" s="11"/>
      <c r="F7" s="12"/>
      <c r="G7" s="12"/>
      <c r="H7" s="12"/>
      <c r="I7" s="12"/>
      <c r="J7" s="25"/>
      <c r="K7" s="11"/>
      <c r="L7" s="11"/>
      <c r="M7" s="25"/>
      <c r="N7" s="25"/>
      <c r="O7" s="25"/>
      <c r="P7" s="25"/>
    </row>
    <row r="8" spans="1:17" ht="31.5" customHeight="1" thickBot="1">
      <c r="B8" s="89" t="s">
        <v>8</v>
      </c>
      <c r="C8" s="57"/>
      <c r="D8" s="57"/>
      <c r="E8" s="57"/>
      <c r="F8" s="57"/>
      <c r="G8" s="57"/>
      <c r="H8" s="57"/>
      <c r="I8" s="57"/>
      <c r="J8" s="57"/>
      <c r="K8" s="57"/>
      <c r="L8" s="57"/>
      <c r="M8" s="57"/>
      <c r="N8" s="57"/>
      <c r="O8" s="90"/>
      <c r="Q8" s="7"/>
    </row>
    <row r="9" spans="1:17" s="26" customFormat="1" ht="35.25" customHeight="1" thickBot="1">
      <c r="B9" s="64" t="s">
        <v>0</v>
      </c>
      <c r="C9" s="65"/>
      <c r="D9" s="49"/>
      <c r="E9" s="50"/>
      <c r="F9" s="50"/>
      <c r="G9" s="50"/>
      <c r="H9" s="50"/>
      <c r="I9" s="50"/>
      <c r="J9" s="50"/>
      <c r="K9" s="38" t="s">
        <v>25</v>
      </c>
      <c r="L9" s="64"/>
      <c r="M9" s="65"/>
      <c r="N9" s="65"/>
      <c r="O9" s="66"/>
    </row>
    <row r="10" spans="1:17" s="26" customFormat="1" ht="36" customHeight="1" thickBot="1">
      <c r="A10" s="10" t="s">
        <v>7</v>
      </c>
      <c r="B10" s="64" t="s">
        <v>7</v>
      </c>
      <c r="C10" s="66"/>
      <c r="D10" s="61"/>
      <c r="E10" s="62"/>
      <c r="F10" s="62"/>
      <c r="G10" s="62"/>
      <c r="H10" s="62"/>
      <c r="I10" s="62"/>
      <c r="J10" s="63"/>
      <c r="K10" s="38" t="s">
        <v>5</v>
      </c>
      <c r="L10" s="67"/>
      <c r="M10" s="68"/>
      <c r="N10" s="68"/>
      <c r="O10" s="69"/>
    </row>
    <row r="11" spans="1:17" s="26" customFormat="1" ht="36.75" customHeight="1">
      <c r="B11" s="57"/>
      <c r="C11" s="57"/>
      <c r="E11" s="36"/>
      <c r="F11" s="37"/>
      <c r="G11" s="37"/>
      <c r="H11" s="37"/>
      <c r="I11" s="37"/>
      <c r="J11" s="37"/>
      <c r="K11" s="10"/>
      <c r="L11" s="10"/>
      <c r="M11" s="10"/>
      <c r="N11" s="10"/>
      <c r="O11" s="10"/>
    </row>
    <row r="12" spans="1:17" s="26" customFormat="1" ht="36.75" customHeight="1">
      <c r="B12" s="72"/>
      <c r="C12" s="72"/>
      <c r="E12" s="11"/>
      <c r="F12" s="86"/>
      <c r="G12" s="86"/>
      <c r="H12" s="86"/>
      <c r="I12" s="86"/>
      <c r="J12" s="86"/>
      <c r="K12" s="10"/>
      <c r="L12" s="35"/>
      <c r="M12" s="35"/>
      <c r="N12" s="35"/>
      <c r="O12" s="35"/>
    </row>
    <row r="13" spans="1:17" s="26" customFormat="1" ht="27" customHeight="1">
      <c r="C13" s="57"/>
      <c r="D13" s="57"/>
      <c r="E13" s="9"/>
      <c r="F13" s="7"/>
      <c r="G13" s="7"/>
    </row>
    <row r="14" spans="1:17" s="11" customFormat="1" ht="144.75" customHeight="1">
      <c r="A14" s="13" t="s">
        <v>17</v>
      </c>
      <c r="B14" s="16" t="s">
        <v>4</v>
      </c>
      <c r="C14" s="16" t="s">
        <v>13</v>
      </c>
      <c r="D14" s="15" t="s">
        <v>26</v>
      </c>
      <c r="E14" s="15" t="s">
        <v>3</v>
      </c>
      <c r="F14" s="14" t="s">
        <v>15</v>
      </c>
      <c r="G14" s="16" t="s">
        <v>1</v>
      </c>
      <c r="H14" s="14" t="s">
        <v>22</v>
      </c>
      <c r="I14" s="16" t="s">
        <v>2</v>
      </c>
      <c r="J14" s="14" t="s">
        <v>14</v>
      </c>
      <c r="K14" s="13" t="s">
        <v>23</v>
      </c>
      <c r="L14" s="13" t="s">
        <v>12</v>
      </c>
      <c r="M14" s="17" t="s">
        <v>21</v>
      </c>
      <c r="N14" s="18" t="s">
        <v>19</v>
      </c>
      <c r="O14" s="13" t="s">
        <v>18</v>
      </c>
      <c r="P14" s="22" t="s">
        <v>24</v>
      </c>
    </row>
    <row r="15" spans="1:17" s="11" customFormat="1" ht="16.5">
      <c r="A15" s="19"/>
      <c r="B15" s="39">
        <v>1</v>
      </c>
      <c r="C15" s="39" t="s">
        <v>35</v>
      </c>
      <c r="D15" s="39" t="s">
        <v>36</v>
      </c>
      <c r="E15" s="39" t="s">
        <v>37</v>
      </c>
      <c r="F15" s="39"/>
      <c r="G15" s="39"/>
      <c r="H15" s="39"/>
      <c r="I15" s="40"/>
      <c r="J15" s="41">
        <f>SUM(J16:J20)</f>
        <v>44701.9</v>
      </c>
      <c r="K15" s="23"/>
      <c r="L15" s="23"/>
      <c r="M15" s="24"/>
      <c r="N15" s="40"/>
      <c r="O15" s="45">
        <f>SUM(O16:O20)</f>
        <v>0</v>
      </c>
      <c r="P15" s="20">
        <f>SUM(P16:P20)</f>
        <v>0</v>
      </c>
      <c r="Q15"/>
    </row>
    <row r="16" spans="1:17" s="11" customFormat="1" ht="85.5">
      <c r="A16" s="19"/>
      <c r="B16" s="39">
        <v>1</v>
      </c>
      <c r="C16" s="39">
        <v>1</v>
      </c>
      <c r="D16" s="39" t="s">
        <v>38</v>
      </c>
      <c r="E16" s="39">
        <v>185277</v>
      </c>
      <c r="F16" s="39" t="s">
        <v>39</v>
      </c>
      <c r="G16" s="42">
        <v>46080</v>
      </c>
      <c r="H16" s="41">
        <v>0.54</v>
      </c>
      <c r="I16" s="40">
        <v>0.21</v>
      </c>
      <c r="J16" s="41">
        <f>ROUND(H16*G16,2)</f>
        <v>24883.200000000001</v>
      </c>
      <c r="K16" s="23"/>
      <c r="L16" s="23"/>
      <c r="M16" s="24"/>
      <c r="N16" s="40"/>
      <c r="O16" s="45">
        <f>ROUND(M16*G16,2)</f>
        <v>0</v>
      </c>
      <c r="P16" s="20">
        <f>ROUND(M16*(1+N16)*G16,2)</f>
        <v>0</v>
      </c>
      <c r="Q16"/>
    </row>
    <row r="17" spans="1:17" s="11" customFormat="1" ht="57">
      <c r="A17" s="19"/>
      <c r="B17" s="39">
        <v>1</v>
      </c>
      <c r="C17" s="39">
        <v>2</v>
      </c>
      <c r="D17" s="39" t="s">
        <v>40</v>
      </c>
      <c r="E17" s="39">
        <v>185279</v>
      </c>
      <c r="F17" s="39" t="s">
        <v>41</v>
      </c>
      <c r="G17" s="42">
        <v>8040</v>
      </c>
      <c r="H17" s="41">
        <v>2.2799999999999998</v>
      </c>
      <c r="I17" s="40">
        <v>0.21</v>
      </c>
      <c r="J17" s="41">
        <f>ROUND(H17*G17,2)</f>
        <v>18331.2</v>
      </c>
      <c r="K17" s="23"/>
      <c r="L17" s="23"/>
      <c r="M17" s="24"/>
      <c r="N17" s="40"/>
      <c r="O17" s="45">
        <f t="shared" ref="O17:O26" si="0">ROUND(M17*G17,2)</f>
        <v>0</v>
      </c>
      <c r="P17" s="20">
        <f t="shared" ref="P17:P79" si="1">ROUND(M17*(1+N17)*G17,2)</f>
        <v>0</v>
      </c>
      <c r="Q17"/>
    </row>
    <row r="18" spans="1:17" s="11" customFormat="1" ht="71.25">
      <c r="A18" s="19"/>
      <c r="B18" s="39">
        <v>1</v>
      </c>
      <c r="C18" s="39">
        <v>3</v>
      </c>
      <c r="D18" s="39" t="s">
        <v>42</v>
      </c>
      <c r="E18" s="39">
        <v>219517</v>
      </c>
      <c r="F18" s="39" t="s">
        <v>39</v>
      </c>
      <c r="G18" s="42">
        <v>100</v>
      </c>
      <c r="H18" s="41">
        <v>4.25</v>
      </c>
      <c r="I18" s="40">
        <v>0.21</v>
      </c>
      <c r="J18" s="41">
        <f>ROUND(H18*G18,2)</f>
        <v>425</v>
      </c>
      <c r="K18" s="23"/>
      <c r="L18" s="23"/>
      <c r="M18" s="24"/>
      <c r="N18" s="40"/>
      <c r="O18" s="45">
        <f t="shared" si="0"/>
        <v>0</v>
      </c>
      <c r="P18" s="20">
        <f t="shared" si="1"/>
        <v>0</v>
      </c>
      <c r="Q18"/>
    </row>
    <row r="19" spans="1:17" s="11" customFormat="1" ht="71.25">
      <c r="A19" s="19"/>
      <c r="B19" s="39">
        <v>1</v>
      </c>
      <c r="C19" s="39">
        <v>4</v>
      </c>
      <c r="D19" s="39" t="s">
        <v>43</v>
      </c>
      <c r="E19" s="39">
        <v>219515</v>
      </c>
      <c r="F19" s="39" t="s">
        <v>39</v>
      </c>
      <c r="G19" s="42">
        <v>100</v>
      </c>
      <c r="H19" s="41">
        <v>4.25</v>
      </c>
      <c r="I19" s="40">
        <v>0.21</v>
      </c>
      <c r="J19" s="41">
        <f>ROUND(H19*G19,2)</f>
        <v>425</v>
      </c>
      <c r="K19" s="23"/>
      <c r="L19" s="23"/>
      <c r="M19" s="24"/>
      <c r="N19" s="40"/>
      <c r="O19" s="45">
        <f t="shared" si="0"/>
        <v>0</v>
      </c>
      <c r="P19" s="20">
        <f t="shared" si="1"/>
        <v>0</v>
      </c>
      <c r="Q19"/>
    </row>
    <row r="20" spans="1:17" s="11" customFormat="1" ht="71.25">
      <c r="A20" s="19"/>
      <c r="B20" s="39">
        <v>1</v>
      </c>
      <c r="C20" s="39">
        <v>5</v>
      </c>
      <c r="D20" s="39" t="s">
        <v>44</v>
      </c>
      <c r="E20" s="39">
        <v>219516</v>
      </c>
      <c r="F20" s="39" t="s">
        <v>39</v>
      </c>
      <c r="G20" s="42">
        <v>150</v>
      </c>
      <c r="H20" s="41">
        <v>4.25</v>
      </c>
      <c r="I20" s="40">
        <v>0.21</v>
      </c>
      <c r="J20" s="41">
        <f>ROUND(H20*G20,2)</f>
        <v>637.5</v>
      </c>
      <c r="K20" s="23"/>
      <c r="L20" s="23"/>
      <c r="M20" s="24"/>
      <c r="N20" s="40"/>
      <c r="O20" s="45">
        <f t="shared" si="0"/>
        <v>0</v>
      </c>
      <c r="P20" s="20">
        <f t="shared" si="1"/>
        <v>0</v>
      </c>
      <c r="Q20"/>
    </row>
    <row r="21" spans="1:17" s="11" customFormat="1" ht="16.5">
      <c r="A21" s="19"/>
      <c r="B21" s="39">
        <v>2</v>
      </c>
      <c r="C21" s="39" t="s">
        <v>45</v>
      </c>
      <c r="D21" s="39" t="s">
        <v>46</v>
      </c>
      <c r="E21" s="39" t="s">
        <v>47</v>
      </c>
      <c r="F21" s="39"/>
      <c r="G21" s="39"/>
      <c r="H21" s="39"/>
      <c r="I21" s="40"/>
      <c r="J21" s="41">
        <f>SUM(J22:J24)</f>
        <v>2994.4</v>
      </c>
      <c r="K21" s="23"/>
      <c r="L21" s="23"/>
      <c r="M21" s="24"/>
      <c r="N21" s="40"/>
      <c r="O21" s="45">
        <f>SUM(O22:O24)</f>
        <v>0</v>
      </c>
      <c r="P21" s="20">
        <f>SUM(P22:P24)</f>
        <v>0</v>
      </c>
      <c r="Q21"/>
    </row>
    <row r="22" spans="1:17" s="11" customFormat="1" ht="16.5">
      <c r="A22" s="19"/>
      <c r="B22" s="39">
        <v>2</v>
      </c>
      <c r="C22" s="39">
        <v>6</v>
      </c>
      <c r="D22" s="39" t="s">
        <v>48</v>
      </c>
      <c r="E22" s="39">
        <v>185370</v>
      </c>
      <c r="F22" s="39" t="s">
        <v>39</v>
      </c>
      <c r="G22" s="42">
        <v>1000</v>
      </c>
      <c r="H22" s="41">
        <v>1.85</v>
      </c>
      <c r="I22" s="40">
        <v>0.21</v>
      </c>
      <c r="J22" s="41">
        <f>ROUND(H22*G22,2)</f>
        <v>1850</v>
      </c>
      <c r="K22" s="23"/>
      <c r="L22" s="23"/>
      <c r="M22" s="24"/>
      <c r="N22" s="40"/>
      <c r="O22" s="45">
        <f t="shared" si="0"/>
        <v>0</v>
      </c>
      <c r="P22" s="20">
        <f t="shared" si="1"/>
        <v>0</v>
      </c>
      <c r="Q22"/>
    </row>
    <row r="23" spans="1:17" s="11" customFormat="1" ht="28.5">
      <c r="A23" s="19"/>
      <c r="B23" s="39">
        <v>2</v>
      </c>
      <c r="C23" s="39">
        <v>7</v>
      </c>
      <c r="D23" s="39" t="s">
        <v>49</v>
      </c>
      <c r="E23" s="39">
        <v>185371</v>
      </c>
      <c r="F23" s="39" t="s">
        <v>39</v>
      </c>
      <c r="G23" s="42">
        <v>24</v>
      </c>
      <c r="H23" s="41">
        <v>1.85</v>
      </c>
      <c r="I23" s="40">
        <v>0.21</v>
      </c>
      <c r="J23" s="41">
        <f>ROUND(H23*G23,2)</f>
        <v>44.4</v>
      </c>
      <c r="K23" s="23"/>
      <c r="L23" s="23"/>
      <c r="M23" s="24"/>
      <c r="N23" s="40"/>
      <c r="O23" s="45">
        <f t="shared" si="0"/>
        <v>0</v>
      </c>
      <c r="P23" s="20">
        <f t="shared" si="1"/>
        <v>0</v>
      </c>
      <c r="Q23"/>
    </row>
    <row r="24" spans="1:17" s="11" customFormat="1" ht="28.5">
      <c r="A24" s="19"/>
      <c r="B24" s="39">
        <v>2</v>
      </c>
      <c r="C24" s="39">
        <v>8</v>
      </c>
      <c r="D24" s="39" t="s">
        <v>50</v>
      </c>
      <c r="E24" s="39">
        <v>185375</v>
      </c>
      <c r="F24" s="39" t="s">
        <v>39</v>
      </c>
      <c r="G24" s="42">
        <v>2000</v>
      </c>
      <c r="H24" s="41">
        <v>0.55000000000000004</v>
      </c>
      <c r="I24" s="40">
        <v>0.21</v>
      </c>
      <c r="J24" s="41">
        <f>ROUND(H24*G24,2)</f>
        <v>1100</v>
      </c>
      <c r="K24" s="23"/>
      <c r="L24" s="23"/>
      <c r="M24" s="24"/>
      <c r="N24" s="40"/>
      <c r="O24" s="45">
        <f t="shared" si="0"/>
        <v>0</v>
      </c>
      <c r="P24" s="20">
        <f t="shared" si="1"/>
        <v>0</v>
      </c>
      <c r="Q24"/>
    </row>
    <row r="25" spans="1:17" s="11" customFormat="1" ht="16.5">
      <c r="A25" s="19"/>
      <c r="B25" s="39">
        <v>3</v>
      </c>
      <c r="C25" s="39" t="s">
        <v>51</v>
      </c>
      <c r="D25" s="39" t="s">
        <v>52</v>
      </c>
      <c r="E25" s="39" t="s">
        <v>53</v>
      </c>
      <c r="F25" s="39"/>
      <c r="G25" s="39"/>
      <c r="H25" s="39"/>
      <c r="I25" s="40"/>
      <c r="J25" s="41">
        <f>SUM(J26:J27)</f>
        <v>8160</v>
      </c>
      <c r="K25" s="23"/>
      <c r="L25" s="23"/>
      <c r="M25" s="24"/>
      <c r="N25" s="40"/>
      <c r="O25" s="45">
        <f>SUM(O26:O27)</f>
        <v>0</v>
      </c>
      <c r="P25" s="20">
        <f>SUM(P26:P27)</f>
        <v>0</v>
      </c>
      <c r="Q25"/>
    </row>
    <row r="26" spans="1:17" s="11" customFormat="1" ht="114">
      <c r="A26" s="19"/>
      <c r="B26" s="39">
        <v>3</v>
      </c>
      <c r="C26" s="39">
        <v>9</v>
      </c>
      <c r="D26" s="39" t="s">
        <v>54</v>
      </c>
      <c r="E26" s="39">
        <v>185373</v>
      </c>
      <c r="F26" s="39" t="s">
        <v>39</v>
      </c>
      <c r="G26" s="42">
        <v>8000</v>
      </c>
      <c r="H26" s="41">
        <v>0.56999999999999995</v>
      </c>
      <c r="I26" s="40">
        <v>0.21</v>
      </c>
      <c r="J26" s="41">
        <f>ROUND(H26*G26,2)</f>
        <v>4560</v>
      </c>
      <c r="K26" s="23"/>
      <c r="L26" s="23"/>
      <c r="M26" s="24"/>
      <c r="N26" s="40"/>
      <c r="O26" s="45">
        <f t="shared" si="0"/>
        <v>0</v>
      </c>
      <c r="P26" s="20">
        <f t="shared" si="1"/>
        <v>0</v>
      </c>
      <c r="Q26"/>
    </row>
    <row r="27" spans="1:17" s="11" customFormat="1" ht="114">
      <c r="A27" s="19"/>
      <c r="B27" s="39">
        <v>3</v>
      </c>
      <c r="C27" s="39">
        <v>10</v>
      </c>
      <c r="D27" s="39" t="s">
        <v>55</v>
      </c>
      <c r="E27" s="39">
        <v>224280</v>
      </c>
      <c r="F27" s="39" t="s">
        <v>39</v>
      </c>
      <c r="G27" s="42">
        <v>6000</v>
      </c>
      <c r="H27" s="41">
        <v>0.6</v>
      </c>
      <c r="I27" s="40">
        <v>0.21</v>
      </c>
      <c r="J27" s="41">
        <f>ROUND(H27*G27,2)</f>
        <v>3600</v>
      </c>
      <c r="K27" s="23"/>
      <c r="L27" s="23"/>
      <c r="M27" s="24"/>
      <c r="N27" s="40"/>
      <c r="O27" s="45">
        <f>ROUND(M27*G27,2)</f>
        <v>0</v>
      </c>
      <c r="P27" s="20">
        <f t="shared" si="1"/>
        <v>0</v>
      </c>
      <c r="Q27"/>
    </row>
    <row r="28" spans="1:17" s="11" customFormat="1" ht="16.5">
      <c r="A28" s="19"/>
      <c r="B28" s="39">
        <v>4</v>
      </c>
      <c r="C28" s="39" t="s">
        <v>56</v>
      </c>
      <c r="D28" s="39" t="s">
        <v>57</v>
      </c>
      <c r="E28" s="39" t="s">
        <v>58</v>
      </c>
      <c r="F28" s="39"/>
      <c r="G28" s="39"/>
      <c r="H28" s="39"/>
      <c r="I28" s="40"/>
      <c r="J28" s="41">
        <f>SUM(J29:J30)</f>
        <v>4800</v>
      </c>
      <c r="K28" s="23"/>
      <c r="L28" s="23"/>
      <c r="M28" s="24"/>
      <c r="N28" s="40"/>
      <c r="O28" s="45">
        <f>SUM(O29:O30)</f>
        <v>0</v>
      </c>
      <c r="P28" s="20">
        <f>SUM(P29:P30)</f>
        <v>0</v>
      </c>
      <c r="Q28"/>
    </row>
    <row r="29" spans="1:17" s="11" customFormat="1" ht="28.5">
      <c r="A29" s="19"/>
      <c r="B29" s="39">
        <v>4</v>
      </c>
      <c r="C29" s="39">
        <v>11</v>
      </c>
      <c r="D29" s="39" t="s">
        <v>59</v>
      </c>
      <c r="E29" s="39">
        <v>225558</v>
      </c>
      <c r="F29" s="39" t="s">
        <v>39</v>
      </c>
      <c r="G29" s="42">
        <v>4000</v>
      </c>
      <c r="H29" s="41">
        <v>0.6</v>
      </c>
      <c r="I29" s="40">
        <v>0.21</v>
      </c>
      <c r="J29" s="41">
        <f>ROUND(H29*G29,2)</f>
        <v>2400</v>
      </c>
      <c r="K29" s="23"/>
      <c r="L29" s="23"/>
      <c r="M29" s="24"/>
      <c r="N29" s="40"/>
      <c r="O29" s="45">
        <f t="shared" ref="O29:O30" si="2">ROUND(M29*G29,2)</f>
        <v>0</v>
      </c>
      <c r="P29" s="20">
        <f t="shared" si="1"/>
        <v>0</v>
      </c>
      <c r="Q29"/>
    </row>
    <row r="30" spans="1:17" s="11" customFormat="1" ht="28.5">
      <c r="A30" s="19"/>
      <c r="B30" s="39">
        <v>4</v>
      </c>
      <c r="C30" s="39">
        <v>12</v>
      </c>
      <c r="D30" s="39" t="s">
        <v>60</v>
      </c>
      <c r="E30" s="39">
        <v>225559</v>
      </c>
      <c r="F30" s="39" t="s">
        <v>39</v>
      </c>
      <c r="G30" s="42">
        <v>4000</v>
      </c>
      <c r="H30" s="41">
        <v>0.6</v>
      </c>
      <c r="I30" s="40">
        <v>0.21</v>
      </c>
      <c r="J30" s="41">
        <f>ROUND(H30*G30,2)</f>
        <v>2400</v>
      </c>
      <c r="K30" s="23"/>
      <c r="L30" s="23"/>
      <c r="M30" s="24"/>
      <c r="N30" s="40"/>
      <c r="O30" s="45">
        <f t="shared" si="2"/>
        <v>0</v>
      </c>
      <c r="P30" s="20">
        <f t="shared" si="1"/>
        <v>0</v>
      </c>
      <c r="Q30"/>
    </row>
    <row r="31" spans="1:17" s="11" customFormat="1" ht="16.5">
      <c r="A31" s="19"/>
      <c r="B31" s="39">
        <v>5</v>
      </c>
      <c r="C31" s="39" t="s">
        <v>61</v>
      </c>
      <c r="D31" s="39" t="s">
        <v>62</v>
      </c>
      <c r="E31" s="39" t="s">
        <v>63</v>
      </c>
      <c r="F31" s="39"/>
      <c r="G31" s="39"/>
      <c r="H31" s="39"/>
      <c r="I31" s="40"/>
      <c r="J31" s="41">
        <f>SUM(J32:J33)</f>
        <v>3072</v>
      </c>
      <c r="K31" s="23"/>
      <c r="L31" s="23"/>
      <c r="M31" s="24"/>
      <c r="N31" s="40"/>
      <c r="O31" s="45">
        <f>SUM(O32:O33)</f>
        <v>0</v>
      </c>
      <c r="P31" s="20">
        <f>SUM(P32:P33)</f>
        <v>0</v>
      </c>
      <c r="Q31"/>
    </row>
    <row r="32" spans="1:17" s="11" customFormat="1" ht="42.75">
      <c r="A32" s="19"/>
      <c r="B32" s="39">
        <v>5</v>
      </c>
      <c r="C32" s="39">
        <v>13</v>
      </c>
      <c r="D32" s="39" t="s">
        <v>64</v>
      </c>
      <c r="E32" s="39">
        <v>185439</v>
      </c>
      <c r="F32" s="39" t="s">
        <v>39</v>
      </c>
      <c r="G32" s="42">
        <v>1200</v>
      </c>
      <c r="H32" s="41">
        <v>1.28</v>
      </c>
      <c r="I32" s="40">
        <v>0.21</v>
      </c>
      <c r="J32" s="41">
        <f>ROUND(H32*G32,2)</f>
        <v>1536</v>
      </c>
      <c r="K32" s="23"/>
      <c r="L32" s="23"/>
      <c r="M32" s="24"/>
      <c r="N32" s="40"/>
      <c r="O32" s="45">
        <f t="shared" ref="O32:O33" si="3">ROUND(M32*G32,2)</f>
        <v>0</v>
      </c>
      <c r="P32" s="20">
        <f t="shared" si="1"/>
        <v>0</v>
      </c>
      <c r="Q32"/>
    </row>
    <row r="33" spans="1:17" s="11" customFormat="1" ht="42.75">
      <c r="A33" s="19"/>
      <c r="B33" s="39">
        <v>5</v>
      </c>
      <c r="C33" s="39">
        <v>14</v>
      </c>
      <c r="D33" s="39" t="s">
        <v>65</v>
      </c>
      <c r="E33" s="39">
        <v>185440</v>
      </c>
      <c r="F33" s="39" t="s">
        <v>39</v>
      </c>
      <c r="G33" s="42">
        <v>1200</v>
      </c>
      <c r="H33" s="41">
        <v>1.28</v>
      </c>
      <c r="I33" s="40">
        <v>0.21</v>
      </c>
      <c r="J33" s="41">
        <f>ROUND(H33*G33,2)</f>
        <v>1536</v>
      </c>
      <c r="K33" s="23"/>
      <c r="L33" s="23"/>
      <c r="M33" s="24"/>
      <c r="N33" s="40"/>
      <c r="O33" s="45">
        <f t="shared" si="3"/>
        <v>0</v>
      </c>
      <c r="P33" s="20">
        <f t="shared" si="1"/>
        <v>0</v>
      </c>
      <c r="Q33"/>
    </row>
    <row r="34" spans="1:17" s="11" customFormat="1" ht="16.5">
      <c r="A34" s="19"/>
      <c r="B34" s="39">
        <v>6</v>
      </c>
      <c r="C34" s="39" t="s">
        <v>66</v>
      </c>
      <c r="D34" s="39" t="s">
        <v>67</v>
      </c>
      <c r="E34" s="39" t="s">
        <v>68</v>
      </c>
      <c r="F34" s="39"/>
      <c r="G34" s="39"/>
      <c r="H34" s="39"/>
      <c r="I34" s="40"/>
      <c r="J34" s="41">
        <f>SUM(J35:J36)</f>
        <v>305</v>
      </c>
      <c r="K34" s="23"/>
      <c r="L34" s="23"/>
      <c r="M34" s="24"/>
      <c r="N34" s="40"/>
      <c r="O34" s="45">
        <f>SUM(O35:O36)</f>
        <v>0</v>
      </c>
      <c r="P34" s="20">
        <f>SUM(P35:P36)</f>
        <v>0</v>
      </c>
      <c r="Q34"/>
    </row>
    <row r="35" spans="1:17" s="11" customFormat="1" ht="108" customHeight="1">
      <c r="A35" s="19"/>
      <c r="B35" s="39">
        <v>6</v>
      </c>
      <c r="C35" s="39">
        <v>15</v>
      </c>
      <c r="D35" s="39" t="s">
        <v>69</v>
      </c>
      <c r="E35" s="39">
        <v>226716</v>
      </c>
      <c r="F35" s="39" t="s">
        <v>39</v>
      </c>
      <c r="G35" s="42">
        <v>50</v>
      </c>
      <c r="H35" s="41">
        <v>3.05</v>
      </c>
      <c r="I35" s="40">
        <v>0.21</v>
      </c>
      <c r="J35" s="41">
        <f>ROUND(H35*G35,2)</f>
        <v>152.5</v>
      </c>
      <c r="K35" s="23"/>
      <c r="L35" s="23"/>
      <c r="M35" s="24"/>
      <c r="N35" s="40"/>
      <c r="O35" s="45">
        <f t="shared" ref="O35:O36" si="4">ROUND(M35*G35,2)</f>
        <v>0</v>
      </c>
      <c r="P35" s="20">
        <f t="shared" si="1"/>
        <v>0</v>
      </c>
      <c r="Q35"/>
    </row>
    <row r="36" spans="1:17" s="11" customFormat="1" ht="108" customHeight="1">
      <c r="A36" s="19"/>
      <c r="B36" s="39">
        <v>6</v>
      </c>
      <c r="C36" s="39">
        <v>16</v>
      </c>
      <c r="D36" s="39" t="s">
        <v>70</v>
      </c>
      <c r="E36" s="39">
        <v>226734</v>
      </c>
      <c r="F36" s="39" t="s">
        <v>39</v>
      </c>
      <c r="G36" s="42">
        <v>50</v>
      </c>
      <c r="H36" s="41">
        <v>3.05</v>
      </c>
      <c r="I36" s="40">
        <v>0.21</v>
      </c>
      <c r="J36" s="41">
        <f>ROUND(H36*G36,2)</f>
        <v>152.5</v>
      </c>
      <c r="K36" s="23"/>
      <c r="L36" s="23"/>
      <c r="M36" s="24"/>
      <c r="N36" s="40"/>
      <c r="O36" s="45">
        <f t="shared" si="4"/>
        <v>0</v>
      </c>
      <c r="P36" s="20">
        <f t="shared" si="1"/>
        <v>0</v>
      </c>
      <c r="Q36"/>
    </row>
    <row r="37" spans="1:17" s="11" customFormat="1" ht="16.5">
      <c r="A37" s="19"/>
      <c r="B37" s="39">
        <v>7</v>
      </c>
      <c r="C37" s="39" t="s">
        <v>71</v>
      </c>
      <c r="D37" s="39" t="s">
        <v>72</v>
      </c>
      <c r="E37" s="39" t="s">
        <v>73</v>
      </c>
      <c r="F37" s="39"/>
      <c r="G37" s="39"/>
      <c r="H37" s="39"/>
      <c r="I37" s="40"/>
      <c r="J37" s="41">
        <f>SUM(J38:J40)</f>
        <v>1260</v>
      </c>
      <c r="K37" s="23"/>
      <c r="L37" s="23"/>
      <c r="M37" s="24"/>
      <c r="N37" s="40"/>
      <c r="O37" s="45">
        <f>SUM(O38:O40)</f>
        <v>0</v>
      </c>
      <c r="P37" s="20">
        <f>SUM(P38:P40)</f>
        <v>0</v>
      </c>
      <c r="Q37"/>
    </row>
    <row r="38" spans="1:17" s="11" customFormat="1" ht="42.75">
      <c r="A38" s="19"/>
      <c r="B38" s="39">
        <v>7</v>
      </c>
      <c r="C38" s="39">
        <v>17</v>
      </c>
      <c r="D38" s="39" t="s">
        <v>74</v>
      </c>
      <c r="E38" s="39">
        <v>224575</v>
      </c>
      <c r="F38" s="39" t="s">
        <v>75</v>
      </c>
      <c r="G38" s="42">
        <v>60</v>
      </c>
      <c r="H38" s="41">
        <v>7</v>
      </c>
      <c r="I38" s="40">
        <v>0.21</v>
      </c>
      <c r="J38" s="41">
        <f>ROUND(H38*G38,2)</f>
        <v>420</v>
      </c>
      <c r="K38" s="23"/>
      <c r="L38" s="23"/>
      <c r="M38" s="24"/>
      <c r="N38" s="40"/>
      <c r="O38" s="45">
        <f t="shared" ref="O38:O40" si="5">ROUND(M38*G38,2)</f>
        <v>0</v>
      </c>
      <c r="P38" s="20">
        <f t="shared" si="1"/>
        <v>0</v>
      </c>
      <c r="Q38"/>
    </row>
    <row r="39" spans="1:17" s="11" customFormat="1" ht="42.75">
      <c r="A39" s="19"/>
      <c r="B39" s="39">
        <v>7</v>
      </c>
      <c r="C39" s="39">
        <v>18</v>
      </c>
      <c r="D39" s="39" t="s">
        <v>76</v>
      </c>
      <c r="E39" s="39">
        <v>224577</v>
      </c>
      <c r="F39" s="39" t="s">
        <v>75</v>
      </c>
      <c r="G39" s="42">
        <v>60</v>
      </c>
      <c r="H39" s="41">
        <v>7</v>
      </c>
      <c r="I39" s="40">
        <v>0.21</v>
      </c>
      <c r="J39" s="41">
        <f>ROUND(H39*G39,2)</f>
        <v>420</v>
      </c>
      <c r="K39" s="23"/>
      <c r="L39" s="23"/>
      <c r="M39" s="24"/>
      <c r="N39" s="40"/>
      <c r="O39" s="45">
        <f t="shared" si="5"/>
        <v>0</v>
      </c>
      <c r="P39" s="20">
        <f t="shared" si="1"/>
        <v>0</v>
      </c>
      <c r="Q39"/>
    </row>
    <row r="40" spans="1:17" s="11" customFormat="1" ht="42.75">
      <c r="A40" s="19"/>
      <c r="B40" s="39">
        <v>7</v>
      </c>
      <c r="C40" s="39">
        <v>19</v>
      </c>
      <c r="D40" s="39" t="s">
        <v>77</v>
      </c>
      <c r="E40" s="39">
        <v>224576</v>
      </c>
      <c r="F40" s="39" t="s">
        <v>75</v>
      </c>
      <c r="G40" s="42">
        <v>60</v>
      </c>
      <c r="H40" s="41">
        <v>7</v>
      </c>
      <c r="I40" s="40">
        <v>0.21</v>
      </c>
      <c r="J40" s="41">
        <f>ROUND(H40*G40,2)</f>
        <v>420</v>
      </c>
      <c r="K40" s="23"/>
      <c r="L40" s="23"/>
      <c r="M40" s="24"/>
      <c r="N40" s="40"/>
      <c r="O40" s="45">
        <f t="shared" si="5"/>
        <v>0</v>
      </c>
      <c r="P40" s="20">
        <f t="shared" si="1"/>
        <v>0</v>
      </c>
      <c r="Q40"/>
    </row>
    <row r="41" spans="1:17" s="11" customFormat="1" ht="16.5">
      <c r="A41" s="19"/>
      <c r="B41" s="39">
        <v>8</v>
      </c>
      <c r="C41" s="39" t="s">
        <v>78</v>
      </c>
      <c r="D41" s="39" t="s">
        <v>79</v>
      </c>
      <c r="E41" s="39" t="s">
        <v>80</v>
      </c>
      <c r="F41" s="39"/>
      <c r="G41" s="39"/>
      <c r="H41" s="39"/>
      <c r="I41" s="40"/>
      <c r="J41" s="41">
        <f>SUM(J42:J53)</f>
        <v>117222.39999999999</v>
      </c>
      <c r="K41" s="23"/>
      <c r="L41" s="23"/>
      <c r="M41" s="24"/>
      <c r="N41" s="40"/>
      <c r="O41" s="45">
        <f>SUM(O42:O53)</f>
        <v>0</v>
      </c>
      <c r="P41" s="20">
        <f>SUM(P42:P53)</f>
        <v>0</v>
      </c>
      <c r="Q41"/>
    </row>
    <row r="42" spans="1:17" s="11" customFormat="1" ht="71.25">
      <c r="A42" s="19"/>
      <c r="B42" s="39">
        <v>8</v>
      </c>
      <c r="C42" s="39">
        <v>20</v>
      </c>
      <c r="D42" s="39" t="s">
        <v>81</v>
      </c>
      <c r="E42" s="39">
        <v>225645</v>
      </c>
      <c r="F42" s="39" t="s">
        <v>39</v>
      </c>
      <c r="G42" s="42">
        <v>7400</v>
      </c>
      <c r="H42" s="41">
        <v>0.25</v>
      </c>
      <c r="I42" s="40">
        <v>0.21</v>
      </c>
      <c r="J42" s="41">
        <f t="shared" ref="J42:J53" si="6">ROUND(H42*G42,2)</f>
        <v>1850</v>
      </c>
      <c r="K42" s="23"/>
      <c r="L42" s="23"/>
      <c r="M42" s="24"/>
      <c r="N42" s="40"/>
      <c r="O42" s="45">
        <f t="shared" ref="O42:O52" si="7">ROUND(M42*G42,2)</f>
        <v>0</v>
      </c>
      <c r="P42" s="20">
        <f t="shared" si="1"/>
        <v>0</v>
      </c>
      <c r="Q42"/>
    </row>
    <row r="43" spans="1:17" s="11" customFormat="1" ht="71.25">
      <c r="A43" s="19"/>
      <c r="B43" s="39">
        <v>8</v>
      </c>
      <c r="C43" s="39">
        <v>21</v>
      </c>
      <c r="D43" s="39" t="s">
        <v>82</v>
      </c>
      <c r="E43" s="39">
        <v>225646</v>
      </c>
      <c r="F43" s="39" t="s">
        <v>39</v>
      </c>
      <c r="G43" s="42">
        <v>5800</v>
      </c>
      <c r="H43" s="41">
        <v>0.25</v>
      </c>
      <c r="I43" s="40">
        <v>0.21</v>
      </c>
      <c r="J43" s="41">
        <f t="shared" si="6"/>
        <v>1450</v>
      </c>
      <c r="K43" s="23"/>
      <c r="L43" s="23"/>
      <c r="M43" s="24"/>
      <c r="N43" s="40"/>
      <c r="O43" s="45">
        <f t="shared" si="7"/>
        <v>0</v>
      </c>
      <c r="P43" s="20">
        <f t="shared" si="1"/>
        <v>0</v>
      </c>
      <c r="Q43"/>
    </row>
    <row r="44" spans="1:17" s="11" customFormat="1" ht="71.25">
      <c r="A44" s="19"/>
      <c r="B44" s="39">
        <v>8</v>
      </c>
      <c r="C44" s="39">
        <v>22</v>
      </c>
      <c r="D44" s="39" t="s">
        <v>83</v>
      </c>
      <c r="E44" s="39">
        <v>185338</v>
      </c>
      <c r="F44" s="39" t="s">
        <v>39</v>
      </c>
      <c r="G44" s="42">
        <v>18800</v>
      </c>
      <c r="H44" s="41">
        <v>0.3</v>
      </c>
      <c r="I44" s="40">
        <v>0.21</v>
      </c>
      <c r="J44" s="41">
        <f t="shared" si="6"/>
        <v>5640</v>
      </c>
      <c r="K44" s="23"/>
      <c r="L44" s="23"/>
      <c r="M44" s="24"/>
      <c r="N44" s="40"/>
      <c r="O44" s="45">
        <f t="shared" si="7"/>
        <v>0</v>
      </c>
      <c r="P44" s="20">
        <f t="shared" si="1"/>
        <v>0</v>
      </c>
      <c r="Q44"/>
    </row>
    <row r="45" spans="1:17" s="11" customFormat="1" ht="71.25">
      <c r="A45" s="19"/>
      <c r="B45" s="39">
        <v>8</v>
      </c>
      <c r="C45" s="39">
        <v>23</v>
      </c>
      <c r="D45" s="39" t="s">
        <v>84</v>
      </c>
      <c r="E45" s="39">
        <v>185336</v>
      </c>
      <c r="F45" s="39" t="s">
        <v>39</v>
      </c>
      <c r="G45" s="42">
        <v>9600</v>
      </c>
      <c r="H45" s="41">
        <v>0.35</v>
      </c>
      <c r="I45" s="40">
        <v>0.21</v>
      </c>
      <c r="J45" s="41">
        <f t="shared" si="6"/>
        <v>3360</v>
      </c>
      <c r="K45" s="23"/>
      <c r="L45" s="23"/>
      <c r="M45" s="24"/>
      <c r="N45" s="40"/>
      <c r="O45" s="45">
        <f t="shared" si="7"/>
        <v>0</v>
      </c>
      <c r="P45" s="20">
        <f t="shared" si="1"/>
        <v>0</v>
      </c>
      <c r="Q45"/>
    </row>
    <row r="46" spans="1:17" s="11" customFormat="1" ht="71.25">
      <c r="A46" s="19"/>
      <c r="B46" s="39">
        <v>8</v>
      </c>
      <c r="C46" s="39">
        <v>24</v>
      </c>
      <c r="D46" s="39" t="s">
        <v>85</v>
      </c>
      <c r="E46" s="39">
        <v>185337</v>
      </c>
      <c r="F46" s="39" t="s">
        <v>39</v>
      </c>
      <c r="G46" s="42">
        <v>7520</v>
      </c>
      <c r="H46" s="41">
        <v>0.39</v>
      </c>
      <c r="I46" s="40">
        <v>0.21</v>
      </c>
      <c r="J46" s="41">
        <f t="shared" si="6"/>
        <v>2932.8</v>
      </c>
      <c r="K46" s="23"/>
      <c r="L46" s="23"/>
      <c r="M46" s="24"/>
      <c r="N46" s="40"/>
      <c r="O46" s="45">
        <f t="shared" si="7"/>
        <v>0</v>
      </c>
      <c r="P46" s="20">
        <f t="shared" si="1"/>
        <v>0</v>
      </c>
      <c r="Q46"/>
    </row>
    <row r="47" spans="1:17" s="11" customFormat="1" ht="71.25">
      <c r="A47" s="19"/>
      <c r="B47" s="39">
        <v>8</v>
      </c>
      <c r="C47" s="39">
        <v>25</v>
      </c>
      <c r="D47" s="39" t="s">
        <v>86</v>
      </c>
      <c r="E47" s="39">
        <v>185339</v>
      </c>
      <c r="F47" s="39" t="s">
        <v>39</v>
      </c>
      <c r="G47" s="42">
        <v>47880</v>
      </c>
      <c r="H47" s="41">
        <v>0.87</v>
      </c>
      <c r="I47" s="40">
        <v>0.21</v>
      </c>
      <c r="J47" s="41">
        <f t="shared" si="6"/>
        <v>41655.599999999999</v>
      </c>
      <c r="K47" s="23"/>
      <c r="L47" s="23"/>
      <c r="M47" s="24"/>
      <c r="N47" s="40"/>
      <c r="O47" s="45">
        <f t="shared" si="7"/>
        <v>0</v>
      </c>
      <c r="P47" s="20">
        <f t="shared" si="1"/>
        <v>0</v>
      </c>
      <c r="Q47"/>
    </row>
    <row r="48" spans="1:17" s="11" customFormat="1" ht="99.75">
      <c r="A48" s="19"/>
      <c r="B48" s="39">
        <v>8</v>
      </c>
      <c r="C48" s="39">
        <v>26</v>
      </c>
      <c r="D48" s="39" t="s">
        <v>87</v>
      </c>
      <c r="E48" s="39">
        <v>224367</v>
      </c>
      <c r="F48" s="39" t="s">
        <v>39</v>
      </c>
      <c r="G48" s="42">
        <v>400</v>
      </c>
      <c r="H48" s="41">
        <v>2.4</v>
      </c>
      <c r="I48" s="40">
        <v>0.21</v>
      </c>
      <c r="J48" s="41">
        <f t="shared" si="6"/>
        <v>960</v>
      </c>
      <c r="K48" s="23"/>
      <c r="L48" s="23"/>
      <c r="M48" s="24"/>
      <c r="N48" s="40"/>
      <c r="O48" s="45">
        <f t="shared" si="7"/>
        <v>0</v>
      </c>
      <c r="P48" s="20">
        <f t="shared" si="1"/>
        <v>0</v>
      </c>
      <c r="Q48"/>
    </row>
    <row r="49" spans="1:17" s="11" customFormat="1" ht="99.75">
      <c r="A49" s="19"/>
      <c r="B49" s="39">
        <v>8</v>
      </c>
      <c r="C49" s="39">
        <v>27</v>
      </c>
      <c r="D49" s="39" t="s">
        <v>88</v>
      </c>
      <c r="E49" s="39">
        <v>224368</v>
      </c>
      <c r="F49" s="39" t="s">
        <v>39</v>
      </c>
      <c r="G49" s="42">
        <v>400</v>
      </c>
      <c r="H49" s="41">
        <v>2.4</v>
      </c>
      <c r="I49" s="40">
        <v>0.21</v>
      </c>
      <c r="J49" s="41">
        <f t="shared" si="6"/>
        <v>960</v>
      </c>
      <c r="K49" s="23"/>
      <c r="L49" s="23"/>
      <c r="M49" s="24"/>
      <c r="N49" s="40"/>
      <c r="O49" s="45">
        <f t="shared" si="7"/>
        <v>0</v>
      </c>
      <c r="P49" s="20">
        <f t="shared" si="1"/>
        <v>0</v>
      </c>
      <c r="Q49"/>
    </row>
    <row r="50" spans="1:17" s="11" customFormat="1" ht="99.75">
      <c r="A50" s="19"/>
      <c r="B50" s="39">
        <v>8</v>
      </c>
      <c r="C50" s="39">
        <v>28</v>
      </c>
      <c r="D50" s="39" t="s">
        <v>89</v>
      </c>
      <c r="E50" s="39">
        <v>224369</v>
      </c>
      <c r="F50" s="39" t="s">
        <v>39</v>
      </c>
      <c r="G50" s="42">
        <v>400</v>
      </c>
      <c r="H50" s="41">
        <v>2.4</v>
      </c>
      <c r="I50" s="40">
        <v>0.21</v>
      </c>
      <c r="J50" s="41">
        <f t="shared" si="6"/>
        <v>960</v>
      </c>
      <c r="K50" s="23"/>
      <c r="L50" s="23"/>
      <c r="M50" s="24"/>
      <c r="N50" s="40"/>
      <c r="O50" s="45">
        <f t="shared" si="7"/>
        <v>0</v>
      </c>
      <c r="P50" s="20">
        <f t="shared" si="1"/>
        <v>0</v>
      </c>
      <c r="Q50"/>
    </row>
    <row r="51" spans="1:17" s="11" customFormat="1" ht="99.75">
      <c r="A51" s="19"/>
      <c r="B51" s="39">
        <v>8</v>
      </c>
      <c r="C51" s="39">
        <v>29</v>
      </c>
      <c r="D51" s="39" t="s">
        <v>90</v>
      </c>
      <c r="E51" s="39">
        <v>224370</v>
      </c>
      <c r="F51" s="39" t="s">
        <v>39</v>
      </c>
      <c r="G51" s="42">
        <v>400</v>
      </c>
      <c r="H51" s="41">
        <v>2.4</v>
      </c>
      <c r="I51" s="40">
        <v>0.21</v>
      </c>
      <c r="J51" s="41">
        <f t="shared" si="6"/>
        <v>960</v>
      </c>
      <c r="K51" s="23"/>
      <c r="L51" s="23"/>
      <c r="M51" s="24"/>
      <c r="N51" s="40"/>
      <c r="O51" s="45">
        <f t="shared" si="7"/>
        <v>0</v>
      </c>
      <c r="P51" s="20">
        <f t="shared" si="1"/>
        <v>0</v>
      </c>
      <c r="Q51"/>
    </row>
    <row r="52" spans="1:17" s="11" customFormat="1" ht="71.25">
      <c r="A52" s="19"/>
      <c r="B52" s="39">
        <v>8</v>
      </c>
      <c r="C52" s="39">
        <v>30</v>
      </c>
      <c r="D52" s="39" t="s">
        <v>91</v>
      </c>
      <c r="E52" s="39">
        <v>185342</v>
      </c>
      <c r="F52" s="39" t="s">
        <v>39</v>
      </c>
      <c r="G52" s="42">
        <v>29800</v>
      </c>
      <c r="H52" s="41">
        <v>1.89</v>
      </c>
      <c r="I52" s="40">
        <v>0.21</v>
      </c>
      <c r="J52" s="41">
        <f t="shared" si="6"/>
        <v>56322</v>
      </c>
      <c r="K52" s="23"/>
      <c r="L52" s="23"/>
      <c r="M52" s="24"/>
      <c r="N52" s="40"/>
      <c r="O52" s="45">
        <f t="shared" si="7"/>
        <v>0</v>
      </c>
      <c r="P52" s="20">
        <f t="shared" si="1"/>
        <v>0</v>
      </c>
      <c r="Q52"/>
    </row>
    <row r="53" spans="1:17" s="11" customFormat="1" ht="57">
      <c r="A53" s="19"/>
      <c r="B53" s="39">
        <v>8</v>
      </c>
      <c r="C53" s="39">
        <v>31</v>
      </c>
      <c r="D53" s="39" t="s">
        <v>92</v>
      </c>
      <c r="E53" s="39">
        <v>226472</v>
      </c>
      <c r="F53" s="39" t="s">
        <v>39</v>
      </c>
      <c r="G53" s="42">
        <v>200</v>
      </c>
      <c r="H53" s="41">
        <v>0.86</v>
      </c>
      <c r="I53" s="40">
        <v>0.21</v>
      </c>
      <c r="J53" s="41">
        <f t="shared" si="6"/>
        <v>172</v>
      </c>
      <c r="K53" s="23"/>
      <c r="L53" s="23"/>
      <c r="M53" s="24"/>
      <c r="N53" s="40"/>
      <c r="O53" s="45">
        <f>ROUND(M53*G53,2)</f>
        <v>0</v>
      </c>
      <c r="P53" s="20">
        <f t="shared" si="1"/>
        <v>0</v>
      </c>
      <c r="Q53"/>
    </row>
    <row r="54" spans="1:17" s="11" customFormat="1" ht="16.5">
      <c r="A54" s="19"/>
      <c r="B54" s="39">
        <v>9</v>
      </c>
      <c r="C54" s="39" t="s">
        <v>93</v>
      </c>
      <c r="D54" s="39" t="s">
        <v>94</v>
      </c>
      <c r="E54" s="39" t="s">
        <v>95</v>
      </c>
      <c r="F54" s="39"/>
      <c r="G54" s="39"/>
      <c r="H54" s="39"/>
      <c r="I54" s="40"/>
      <c r="J54" s="41">
        <f>SUM(J55:J57)</f>
        <v>1176</v>
      </c>
      <c r="K54" s="23"/>
      <c r="L54" s="23"/>
      <c r="M54" s="24"/>
      <c r="N54" s="40"/>
      <c r="O54" s="45">
        <f>SUM(O55:O57)</f>
        <v>0</v>
      </c>
      <c r="P54" s="20">
        <f>SUM(P55:P57)</f>
        <v>0</v>
      </c>
      <c r="Q54"/>
    </row>
    <row r="55" spans="1:17" s="11" customFormat="1" ht="85.5">
      <c r="A55" s="19"/>
      <c r="B55" s="39">
        <v>9</v>
      </c>
      <c r="C55" s="39">
        <v>32</v>
      </c>
      <c r="D55" s="39" t="s">
        <v>96</v>
      </c>
      <c r="E55" s="39">
        <v>226293</v>
      </c>
      <c r="F55" s="39" t="s">
        <v>39</v>
      </c>
      <c r="G55" s="42">
        <v>40</v>
      </c>
      <c r="H55" s="41">
        <v>9.8000000000000007</v>
      </c>
      <c r="I55" s="40">
        <v>0.21</v>
      </c>
      <c r="J55" s="41">
        <f>ROUND(H55*G55,2)</f>
        <v>392</v>
      </c>
      <c r="K55" s="23"/>
      <c r="L55" s="23"/>
      <c r="M55" s="24"/>
      <c r="N55" s="40"/>
      <c r="O55" s="45">
        <f t="shared" ref="O55:O57" si="8">ROUND(M55*G55,2)</f>
        <v>0</v>
      </c>
      <c r="P55" s="20">
        <f t="shared" si="1"/>
        <v>0</v>
      </c>
      <c r="Q55"/>
    </row>
    <row r="56" spans="1:17" s="11" customFormat="1" ht="85.5">
      <c r="A56" s="19"/>
      <c r="B56" s="39">
        <v>9</v>
      </c>
      <c r="C56" s="39">
        <v>33</v>
      </c>
      <c r="D56" s="39" t="s">
        <v>97</v>
      </c>
      <c r="E56" s="39">
        <v>224473</v>
      </c>
      <c r="F56" s="39" t="s">
        <v>39</v>
      </c>
      <c r="G56" s="42">
        <v>40</v>
      </c>
      <c r="H56" s="41">
        <v>9.8000000000000007</v>
      </c>
      <c r="I56" s="40">
        <v>0.21</v>
      </c>
      <c r="J56" s="41">
        <f>ROUND(H56*G56,2)</f>
        <v>392</v>
      </c>
      <c r="K56" s="23"/>
      <c r="L56" s="23"/>
      <c r="M56" s="24"/>
      <c r="N56" s="40"/>
      <c r="O56" s="45">
        <f t="shared" si="8"/>
        <v>0</v>
      </c>
      <c r="P56" s="20">
        <f t="shared" si="1"/>
        <v>0</v>
      </c>
      <c r="Q56"/>
    </row>
    <row r="57" spans="1:17" s="11" customFormat="1" ht="85.5">
      <c r="A57" s="19"/>
      <c r="B57" s="39">
        <v>9</v>
      </c>
      <c r="C57" s="39">
        <v>34</v>
      </c>
      <c r="D57" s="39" t="s">
        <v>98</v>
      </c>
      <c r="E57" s="39">
        <v>224474</v>
      </c>
      <c r="F57" s="39" t="s">
        <v>39</v>
      </c>
      <c r="G57" s="42">
        <v>40</v>
      </c>
      <c r="H57" s="41">
        <v>9.8000000000000007</v>
      </c>
      <c r="I57" s="40">
        <v>0.21</v>
      </c>
      <c r="J57" s="41">
        <f>ROUND(H57*G57,2)</f>
        <v>392</v>
      </c>
      <c r="K57" s="23"/>
      <c r="L57" s="23"/>
      <c r="M57" s="24"/>
      <c r="N57" s="40"/>
      <c r="O57" s="45">
        <f t="shared" si="8"/>
        <v>0</v>
      </c>
      <c r="P57" s="20">
        <f t="shared" si="1"/>
        <v>0</v>
      </c>
      <c r="Q57"/>
    </row>
    <row r="58" spans="1:17" s="11" customFormat="1" ht="16.5">
      <c r="A58" s="19"/>
      <c r="B58" s="39">
        <v>10</v>
      </c>
      <c r="C58" s="39" t="s">
        <v>99</v>
      </c>
      <c r="D58" s="39" t="s">
        <v>100</v>
      </c>
      <c r="E58" s="39" t="s">
        <v>101</v>
      </c>
      <c r="F58" s="39"/>
      <c r="G58" s="39"/>
      <c r="H58" s="39"/>
      <c r="I58" s="40"/>
      <c r="J58" s="41">
        <f>SUM(J59:J62)</f>
        <v>3300</v>
      </c>
      <c r="K58" s="23"/>
      <c r="L58" s="23"/>
      <c r="M58" s="24"/>
      <c r="N58" s="40"/>
      <c r="O58" s="45">
        <f>SUM(O59:O62)</f>
        <v>0</v>
      </c>
      <c r="P58" s="20">
        <f>SUM(P59:P62)</f>
        <v>0</v>
      </c>
      <c r="Q58"/>
    </row>
    <row r="59" spans="1:17" s="11" customFormat="1" ht="71.25">
      <c r="A59" s="19"/>
      <c r="B59" s="39">
        <v>10</v>
      </c>
      <c r="C59" s="39">
        <v>35</v>
      </c>
      <c r="D59" s="39" t="s">
        <v>102</v>
      </c>
      <c r="E59" s="39">
        <v>199849</v>
      </c>
      <c r="F59" s="39" t="s">
        <v>39</v>
      </c>
      <c r="G59" s="42">
        <v>60</v>
      </c>
      <c r="H59" s="41">
        <v>15</v>
      </c>
      <c r="I59" s="40">
        <v>0.21</v>
      </c>
      <c r="J59" s="41">
        <f>ROUND(H59*G59,2)</f>
        <v>900</v>
      </c>
      <c r="K59" s="23"/>
      <c r="L59" s="23"/>
      <c r="M59" s="24"/>
      <c r="N59" s="40"/>
      <c r="O59" s="45">
        <f t="shared" ref="O59:O63" si="9">ROUND(M59*G59,2)</f>
        <v>0</v>
      </c>
      <c r="P59" s="20">
        <f t="shared" si="1"/>
        <v>0</v>
      </c>
      <c r="Q59"/>
    </row>
    <row r="60" spans="1:17" s="11" customFormat="1" ht="85.5">
      <c r="A60" s="19"/>
      <c r="B60" s="39">
        <v>10</v>
      </c>
      <c r="C60" s="39">
        <v>36</v>
      </c>
      <c r="D60" s="39" t="s">
        <v>103</v>
      </c>
      <c r="E60" s="39">
        <v>199891</v>
      </c>
      <c r="F60" s="39" t="s">
        <v>39</v>
      </c>
      <c r="G60" s="42">
        <v>40</v>
      </c>
      <c r="H60" s="41">
        <v>15</v>
      </c>
      <c r="I60" s="40">
        <v>0.21</v>
      </c>
      <c r="J60" s="41">
        <f>ROUND(H60*G60,2)</f>
        <v>600</v>
      </c>
      <c r="K60" s="23"/>
      <c r="L60" s="23"/>
      <c r="M60" s="24"/>
      <c r="N60" s="40"/>
      <c r="O60" s="45">
        <f t="shared" si="9"/>
        <v>0</v>
      </c>
      <c r="P60" s="20">
        <f t="shared" si="1"/>
        <v>0</v>
      </c>
      <c r="Q60"/>
    </row>
    <row r="61" spans="1:17" s="11" customFormat="1" ht="85.5">
      <c r="A61" s="19"/>
      <c r="B61" s="39">
        <v>10</v>
      </c>
      <c r="C61" s="39">
        <v>37</v>
      </c>
      <c r="D61" s="39" t="s">
        <v>104</v>
      </c>
      <c r="E61" s="39">
        <v>199892</v>
      </c>
      <c r="F61" s="39" t="s">
        <v>39</v>
      </c>
      <c r="G61" s="42">
        <v>60</v>
      </c>
      <c r="H61" s="41">
        <v>15</v>
      </c>
      <c r="I61" s="40">
        <v>0.21</v>
      </c>
      <c r="J61" s="41">
        <f>ROUND(H61*G61,2)</f>
        <v>900</v>
      </c>
      <c r="K61" s="23"/>
      <c r="L61" s="23"/>
      <c r="M61" s="24"/>
      <c r="N61" s="40"/>
      <c r="O61" s="45">
        <f t="shared" si="9"/>
        <v>0</v>
      </c>
      <c r="P61" s="20">
        <f t="shared" si="1"/>
        <v>0</v>
      </c>
      <c r="Q61"/>
    </row>
    <row r="62" spans="1:17" s="11" customFormat="1" ht="85.5">
      <c r="A62" s="19"/>
      <c r="B62" s="39">
        <v>10</v>
      </c>
      <c r="C62" s="39">
        <v>38</v>
      </c>
      <c r="D62" s="39" t="s">
        <v>105</v>
      </c>
      <c r="E62" s="39">
        <v>199893</v>
      </c>
      <c r="F62" s="39" t="s">
        <v>39</v>
      </c>
      <c r="G62" s="42">
        <v>60</v>
      </c>
      <c r="H62" s="41">
        <v>15</v>
      </c>
      <c r="I62" s="40">
        <v>0.21</v>
      </c>
      <c r="J62" s="41">
        <f>ROUND(H62*G62,2)</f>
        <v>900</v>
      </c>
      <c r="K62" s="23"/>
      <c r="L62" s="23"/>
      <c r="M62" s="24"/>
      <c r="N62" s="40"/>
      <c r="O62" s="45">
        <f t="shared" si="9"/>
        <v>0</v>
      </c>
      <c r="P62" s="20">
        <f t="shared" si="1"/>
        <v>0</v>
      </c>
      <c r="Q62"/>
    </row>
    <row r="63" spans="1:17" s="11" customFormat="1" ht="90" customHeight="1">
      <c r="A63" s="19"/>
      <c r="B63" s="39">
        <v>11</v>
      </c>
      <c r="C63" s="39">
        <v>39</v>
      </c>
      <c r="D63" s="39" t="s">
        <v>106</v>
      </c>
      <c r="E63" s="39">
        <v>185378</v>
      </c>
      <c r="F63" s="39" t="s">
        <v>39</v>
      </c>
      <c r="G63" s="42">
        <v>2700</v>
      </c>
      <c r="H63" s="41">
        <v>2.2999999999999998</v>
      </c>
      <c r="I63" s="40">
        <v>0.21</v>
      </c>
      <c r="J63" s="41">
        <f>ROUND(H63*G63,2)</f>
        <v>6210</v>
      </c>
      <c r="K63" s="23"/>
      <c r="L63" s="23"/>
      <c r="M63" s="24"/>
      <c r="N63" s="40"/>
      <c r="O63" s="45">
        <f t="shared" si="9"/>
        <v>0</v>
      </c>
      <c r="P63" s="20">
        <f t="shared" si="1"/>
        <v>0</v>
      </c>
      <c r="Q63"/>
    </row>
    <row r="64" spans="1:17" s="11" customFormat="1" ht="37.5" customHeight="1">
      <c r="A64" s="19"/>
      <c r="B64" s="39">
        <v>12</v>
      </c>
      <c r="C64" s="39" t="s">
        <v>107</v>
      </c>
      <c r="D64" s="39" t="s">
        <v>108</v>
      </c>
      <c r="E64" s="39" t="s">
        <v>109</v>
      </c>
      <c r="F64" s="39"/>
      <c r="G64" s="39"/>
      <c r="H64" s="39"/>
      <c r="I64" s="40"/>
      <c r="J64" s="41">
        <f>SUM(J65:J66)</f>
        <v>2100</v>
      </c>
      <c r="K64" s="23"/>
      <c r="L64" s="23"/>
      <c r="M64" s="24"/>
      <c r="N64" s="40"/>
      <c r="O64" s="45">
        <f>SUM(O65:O66)</f>
        <v>0</v>
      </c>
      <c r="P64" s="20">
        <f>SUM(P65:P66)</f>
        <v>0</v>
      </c>
      <c r="Q64"/>
    </row>
    <row r="65" spans="1:17" s="11" customFormat="1" ht="85.5">
      <c r="A65" s="19"/>
      <c r="B65" s="39">
        <v>12</v>
      </c>
      <c r="C65" s="39">
        <v>40</v>
      </c>
      <c r="D65" s="39" t="s">
        <v>110</v>
      </c>
      <c r="E65" s="39">
        <v>185380</v>
      </c>
      <c r="F65" s="39" t="s">
        <v>39</v>
      </c>
      <c r="G65" s="42">
        <v>10</v>
      </c>
      <c r="H65" s="41">
        <v>105</v>
      </c>
      <c r="I65" s="40">
        <v>0.21</v>
      </c>
      <c r="J65" s="41">
        <f>ROUND(H65*G65,2)</f>
        <v>1050</v>
      </c>
      <c r="K65" s="23"/>
      <c r="L65" s="23"/>
      <c r="M65" s="24"/>
      <c r="N65" s="40"/>
      <c r="O65" s="45">
        <f t="shared" ref="O65:O67" si="10">ROUND(M65*G65,2)</f>
        <v>0</v>
      </c>
      <c r="P65" s="20">
        <f t="shared" si="1"/>
        <v>0</v>
      </c>
      <c r="Q65"/>
    </row>
    <row r="66" spans="1:17" s="11" customFormat="1" ht="85.5">
      <c r="A66" s="19"/>
      <c r="B66" s="39">
        <v>12</v>
      </c>
      <c r="C66" s="39">
        <v>41</v>
      </c>
      <c r="D66" s="39" t="s">
        <v>111</v>
      </c>
      <c r="E66" s="39">
        <v>193432</v>
      </c>
      <c r="F66" s="39" t="s">
        <v>39</v>
      </c>
      <c r="G66" s="42">
        <v>10</v>
      </c>
      <c r="H66" s="41">
        <v>105</v>
      </c>
      <c r="I66" s="40">
        <v>0.21</v>
      </c>
      <c r="J66" s="41">
        <f>ROUND(H66*G66,2)</f>
        <v>1050</v>
      </c>
      <c r="K66" s="23"/>
      <c r="L66" s="23"/>
      <c r="M66" s="24"/>
      <c r="N66" s="40"/>
      <c r="O66" s="45">
        <f t="shared" si="10"/>
        <v>0</v>
      </c>
      <c r="P66" s="20">
        <f t="shared" si="1"/>
        <v>0</v>
      </c>
      <c r="Q66"/>
    </row>
    <row r="67" spans="1:17" s="11" customFormat="1" ht="99.75">
      <c r="A67" s="19"/>
      <c r="B67" s="39">
        <v>13</v>
      </c>
      <c r="C67" s="39">
        <v>42</v>
      </c>
      <c r="D67" s="39" t="s">
        <v>112</v>
      </c>
      <c r="E67" s="39">
        <v>185382</v>
      </c>
      <c r="F67" s="39" t="s">
        <v>39</v>
      </c>
      <c r="G67" s="42">
        <v>12</v>
      </c>
      <c r="H67" s="41">
        <v>57.75</v>
      </c>
      <c r="I67" s="40">
        <v>0.21</v>
      </c>
      <c r="J67" s="41">
        <f>ROUND(H67*G67,2)</f>
        <v>693</v>
      </c>
      <c r="K67" s="23"/>
      <c r="L67" s="23"/>
      <c r="M67" s="24"/>
      <c r="N67" s="40"/>
      <c r="O67" s="45">
        <f t="shared" si="10"/>
        <v>0</v>
      </c>
      <c r="P67" s="20">
        <f t="shared" si="1"/>
        <v>0</v>
      </c>
      <c r="Q67"/>
    </row>
    <row r="68" spans="1:17" s="11" customFormat="1" ht="16.5">
      <c r="A68" s="19"/>
      <c r="B68" s="39">
        <v>14</v>
      </c>
      <c r="C68" s="39" t="s">
        <v>113</v>
      </c>
      <c r="D68" s="39" t="s">
        <v>114</v>
      </c>
      <c r="E68" s="39" t="s">
        <v>115</v>
      </c>
      <c r="F68" s="39"/>
      <c r="G68" s="39"/>
      <c r="H68" s="39"/>
      <c r="I68" s="40"/>
      <c r="J68" s="41">
        <f>SUM(J69,J71,J77,J86,J93)</f>
        <v>36310</v>
      </c>
      <c r="K68" s="23"/>
      <c r="L68" s="23"/>
      <c r="M68" s="24"/>
      <c r="N68" s="40"/>
      <c r="O68" s="45">
        <f>SUM(O69,O71,O77,O86,O93)</f>
        <v>0</v>
      </c>
      <c r="P68" s="20">
        <f>SUM(P69,P71,P77,P86,P93)</f>
        <v>0</v>
      </c>
      <c r="Q68"/>
    </row>
    <row r="69" spans="1:17" s="11" customFormat="1" ht="16.5">
      <c r="A69" s="19"/>
      <c r="B69" s="39">
        <v>14</v>
      </c>
      <c r="C69" s="39" t="s">
        <v>116</v>
      </c>
      <c r="D69" s="39" t="s">
        <v>117</v>
      </c>
      <c r="E69" s="39" t="s">
        <v>118</v>
      </c>
      <c r="F69" s="39"/>
      <c r="G69" s="39"/>
      <c r="H69" s="39"/>
      <c r="I69" s="40"/>
      <c r="J69" s="41">
        <f>SUM(J70:J70)</f>
        <v>15600</v>
      </c>
      <c r="K69" s="23"/>
      <c r="L69" s="23"/>
      <c r="M69" s="24"/>
      <c r="N69" s="40"/>
      <c r="O69" s="45">
        <f>SUM(O70:O70)</f>
        <v>0</v>
      </c>
      <c r="P69" s="20">
        <f>SUM(P70:P70)</f>
        <v>0</v>
      </c>
      <c r="Q69"/>
    </row>
    <row r="70" spans="1:17" s="11" customFormat="1" ht="85.5">
      <c r="A70" s="19"/>
      <c r="B70" s="39">
        <v>14</v>
      </c>
      <c r="C70" s="39">
        <v>43</v>
      </c>
      <c r="D70" s="39" t="s">
        <v>119</v>
      </c>
      <c r="E70" s="39">
        <v>224652</v>
      </c>
      <c r="F70" s="39" t="s">
        <v>39</v>
      </c>
      <c r="G70" s="42">
        <v>400</v>
      </c>
      <c r="H70" s="41">
        <v>39</v>
      </c>
      <c r="I70" s="40">
        <v>0.21</v>
      </c>
      <c r="J70" s="41">
        <f t="shared" ref="J70:J76" si="11">ROUND(H70*G70,2)</f>
        <v>15600</v>
      </c>
      <c r="K70" s="23"/>
      <c r="L70" s="23"/>
      <c r="M70" s="24"/>
      <c r="N70" s="40"/>
      <c r="O70" s="45">
        <f t="shared" ref="O70" si="12">ROUND(M70*G70,2)</f>
        <v>0</v>
      </c>
      <c r="P70" s="20">
        <f t="shared" si="1"/>
        <v>0</v>
      </c>
      <c r="Q70"/>
    </row>
    <row r="71" spans="1:17" s="11" customFormat="1" ht="16.5">
      <c r="A71" s="19"/>
      <c r="B71" s="39">
        <v>14</v>
      </c>
      <c r="C71" s="39">
        <v>44</v>
      </c>
      <c r="D71" s="39" t="s">
        <v>120</v>
      </c>
      <c r="E71" s="39" t="s">
        <v>121</v>
      </c>
      <c r="F71" s="39"/>
      <c r="G71" s="39">
        <v>250</v>
      </c>
      <c r="H71" s="39">
        <v>11.38</v>
      </c>
      <c r="I71" s="40">
        <v>0.21</v>
      </c>
      <c r="J71" s="41">
        <f>ROUND(H71*G71,2)</f>
        <v>2845</v>
      </c>
      <c r="K71" s="23"/>
      <c r="L71" s="23"/>
      <c r="M71" s="24"/>
      <c r="N71" s="40"/>
      <c r="O71" s="45">
        <f>ROUND(M71*G71,2)</f>
        <v>0</v>
      </c>
      <c r="P71" s="20">
        <f t="shared" si="1"/>
        <v>0</v>
      </c>
      <c r="Q71"/>
    </row>
    <row r="72" spans="1:17" s="11" customFormat="1" ht="85.5" hidden="1">
      <c r="A72" s="19"/>
      <c r="B72" s="39">
        <v>14</v>
      </c>
      <c r="C72" s="39" t="s">
        <v>122</v>
      </c>
      <c r="D72" s="39" t="s">
        <v>123</v>
      </c>
      <c r="E72" s="39">
        <v>185396</v>
      </c>
      <c r="F72" s="39" t="s">
        <v>39</v>
      </c>
      <c r="G72" s="42">
        <v>50</v>
      </c>
      <c r="H72" s="41">
        <v>11.38</v>
      </c>
      <c r="I72" s="40">
        <v>0.21</v>
      </c>
      <c r="J72" s="41">
        <f t="shared" si="11"/>
        <v>569</v>
      </c>
      <c r="K72" s="23"/>
      <c r="L72" s="23"/>
      <c r="M72" s="24"/>
      <c r="N72" s="40"/>
      <c r="O72" s="45">
        <f t="shared" ref="O72:O76" si="13">ROUND(M72*G72,2)</f>
        <v>0</v>
      </c>
      <c r="P72" s="20">
        <f t="shared" si="1"/>
        <v>0</v>
      </c>
      <c r="Q72" t="s">
        <v>256</v>
      </c>
    </row>
    <row r="73" spans="1:17" s="11" customFormat="1" ht="85.5" hidden="1">
      <c r="A73" s="19"/>
      <c r="B73" s="39">
        <v>14</v>
      </c>
      <c r="C73" s="39" t="s">
        <v>124</v>
      </c>
      <c r="D73" s="39" t="s">
        <v>125</v>
      </c>
      <c r="E73" s="39">
        <v>224513</v>
      </c>
      <c r="F73" s="39" t="s">
        <v>39</v>
      </c>
      <c r="G73" s="42">
        <v>50</v>
      </c>
      <c r="H73" s="41">
        <v>11.38</v>
      </c>
      <c r="I73" s="40">
        <v>0.21</v>
      </c>
      <c r="J73" s="41">
        <f t="shared" si="11"/>
        <v>569</v>
      </c>
      <c r="K73" s="23"/>
      <c r="L73" s="23"/>
      <c r="M73" s="24"/>
      <c r="N73" s="40"/>
      <c r="O73" s="45">
        <f t="shared" si="13"/>
        <v>0</v>
      </c>
      <c r="P73" s="20">
        <f t="shared" si="1"/>
        <v>0</v>
      </c>
      <c r="Q73" t="s">
        <v>256</v>
      </c>
    </row>
    <row r="74" spans="1:17" s="11" customFormat="1" ht="85.5" hidden="1">
      <c r="A74" s="19"/>
      <c r="B74" s="39">
        <v>14</v>
      </c>
      <c r="C74" s="39" t="s">
        <v>126</v>
      </c>
      <c r="D74" s="39" t="s">
        <v>127</v>
      </c>
      <c r="E74" s="39">
        <v>224514</v>
      </c>
      <c r="F74" s="39" t="s">
        <v>39</v>
      </c>
      <c r="G74" s="42">
        <v>50</v>
      </c>
      <c r="H74" s="41">
        <v>11.38</v>
      </c>
      <c r="I74" s="40">
        <v>0.21</v>
      </c>
      <c r="J74" s="41">
        <f t="shared" si="11"/>
        <v>569</v>
      </c>
      <c r="K74" s="23"/>
      <c r="L74" s="23"/>
      <c r="M74" s="24"/>
      <c r="N74" s="40"/>
      <c r="O74" s="45">
        <f t="shared" si="13"/>
        <v>0</v>
      </c>
      <c r="P74" s="20">
        <f t="shared" si="1"/>
        <v>0</v>
      </c>
      <c r="Q74" t="s">
        <v>256</v>
      </c>
    </row>
    <row r="75" spans="1:17" s="11" customFormat="1" ht="85.5" hidden="1">
      <c r="A75" s="19"/>
      <c r="B75" s="39">
        <v>14</v>
      </c>
      <c r="C75" s="39" t="s">
        <v>128</v>
      </c>
      <c r="D75" s="39" t="s">
        <v>129</v>
      </c>
      <c r="E75" s="39">
        <v>185395</v>
      </c>
      <c r="F75" s="39" t="s">
        <v>39</v>
      </c>
      <c r="G75" s="42">
        <v>50</v>
      </c>
      <c r="H75" s="41">
        <v>11.38</v>
      </c>
      <c r="I75" s="40">
        <v>0.21</v>
      </c>
      <c r="J75" s="41">
        <f t="shared" si="11"/>
        <v>569</v>
      </c>
      <c r="K75" s="23"/>
      <c r="L75" s="23"/>
      <c r="M75" s="24"/>
      <c r="N75" s="40"/>
      <c r="O75" s="45">
        <f t="shared" si="13"/>
        <v>0</v>
      </c>
      <c r="P75" s="20">
        <f t="shared" si="1"/>
        <v>0</v>
      </c>
      <c r="Q75" t="s">
        <v>256</v>
      </c>
    </row>
    <row r="76" spans="1:17" s="11" customFormat="1" ht="85.5" hidden="1">
      <c r="A76" s="19"/>
      <c r="B76" s="39">
        <v>14</v>
      </c>
      <c r="C76" s="39" t="s">
        <v>130</v>
      </c>
      <c r="D76" s="39" t="s">
        <v>131</v>
      </c>
      <c r="E76" s="39">
        <v>224279</v>
      </c>
      <c r="F76" s="39" t="s">
        <v>39</v>
      </c>
      <c r="G76" s="42">
        <v>50</v>
      </c>
      <c r="H76" s="41">
        <v>11.38</v>
      </c>
      <c r="I76" s="40">
        <v>0.21</v>
      </c>
      <c r="J76" s="41">
        <f t="shared" si="11"/>
        <v>569</v>
      </c>
      <c r="K76" s="23"/>
      <c r="L76" s="23"/>
      <c r="M76" s="24"/>
      <c r="N76" s="40"/>
      <c r="O76" s="45">
        <f t="shared" si="13"/>
        <v>0</v>
      </c>
      <c r="P76" s="20">
        <f t="shared" si="1"/>
        <v>0</v>
      </c>
      <c r="Q76" t="s">
        <v>256</v>
      </c>
    </row>
    <row r="77" spans="1:17" s="11" customFormat="1" ht="16.5">
      <c r="A77" s="19"/>
      <c r="B77" s="39">
        <v>14</v>
      </c>
      <c r="C77" s="39">
        <v>45</v>
      </c>
      <c r="D77" s="39" t="s">
        <v>132</v>
      </c>
      <c r="E77" s="39" t="s">
        <v>133</v>
      </c>
      <c r="F77" s="39"/>
      <c r="G77" s="39">
        <v>600</v>
      </c>
      <c r="H77" s="43">
        <v>17</v>
      </c>
      <c r="I77" s="40">
        <v>0.21</v>
      </c>
      <c r="J77" s="41">
        <f t="shared" ref="J77:J85" si="14">ROUND(H77*G77,2)</f>
        <v>10200</v>
      </c>
      <c r="K77" s="23"/>
      <c r="L77" s="23"/>
      <c r="M77" s="24"/>
      <c r="N77" s="40"/>
      <c r="O77" s="45">
        <f>ROUND(M77*G77,2)</f>
        <v>0</v>
      </c>
      <c r="P77" s="20">
        <f t="shared" si="1"/>
        <v>0</v>
      </c>
      <c r="Q77"/>
    </row>
    <row r="78" spans="1:17" s="11" customFormat="1" ht="71.25" hidden="1">
      <c r="A78" s="19"/>
      <c r="B78" s="39">
        <v>14</v>
      </c>
      <c r="C78" s="39" t="s">
        <v>134</v>
      </c>
      <c r="D78" s="39" t="s">
        <v>135</v>
      </c>
      <c r="E78" s="39">
        <v>185405</v>
      </c>
      <c r="F78" s="39" t="s">
        <v>39</v>
      </c>
      <c r="G78" s="42">
        <v>20</v>
      </c>
      <c r="H78" s="41">
        <v>17</v>
      </c>
      <c r="I78" s="40">
        <v>0.21</v>
      </c>
      <c r="J78" s="41">
        <f t="shared" si="14"/>
        <v>340</v>
      </c>
      <c r="K78" s="23"/>
      <c r="L78" s="23"/>
      <c r="M78" s="24"/>
      <c r="N78" s="40"/>
      <c r="O78" s="45">
        <f t="shared" ref="O78:O85" si="15">ROUND(M78*G78,2)</f>
        <v>0</v>
      </c>
      <c r="P78" s="20">
        <f t="shared" si="1"/>
        <v>0</v>
      </c>
      <c r="Q78" t="s">
        <v>256</v>
      </c>
    </row>
    <row r="79" spans="1:17" s="11" customFormat="1" ht="71.25" hidden="1">
      <c r="A79" s="19"/>
      <c r="B79" s="39">
        <v>14</v>
      </c>
      <c r="C79" s="39" t="s">
        <v>136</v>
      </c>
      <c r="D79" s="39" t="s">
        <v>137</v>
      </c>
      <c r="E79" s="39">
        <v>185404</v>
      </c>
      <c r="F79" s="39" t="s">
        <v>39</v>
      </c>
      <c r="G79" s="42">
        <v>60</v>
      </c>
      <c r="H79" s="41">
        <v>17</v>
      </c>
      <c r="I79" s="40">
        <v>0.21</v>
      </c>
      <c r="J79" s="41">
        <f t="shared" si="14"/>
        <v>1020</v>
      </c>
      <c r="K79" s="23"/>
      <c r="L79" s="23"/>
      <c r="M79" s="24"/>
      <c r="N79" s="40"/>
      <c r="O79" s="45">
        <f t="shared" si="15"/>
        <v>0</v>
      </c>
      <c r="P79" s="20">
        <f t="shared" si="1"/>
        <v>0</v>
      </c>
      <c r="Q79" t="s">
        <v>256</v>
      </c>
    </row>
    <row r="80" spans="1:17" s="11" customFormat="1" ht="71.25" hidden="1">
      <c r="A80" s="19"/>
      <c r="B80" s="39">
        <v>14</v>
      </c>
      <c r="C80" s="39" t="s">
        <v>138</v>
      </c>
      <c r="D80" s="39" t="s">
        <v>139</v>
      </c>
      <c r="E80" s="39">
        <v>185403</v>
      </c>
      <c r="F80" s="39" t="s">
        <v>39</v>
      </c>
      <c r="G80" s="42">
        <v>100</v>
      </c>
      <c r="H80" s="41">
        <v>17</v>
      </c>
      <c r="I80" s="40">
        <v>0.21</v>
      </c>
      <c r="J80" s="41">
        <f t="shared" si="14"/>
        <v>1700</v>
      </c>
      <c r="K80" s="23"/>
      <c r="L80" s="23"/>
      <c r="M80" s="24"/>
      <c r="N80" s="40"/>
      <c r="O80" s="45">
        <f t="shared" si="15"/>
        <v>0</v>
      </c>
      <c r="P80" s="20">
        <f t="shared" ref="P80:P143" si="16">ROUND(M80*(1+N80)*G80,2)</f>
        <v>0</v>
      </c>
      <c r="Q80" t="s">
        <v>256</v>
      </c>
    </row>
    <row r="81" spans="1:17" s="11" customFormat="1" ht="71.25" hidden="1">
      <c r="A81" s="19"/>
      <c r="B81" s="39">
        <v>14</v>
      </c>
      <c r="C81" s="39" t="s">
        <v>140</v>
      </c>
      <c r="D81" s="39" t="s">
        <v>141</v>
      </c>
      <c r="E81" s="39">
        <v>193435</v>
      </c>
      <c r="F81" s="39" t="s">
        <v>39</v>
      </c>
      <c r="G81" s="42">
        <v>100</v>
      </c>
      <c r="H81" s="41">
        <v>17</v>
      </c>
      <c r="I81" s="40">
        <v>0.21</v>
      </c>
      <c r="J81" s="41">
        <f t="shared" si="14"/>
        <v>1700</v>
      </c>
      <c r="K81" s="23"/>
      <c r="L81" s="23"/>
      <c r="M81" s="24"/>
      <c r="N81" s="40"/>
      <c r="O81" s="45">
        <f t="shared" si="15"/>
        <v>0</v>
      </c>
      <c r="P81" s="20">
        <f t="shared" si="16"/>
        <v>0</v>
      </c>
      <c r="Q81" t="s">
        <v>256</v>
      </c>
    </row>
    <row r="82" spans="1:17" s="11" customFormat="1" ht="71.25" hidden="1">
      <c r="A82" s="19"/>
      <c r="B82" s="39">
        <v>14</v>
      </c>
      <c r="C82" s="39" t="s">
        <v>142</v>
      </c>
      <c r="D82" s="39" t="s">
        <v>143</v>
      </c>
      <c r="E82" s="39">
        <v>185402</v>
      </c>
      <c r="F82" s="39" t="s">
        <v>39</v>
      </c>
      <c r="G82" s="42">
        <v>40</v>
      </c>
      <c r="H82" s="41">
        <v>17</v>
      </c>
      <c r="I82" s="40">
        <v>0.21</v>
      </c>
      <c r="J82" s="41">
        <f t="shared" si="14"/>
        <v>680</v>
      </c>
      <c r="K82" s="23"/>
      <c r="L82" s="23"/>
      <c r="M82" s="24"/>
      <c r="N82" s="40"/>
      <c r="O82" s="45">
        <f t="shared" si="15"/>
        <v>0</v>
      </c>
      <c r="P82" s="20">
        <f t="shared" si="16"/>
        <v>0</v>
      </c>
      <c r="Q82" t="s">
        <v>256</v>
      </c>
    </row>
    <row r="83" spans="1:17" s="11" customFormat="1" ht="71.25" hidden="1">
      <c r="A83" s="19"/>
      <c r="B83" s="39">
        <v>14</v>
      </c>
      <c r="C83" s="39" t="s">
        <v>144</v>
      </c>
      <c r="D83" s="39" t="s">
        <v>145</v>
      </c>
      <c r="E83" s="39">
        <v>185401</v>
      </c>
      <c r="F83" s="39" t="s">
        <v>39</v>
      </c>
      <c r="G83" s="42">
        <v>100</v>
      </c>
      <c r="H83" s="41">
        <v>17</v>
      </c>
      <c r="I83" s="40">
        <v>0.21</v>
      </c>
      <c r="J83" s="41">
        <f t="shared" si="14"/>
        <v>1700</v>
      </c>
      <c r="K83" s="23"/>
      <c r="L83" s="23"/>
      <c r="M83" s="24"/>
      <c r="N83" s="40"/>
      <c r="O83" s="45">
        <f t="shared" si="15"/>
        <v>0</v>
      </c>
      <c r="P83" s="20">
        <f t="shared" si="16"/>
        <v>0</v>
      </c>
      <c r="Q83" t="s">
        <v>256</v>
      </c>
    </row>
    <row r="84" spans="1:17" s="11" customFormat="1" ht="71.25" hidden="1">
      <c r="A84" s="19"/>
      <c r="B84" s="39">
        <v>14</v>
      </c>
      <c r="C84" s="39" t="s">
        <v>146</v>
      </c>
      <c r="D84" s="39" t="s">
        <v>147</v>
      </c>
      <c r="E84" s="39">
        <v>193434</v>
      </c>
      <c r="F84" s="39" t="s">
        <v>39</v>
      </c>
      <c r="G84" s="42">
        <v>100</v>
      </c>
      <c r="H84" s="41">
        <v>17</v>
      </c>
      <c r="I84" s="40">
        <v>0.21</v>
      </c>
      <c r="J84" s="41">
        <f t="shared" si="14"/>
        <v>1700</v>
      </c>
      <c r="K84" s="23"/>
      <c r="L84" s="23"/>
      <c r="M84" s="24"/>
      <c r="N84" s="40"/>
      <c r="O84" s="45">
        <f t="shared" si="15"/>
        <v>0</v>
      </c>
      <c r="P84" s="20">
        <f t="shared" si="16"/>
        <v>0</v>
      </c>
      <c r="Q84" t="s">
        <v>256</v>
      </c>
    </row>
    <row r="85" spans="1:17" s="11" customFormat="1" ht="71.25" hidden="1">
      <c r="A85" s="19"/>
      <c r="B85" s="39">
        <v>14</v>
      </c>
      <c r="C85" s="39" t="s">
        <v>148</v>
      </c>
      <c r="D85" s="39" t="s">
        <v>149</v>
      </c>
      <c r="E85" s="39">
        <v>193433</v>
      </c>
      <c r="F85" s="39" t="s">
        <v>39</v>
      </c>
      <c r="G85" s="42">
        <v>80</v>
      </c>
      <c r="H85" s="41">
        <v>17</v>
      </c>
      <c r="I85" s="40">
        <v>0.21</v>
      </c>
      <c r="J85" s="41">
        <f t="shared" si="14"/>
        <v>1360</v>
      </c>
      <c r="K85" s="23"/>
      <c r="L85" s="23"/>
      <c r="M85" s="24"/>
      <c r="N85" s="40"/>
      <c r="O85" s="45">
        <f t="shared" si="15"/>
        <v>0</v>
      </c>
      <c r="P85" s="20">
        <f t="shared" si="16"/>
        <v>0</v>
      </c>
      <c r="Q85" t="s">
        <v>256</v>
      </c>
    </row>
    <row r="86" spans="1:17" s="11" customFormat="1" ht="16.5">
      <c r="A86" s="19"/>
      <c r="B86" s="39">
        <v>14</v>
      </c>
      <c r="C86" s="39">
        <v>46</v>
      </c>
      <c r="D86" s="39" t="s">
        <v>150</v>
      </c>
      <c r="E86" s="39" t="s">
        <v>151</v>
      </c>
      <c r="F86" s="39"/>
      <c r="G86" s="39">
        <v>180</v>
      </c>
      <c r="H86" s="43">
        <v>15.5</v>
      </c>
      <c r="I86" s="40">
        <v>0.21</v>
      </c>
      <c r="J86" s="41">
        <f t="shared" ref="J86:J92" si="17">ROUND(H86*G86,2)</f>
        <v>2790</v>
      </c>
      <c r="K86" s="23"/>
      <c r="L86" s="23"/>
      <c r="M86" s="24"/>
      <c r="N86" s="40"/>
      <c r="O86" s="45">
        <f>ROUND(M86*G86,2)</f>
        <v>0</v>
      </c>
      <c r="P86" s="20">
        <f t="shared" si="16"/>
        <v>0</v>
      </c>
      <c r="Q86"/>
    </row>
    <row r="87" spans="1:17" s="11" customFormat="1" ht="99.75" hidden="1">
      <c r="A87" s="19"/>
      <c r="B87" s="39">
        <v>14</v>
      </c>
      <c r="C87" s="39" t="s">
        <v>152</v>
      </c>
      <c r="D87" s="39" t="s">
        <v>153</v>
      </c>
      <c r="E87" s="39">
        <v>224559</v>
      </c>
      <c r="F87" s="39" t="s">
        <v>39</v>
      </c>
      <c r="G87" s="42">
        <v>30</v>
      </c>
      <c r="H87" s="41">
        <v>15.5</v>
      </c>
      <c r="I87" s="40">
        <v>0.21</v>
      </c>
      <c r="J87" s="41">
        <f t="shared" si="17"/>
        <v>465</v>
      </c>
      <c r="K87" s="23"/>
      <c r="L87" s="23"/>
      <c r="M87" s="24"/>
      <c r="N87" s="40"/>
      <c r="O87" s="45">
        <f t="shared" ref="O87:O91" si="18">ROUND(M87*G87,2)</f>
        <v>0</v>
      </c>
      <c r="P87" s="20">
        <f t="shared" si="16"/>
        <v>0</v>
      </c>
      <c r="Q87" t="s">
        <v>256</v>
      </c>
    </row>
    <row r="88" spans="1:17" s="11" customFormat="1" ht="99.75" hidden="1">
      <c r="A88" s="19"/>
      <c r="B88" s="39">
        <v>14</v>
      </c>
      <c r="C88" s="39" t="s">
        <v>154</v>
      </c>
      <c r="D88" s="39" t="s">
        <v>155</v>
      </c>
      <c r="E88" s="39">
        <v>224558</v>
      </c>
      <c r="F88" s="39" t="s">
        <v>39</v>
      </c>
      <c r="G88" s="42">
        <v>30</v>
      </c>
      <c r="H88" s="41">
        <v>15.5</v>
      </c>
      <c r="I88" s="40">
        <v>0.21</v>
      </c>
      <c r="J88" s="41">
        <f t="shared" si="17"/>
        <v>465</v>
      </c>
      <c r="K88" s="23"/>
      <c r="L88" s="23"/>
      <c r="M88" s="24"/>
      <c r="N88" s="40"/>
      <c r="O88" s="45">
        <f t="shared" si="18"/>
        <v>0</v>
      </c>
      <c r="P88" s="20">
        <f t="shared" si="16"/>
        <v>0</v>
      </c>
      <c r="Q88" t="s">
        <v>256</v>
      </c>
    </row>
    <row r="89" spans="1:17" s="11" customFormat="1" ht="99.75" hidden="1">
      <c r="A89" s="19"/>
      <c r="B89" s="39">
        <v>14</v>
      </c>
      <c r="C89" s="39" t="s">
        <v>156</v>
      </c>
      <c r="D89" s="39" t="s">
        <v>157</v>
      </c>
      <c r="E89" s="39">
        <v>224562</v>
      </c>
      <c r="F89" s="39" t="s">
        <v>39</v>
      </c>
      <c r="G89" s="42">
        <v>30</v>
      </c>
      <c r="H89" s="41">
        <v>15.5</v>
      </c>
      <c r="I89" s="40">
        <v>0.21</v>
      </c>
      <c r="J89" s="41">
        <f t="shared" si="17"/>
        <v>465</v>
      </c>
      <c r="K89" s="23"/>
      <c r="L89" s="23"/>
      <c r="M89" s="24"/>
      <c r="N89" s="40"/>
      <c r="O89" s="45">
        <f t="shared" si="18"/>
        <v>0</v>
      </c>
      <c r="P89" s="20">
        <f t="shared" si="16"/>
        <v>0</v>
      </c>
      <c r="Q89" t="s">
        <v>256</v>
      </c>
    </row>
    <row r="90" spans="1:17" s="11" customFormat="1" ht="99.75" hidden="1">
      <c r="A90" s="19"/>
      <c r="B90" s="39">
        <v>14</v>
      </c>
      <c r="C90" s="39" t="s">
        <v>158</v>
      </c>
      <c r="D90" s="39" t="s">
        <v>159</v>
      </c>
      <c r="E90" s="39">
        <v>224557</v>
      </c>
      <c r="F90" s="39" t="s">
        <v>39</v>
      </c>
      <c r="G90" s="42">
        <v>30</v>
      </c>
      <c r="H90" s="41">
        <v>15.5</v>
      </c>
      <c r="I90" s="40">
        <v>0.21</v>
      </c>
      <c r="J90" s="41">
        <f t="shared" si="17"/>
        <v>465</v>
      </c>
      <c r="K90" s="23"/>
      <c r="L90" s="23"/>
      <c r="M90" s="24"/>
      <c r="N90" s="40"/>
      <c r="O90" s="45">
        <f t="shared" si="18"/>
        <v>0</v>
      </c>
      <c r="P90" s="20">
        <f t="shared" si="16"/>
        <v>0</v>
      </c>
      <c r="Q90" t="s">
        <v>256</v>
      </c>
    </row>
    <row r="91" spans="1:17" s="11" customFormat="1" ht="99.75" hidden="1">
      <c r="A91" s="19"/>
      <c r="B91" s="39">
        <v>14</v>
      </c>
      <c r="C91" s="39" t="s">
        <v>160</v>
      </c>
      <c r="D91" s="39" t="s">
        <v>161</v>
      </c>
      <c r="E91" s="39">
        <v>224560</v>
      </c>
      <c r="F91" s="39" t="s">
        <v>39</v>
      </c>
      <c r="G91" s="42">
        <v>30</v>
      </c>
      <c r="H91" s="41">
        <v>15.5</v>
      </c>
      <c r="I91" s="40">
        <v>0.21</v>
      </c>
      <c r="J91" s="41">
        <f t="shared" si="17"/>
        <v>465</v>
      </c>
      <c r="K91" s="23"/>
      <c r="L91" s="23"/>
      <c r="M91" s="24"/>
      <c r="N91" s="40"/>
      <c r="O91" s="45">
        <f t="shared" si="18"/>
        <v>0</v>
      </c>
      <c r="P91" s="20">
        <f t="shared" si="16"/>
        <v>0</v>
      </c>
      <c r="Q91" t="s">
        <v>256</v>
      </c>
    </row>
    <row r="92" spans="1:17" s="11" customFormat="1" ht="99.75" hidden="1">
      <c r="A92" s="19"/>
      <c r="B92" s="39">
        <v>14</v>
      </c>
      <c r="C92" s="39" t="s">
        <v>162</v>
      </c>
      <c r="D92" s="39" t="s">
        <v>163</v>
      </c>
      <c r="E92" s="39">
        <v>224561</v>
      </c>
      <c r="F92" s="39" t="s">
        <v>39</v>
      </c>
      <c r="G92" s="42">
        <v>30</v>
      </c>
      <c r="H92" s="41">
        <v>15.5</v>
      </c>
      <c r="I92" s="40">
        <v>0.21</v>
      </c>
      <c r="J92" s="41">
        <f t="shared" si="17"/>
        <v>465</v>
      </c>
      <c r="K92" s="23"/>
      <c r="L92" s="23"/>
      <c r="M92" s="24"/>
      <c r="N92" s="40"/>
      <c r="O92" s="45">
        <f>ROUND(M92*G92,2)</f>
        <v>0</v>
      </c>
      <c r="P92" s="20">
        <f t="shared" si="16"/>
        <v>0</v>
      </c>
      <c r="Q92" t="s">
        <v>256</v>
      </c>
    </row>
    <row r="93" spans="1:17" s="11" customFormat="1" ht="16.5">
      <c r="A93" s="19"/>
      <c r="B93" s="39">
        <v>14</v>
      </c>
      <c r="C93" s="39">
        <v>47</v>
      </c>
      <c r="D93" s="39" t="s">
        <v>164</v>
      </c>
      <c r="E93" s="39" t="s">
        <v>165</v>
      </c>
      <c r="F93" s="39"/>
      <c r="G93" s="39">
        <v>260</v>
      </c>
      <c r="H93" s="39">
        <v>18.75</v>
      </c>
      <c r="I93" s="40">
        <v>0.21</v>
      </c>
      <c r="J93" s="41">
        <f t="shared" ref="J93:J99" si="19">ROUND(H93*G93,2)</f>
        <v>4875</v>
      </c>
      <c r="K93" s="23"/>
      <c r="L93" s="23"/>
      <c r="M93" s="24"/>
      <c r="N93" s="40"/>
      <c r="O93" s="45">
        <f>ROUND(M93*G93,2)</f>
        <v>0</v>
      </c>
      <c r="P93" s="20">
        <f t="shared" si="16"/>
        <v>0</v>
      </c>
      <c r="Q93"/>
    </row>
    <row r="94" spans="1:17" s="11" customFormat="1" ht="114" hidden="1">
      <c r="A94" s="19"/>
      <c r="B94" s="39">
        <v>14</v>
      </c>
      <c r="C94" s="39" t="s">
        <v>166</v>
      </c>
      <c r="D94" s="39" t="s">
        <v>167</v>
      </c>
      <c r="E94" s="39">
        <v>224410</v>
      </c>
      <c r="F94" s="39" t="s">
        <v>39</v>
      </c>
      <c r="G94" s="42">
        <v>40</v>
      </c>
      <c r="H94" s="41">
        <v>18.75</v>
      </c>
      <c r="I94" s="40">
        <v>0.21</v>
      </c>
      <c r="J94" s="41">
        <f t="shared" si="19"/>
        <v>750</v>
      </c>
      <c r="K94" s="23"/>
      <c r="L94" s="23"/>
      <c r="M94" s="24"/>
      <c r="N94" s="40"/>
      <c r="O94" s="45">
        <f t="shared" ref="O94:O99" si="20">ROUND(M94*G94,2)</f>
        <v>0</v>
      </c>
      <c r="P94" s="20">
        <f t="shared" si="16"/>
        <v>0</v>
      </c>
      <c r="Q94" t="s">
        <v>256</v>
      </c>
    </row>
    <row r="95" spans="1:17" s="11" customFormat="1" ht="114" hidden="1">
      <c r="A95" s="19"/>
      <c r="B95" s="39">
        <v>14</v>
      </c>
      <c r="C95" s="39" t="s">
        <v>168</v>
      </c>
      <c r="D95" s="39" t="s">
        <v>169</v>
      </c>
      <c r="E95" s="39">
        <v>185409</v>
      </c>
      <c r="F95" s="39" t="s">
        <v>39</v>
      </c>
      <c r="G95" s="42">
        <v>20</v>
      </c>
      <c r="H95" s="41">
        <v>18.75</v>
      </c>
      <c r="I95" s="40">
        <v>0.21</v>
      </c>
      <c r="J95" s="41">
        <f t="shared" si="19"/>
        <v>375</v>
      </c>
      <c r="K95" s="23"/>
      <c r="L95" s="23"/>
      <c r="M95" s="24"/>
      <c r="N95" s="40"/>
      <c r="O95" s="45">
        <f t="shared" si="20"/>
        <v>0</v>
      </c>
      <c r="P95" s="20">
        <f t="shared" si="16"/>
        <v>0</v>
      </c>
      <c r="Q95" t="s">
        <v>256</v>
      </c>
    </row>
    <row r="96" spans="1:17" s="11" customFormat="1" ht="114" hidden="1">
      <c r="A96" s="19"/>
      <c r="B96" s="39">
        <v>14</v>
      </c>
      <c r="C96" s="39" t="s">
        <v>170</v>
      </c>
      <c r="D96" s="39" t="s">
        <v>171</v>
      </c>
      <c r="E96" s="39">
        <v>185408</v>
      </c>
      <c r="F96" s="39" t="s">
        <v>39</v>
      </c>
      <c r="G96" s="42">
        <v>80</v>
      </c>
      <c r="H96" s="41">
        <v>18.75</v>
      </c>
      <c r="I96" s="40">
        <v>0.21</v>
      </c>
      <c r="J96" s="41">
        <f t="shared" si="19"/>
        <v>1500</v>
      </c>
      <c r="K96" s="23"/>
      <c r="L96" s="23"/>
      <c r="M96" s="24"/>
      <c r="N96" s="40"/>
      <c r="O96" s="45">
        <f t="shared" si="20"/>
        <v>0</v>
      </c>
      <c r="P96" s="20">
        <f t="shared" si="16"/>
        <v>0</v>
      </c>
      <c r="Q96" t="s">
        <v>256</v>
      </c>
    </row>
    <row r="97" spans="1:17" s="11" customFormat="1" ht="114" hidden="1">
      <c r="A97" s="19"/>
      <c r="B97" s="39">
        <v>14</v>
      </c>
      <c r="C97" s="39" t="s">
        <v>172</v>
      </c>
      <c r="D97" s="39" t="s">
        <v>173</v>
      </c>
      <c r="E97" s="39">
        <v>185407</v>
      </c>
      <c r="F97" s="39" t="s">
        <v>39</v>
      </c>
      <c r="G97" s="42">
        <v>80</v>
      </c>
      <c r="H97" s="41">
        <v>18.75</v>
      </c>
      <c r="I97" s="40">
        <v>0.21</v>
      </c>
      <c r="J97" s="41">
        <f t="shared" si="19"/>
        <v>1500</v>
      </c>
      <c r="K97" s="23"/>
      <c r="L97" s="23"/>
      <c r="M97" s="24"/>
      <c r="N97" s="40"/>
      <c r="O97" s="45">
        <f t="shared" si="20"/>
        <v>0</v>
      </c>
      <c r="P97" s="20">
        <f t="shared" si="16"/>
        <v>0</v>
      </c>
      <c r="Q97" t="s">
        <v>256</v>
      </c>
    </row>
    <row r="98" spans="1:17" s="11" customFormat="1" ht="114" hidden="1">
      <c r="A98" s="19"/>
      <c r="B98" s="39">
        <v>14</v>
      </c>
      <c r="C98" s="39" t="s">
        <v>174</v>
      </c>
      <c r="D98" s="39" t="s">
        <v>175</v>
      </c>
      <c r="E98" s="39">
        <v>224515</v>
      </c>
      <c r="F98" s="39" t="s">
        <v>39</v>
      </c>
      <c r="G98" s="42">
        <v>40</v>
      </c>
      <c r="H98" s="41">
        <v>18.75</v>
      </c>
      <c r="I98" s="40">
        <v>0.21</v>
      </c>
      <c r="J98" s="41">
        <f t="shared" si="19"/>
        <v>750</v>
      </c>
      <c r="K98" s="23"/>
      <c r="L98" s="23"/>
      <c r="M98" s="24"/>
      <c r="N98" s="40"/>
      <c r="O98" s="45">
        <f t="shared" si="20"/>
        <v>0</v>
      </c>
      <c r="P98" s="20">
        <f t="shared" si="16"/>
        <v>0</v>
      </c>
      <c r="Q98" t="s">
        <v>256</v>
      </c>
    </row>
    <row r="99" spans="1:17" s="11" customFormat="1" ht="85.5">
      <c r="A99" s="19"/>
      <c r="B99" s="39">
        <v>15</v>
      </c>
      <c r="C99" s="39">
        <v>48</v>
      </c>
      <c r="D99" s="39" t="s">
        <v>176</v>
      </c>
      <c r="E99" s="39">
        <v>225644</v>
      </c>
      <c r="F99" s="39" t="s">
        <v>41</v>
      </c>
      <c r="G99" s="42">
        <v>200</v>
      </c>
      <c r="H99" s="41">
        <v>11</v>
      </c>
      <c r="I99" s="40">
        <v>0.21</v>
      </c>
      <c r="J99" s="41">
        <f t="shared" si="19"/>
        <v>2200</v>
      </c>
      <c r="K99" s="23"/>
      <c r="L99" s="23"/>
      <c r="M99" s="41"/>
      <c r="N99" s="40"/>
      <c r="O99" s="45">
        <f t="shared" si="20"/>
        <v>0</v>
      </c>
      <c r="P99" s="20">
        <f t="shared" si="16"/>
        <v>0</v>
      </c>
      <c r="Q99"/>
    </row>
    <row r="100" spans="1:17" s="11" customFormat="1" ht="16.5">
      <c r="A100" s="19"/>
      <c r="B100" s="39">
        <v>16</v>
      </c>
      <c r="C100" s="39" t="s">
        <v>177</v>
      </c>
      <c r="D100" s="39" t="s">
        <v>178</v>
      </c>
      <c r="E100" s="39" t="s">
        <v>179</v>
      </c>
      <c r="F100" s="39"/>
      <c r="G100" s="39"/>
      <c r="H100" s="39"/>
      <c r="I100" s="40"/>
      <c r="J100" s="41">
        <f>SUM(J101:J102)</f>
        <v>2864</v>
      </c>
      <c r="K100" s="23"/>
      <c r="L100" s="23"/>
      <c r="M100" s="24"/>
      <c r="N100" s="40"/>
      <c r="O100" s="45">
        <f>SUM(O101:O102)</f>
        <v>0</v>
      </c>
      <c r="P100" s="20">
        <f>SUM(P101:P102)</f>
        <v>0</v>
      </c>
      <c r="Q100"/>
    </row>
    <row r="101" spans="1:17" s="11" customFormat="1" ht="71.25">
      <c r="A101" s="19"/>
      <c r="B101" s="39">
        <v>16</v>
      </c>
      <c r="C101" s="39">
        <v>49</v>
      </c>
      <c r="D101" s="39" t="s">
        <v>180</v>
      </c>
      <c r="E101" s="39">
        <v>208417</v>
      </c>
      <c r="F101" s="39" t="s">
        <v>39</v>
      </c>
      <c r="G101" s="42">
        <v>80</v>
      </c>
      <c r="H101" s="41">
        <v>17.899999999999999</v>
      </c>
      <c r="I101" s="40">
        <v>0.21</v>
      </c>
      <c r="J101" s="41">
        <f>ROUND(H101*G101,2)</f>
        <v>1432</v>
      </c>
      <c r="K101" s="23"/>
      <c r="L101" s="23"/>
      <c r="M101" s="24"/>
      <c r="N101" s="40"/>
      <c r="O101" s="45">
        <f>ROUND(M101*G101,2)</f>
        <v>0</v>
      </c>
      <c r="P101" s="20">
        <f t="shared" si="16"/>
        <v>0</v>
      </c>
      <c r="Q101"/>
    </row>
    <row r="102" spans="1:17" s="11" customFormat="1" ht="71.25">
      <c r="A102" s="19"/>
      <c r="B102" s="39">
        <v>16</v>
      </c>
      <c r="C102" s="39">
        <v>50</v>
      </c>
      <c r="D102" s="39" t="s">
        <v>181</v>
      </c>
      <c r="E102" s="39">
        <v>208418</v>
      </c>
      <c r="F102" s="39" t="s">
        <v>39</v>
      </c>
      <c r="G102" s="42">
        <v>80</v>
      </c>
      <c r="H102" s="41">
        <v>17.899999999999999</v>
      </c>
      <c r="I102" s="40">
        <v>0.21</v>
      </c>
      <c r="J102" s="41">
        <f>ROUND(H102*G102,2)</f>
        <v>1432</v>
      </c>
      <c r="K102" s="23"/>
      <c r="L102" s="23"/>
      <c r="M102" s="24"/>
      <c r="N102" s="40"/>
      <c r="O102" s="45">
        <f t="shared" ref="O102:O156" si="21">ROUND(M102*G102,2)</f>
        <v>0</v>
      </c>
      <c r="P102" s="20">
        <f t="shared" si="16"/>
        <v>0</v>
      </c>
      <c r="Q102"/>
    </row>
    <row r="103" spans="1:17" s="11" customFormat="1" ht="28.5">
      <c r="A103" s="19"/>
      <c r="B103" s="39">
        <v>17</v>
      </c>
      <c r="C103" s="39" t="s">
        <v>182</v>
      </c>
      <c r="D103" s="39" t="s">
        <v>183</v>
      </c>
      <c r="E103" s="39" t="s">
        <v>184</v>
      </c>
      <c r="F103" s="39"/>
      <c r="G103" s="39"/>
      <c r="H103" s="39"/>
      <c r="I103" s="40"/>
      <c r="J103" s="41">
        <f>SUM(J104:J105)</f>
        <v>4585</v>
      </c>
      <c r="K103" s="23"/>
      <c r="L103" s="23"/>
      <c r="M103" s="24"/>
      <c r="N103" s="40"/>
      <c r="O103" s="45">
        <f>SUM(O104:O105)</f>
        <v>0</v>
      </c>
      <c r="P103" s="20">
        <f>SUM(P104:P105)</f>
        <v>0</v>
      </c>
      <c r="Q103"/>
    </row>
    <row r="104" spans="1:17" s="11" customFormat="1" ht="72" customHeight="1">
      <c r="A104" s="19"/>
      <c r="B104" s="39">
        <v>17</v>
      </c>
      <c r="C104" s="39">
        <v>51</v>
      </c>
      <c r="D104" s="39" t="s">
        <v>185</v>
      </c>
      <c r="E104" s="39">
        <v>195175</v>
      </c>
      <c r="F104" s="39" t="s">
        <v>39</v>
      </c>
      <c r="G104" s="42">
        <v>100</v>
      </c>
      <c r="H104" s="41">
        <v>32.75</v>
      </c>
      <c r="I104" s="40">
        <v>0.21</v>
      </c>
      <c r="J104" s="41">
        <f>ROUND(H104*G104,2)</f>
        <v>3275</v>
      </c>
      <c r="K104" s="23"/>
      <c r="L104" s="23"/>
      <c r="M104" s="24"/>
      <c r="N104" s="40"/>
      <c r="O104" s="45">
        <f t="shared" si="21"/>
        <v>0</v>
      </c>
      <c r="P104" s="20">
        <f t="shared" si="16"/>
        <v>0</v>
      </c>
      <c r="Q104"/>
    </row>
    <row r="105" spans="1:17" s="11" customFormat="1" ht="57">
      <c r="A105" s="19"/>
      <c r="B105" s="39">
        <v>17</v>
      </c>
      <c r="C105" s="39">
        <v>52</v>
      </c>
      <c r="D105" s="39" t="s">
        <v>186</v>
      </c>
      <c r="E105" s="39">
        <v>195178</v>
      </c>
      <c r="F105" s="39" t="s">
        <v>39</v>
      </c>
      <c r="G105" s="42">
        <v>40</v>
      </c>
      <c r="H105" s="41">
        <v>32.75</v>
      </c>
      <c r="I105" s="40">
        <v>0.21</v>
      </c>
      <c r="J105" s="41">
        <f>ROUND(H105*G105,2)</f>
        <v>1310</v>
      </c>
      <c r="K105" s="23"/>
      <c r="L105" s="23"/>
      <c r="M105" s="24"/>
      <c r="N105" s="40"/>
      <c r="O105" s="45">
        <f t="shared" si="21"/>
        <v>0</v>
      </c>
      <c r="P105" s="20">
        <f t="shared" si="16"/>
        <v>0</v>
      </c>
      <c r="Q105"/>
    </row>
    <row r="106" spans="1:17" s="11" customFormat="1" ht="57">
      <c r="A106" s="19"/>
      <c r="B106" s="39">
        <v>18</v>
      </c>
      <c r="C106" s="39">
        <v>53</v>
      </c>
      <c r="D106" s="39" t="s">
        <v>187</v>
      </c>
      <c r="E106" s="39">
        <v>180918</v>
      </c>
      <c r="F106" s="39" t="s">
        <v>39</v>
      </c>
      <c r="G106" s="42">
        <v>400</v>
      </c>
      <c r="H106" s="41">
        <v>1.1499999999999999</v>
      </c>
      <c r="I106" s="40">
        <v>0.21</v>
      </c>
      <c r="J106" s="41">
        <f>ROUND(H106*G106,2)</f>
        <v>460</v>
      </c>
      <c r="K106" s="23"/>
      <c r="L106" s="23"/>
      <c r="M106" s="24"/>
      <c r="N106" s="40"/>
      <c r="O106" s="45">
        <f t="shared" si="21"/>
        <v>0</v>
      </c>
      <c r="P106" s="20">
        <f t="shared" si="16"/>
        <v>0</v>
      </c>
      <c r="Q106"/>
    </row>
    <row r="107" spans="1:17" s="11" customFormat="1" ht="28.5">
      <c r="A107" s="19"/>
      <c r="B107" s="39">
        <v>19</v>
      </c>
      <c r="C107" s="39" t="s">
        <v>188</v>
      </c>
      <c r="D107" s="39" t="s">
        <v>189</v>
      </c>
      <c r="E107" s="39" t="s">
        <v>190</v>
      </c>
      <c r="F107" s="39"/>
      <c r="G107" s="39"/>
      <c r="H107" s="39"/>
      <c r="I107" s="40"/>
      <c r="J107" s="41">
        <f>SUM(J108:J111)</f>
        <v>22720</v>
      </c>
      <c r="K107" s="23"/>
      <c r="L107" s="23"/>
      <c r="M107" s="24"/>
      <c r="N107" s="40"/>
      <c r="O107" s="45">
        <f>SUM(O108:O111)</f>
        <v>0</v>
      </c>
      <c r="P107" s="20">
        <f>SUM(P108:P111)</f>
        <v>0</v>
      </c>
      <c r="Q107"/>
    </row>
    <row r="108" spans="1:17" s="11" customFormat="1" ht="71.25">
      <c r="A108" s="19"/>
      <c r="B108" s="39">
        <v>19</v>
      </c>
      <c r="C108" s="39">
        <v>54</v>
      </c>
      <c r="D108" s="39" t="s">
        <v>191</v>
      </c>
      <c r="E108" s="39">
        <v>185398</v>
      </c>
      <c r="F108" s="39" t="s">
        <v>41</v>
      </c>
      <c r="G108" s="42">
        <v>40</v>
      </c>
      <c r="H108" s="41">
        <v>88</v>
      </c>
      <c r="I108" s="40">
        <v>0.21</v>
      </c>
      <c r="J108" s="41">
        <f t="shared" ref="J108:J113" si="22">ROUND(H108*G108,2)</f>
        <v>3520</v>
      </c>
      <c r="K108" s="23"/>
      <c r="L108" s="23"/>
      <c r="M108" s="24"/>
      <c r="N108" s="40"/>
      <c r="O108" s="45">
        <f t="shared" si="21"/>
        <v>0</v>
      </c>
      <c r="P108" s="20">
        <f t="shared" si="16"/>
        <v>0</v>
      </c>
      <c r="Q108"/>
    </row>
    <row r="109" spans="1:17" s="11" customFormat="1" ht="71.25">
      <c r="A109" s="19"/>
      <c r="B109" s="39">
        <v>19</v>
      </c>
      <c r="C109" s="39">
        <v>55</v>
      </c>
      <c r="D109" s="39" t="s">
        <v>192</v>
      </c>
      <c r="E109" s="39">
        <v>226743</v>
      </c>
      <c r="F109" s="39" t="s">
        <v>39</v>
      </c>
      <c r="G109" s="42">
        <v>40</v>
      </c>
      <c r="H109" s="41">
        <v>60</v>
      </c>
      <c r="I109" s="40">
        <v>0.21</v>
      </c>
      <c r="J109" s="41">
        <f t="shared" si="22"/>
        <v>2400</v>
      </c>
      <c r="K109" s="23"/>
      <c r="L109" s="23"/>
      <c r="M109" s="24"/>
      <c r="N109" s="40"/>
      <c r="O109" s="45">
        <f t="shared" si="21"/>
        <v>0</v>
      </c>
      <c r="P109" s="20">
        <f t="shared" si="16"/>
        <v>0</v>
      </c>
      <c r="Q109"/>
    </row>
    <row r="110" spans="1:17" s="11" customFormat="1" ht="57">
      <c r="A110" s="19"/>
      <c r="B110" s="39">
        <v>19</v>
      </c>
      <c r="C110" s="39">
        <v>56</v>
      </c>
      <c r="D110" s="39" t="s">
        <v>193</v>
      </c>
      <c r="E110" s="39">
        <v>185394</v>
      </c>
      <c r="F110" s="39" t="s">
        <v>39</v>
      </c>
      <c r="G110" s="42">
        <v>200</v>
      </c>
      <c r="H110" s="41">
        <v>60</v>
      </c>
      <c r="I110" s="40">
        <v>0.21</v>
      </c>
      <c r="J110" s="41">
        <f t="shared" si="22"/>
        <v>12000</v>
      </c>
      <c r="K110" s="23"/>
      <c r="L110" s="23"/>
      <c r="M110" s="24"/>
      <c r="N110" s="40"/>
      <c r="O110" s="45">
        <f t="shared" si="21"/>
        <v>0</v>
      </c>
      <c r="P110" s="20">
        <f t="shared" si="16"/>
        <v>0</v>
      </c>
      <c r="Q110"/>
    </row>
    <row r="111" spans="1:17" s="11" customFormat="1" ht="57">
      <c r="A111" s="19"/>
      <c r="B111" s="39">
        <v>19</v>
      </c>
      <c r="C111" s="39">
        <v>57</v>
      </c>
      <c r="D111" s="39" t="s">
        <v>194</v>
      </c>
      <c r="E111" s="39">
        <v>185393</v>
      </c>
      <c r="F111" s="39" t="s">
        <v>39</v>
      </c>
      <c r="G111" s="42">
        <v>80</v>
      </c>
      <c r="H111" s="41">
        <v>60</v>
      </c>
      <c r="I111" s="40">
        <v>0.21</v>
      </c>
      <c r="J111" s="41">
        <f t="shared" si="22"/>
        <v>4800</v>
      </c>
      <c r="K111" s="23"/>
      <c r="L111" s="23"/>
      <c r="M111" s="24"/>
      <c r="N111" s="40"/>
      <c r="O111" s="45">
        <f t="shared" si="21"/>
        <v>0</v>
      </c>
      <c r="P111" s="20">
        <f t="shared" si="16"/>
        <v>0</v>
      </c>
      <c r="Q111"/>
    </row>
    <row r="112" spans="1:17" s="11" customFormat="1" ht="71.25">
      <c r="A112" s="19"/>
      <c r="B112" s="39">
        <v>20</v>
      </c>
      <c r="C112" s="39">
        <v>58</v>
      </c>
      <c r="D112" s="39" t="s">
        <v>195</v>
      </c>
      <c r="E112" s="39">
        <v>185353</v>
      </c>
      <c r="F112" s="39" t="s">
        <v>39</v>
      </c>
      <c r="G112" s="42">
        <v>160</v>
      </c>
      <c r="H112" s="41">
        <v>120</v>
      </c>
      <c r="I112" s="40">
        <v>0.21</v>
      </c>
      <c r="J112" s="41">
        <f t="shared" si="22"/>
        <v>19200</v>
      </c>
      <c r="K112" s="23"/>
      <c r="L112" s="23"/>
      <c r="M112" s="24"/>
      <c r="N112" s="40"/>
      <c r="O112" s="45">
        <f t="shared" si="21"/>
        <v>0</v>
      </c>
      <c r="P112" s="20">
        <f t="shared" si="16"/>
        <v>0</v>
      </c>
      <c r="Q112"/>
    </row>
    <row r="113" spans="1:17" s="11" customFormat="1" ht="71.25">
      <c r="A113" s="19"/>
      <c r="B113" s="39">
        <v>21</v>
      </c>
      <c r="C113" s="39">
        <v>59</v>
      </c>
      <c r="D113" s="39" t="s">
        <v>196</v>
      </c>
      <c r="E113" s="39">
        <v>185349</v>
      </c>
      <c r="F113" s="39" t="s">
        <v>41</v>
      </c>
      <c r="G113" s="42">
        <v>200</v>
      </c>
      <c r="H113" s="41">
        <v>31</v>
      </c>
      <c r="I113" s="40">
        <v>0.21</v>
      </c>
      <c r="J113" s="41">
        <f t="shared" si="22"/>
        <v>6200</v>
      </c>
      <c r="K113" s="23"/>
      <c r="L113" s="23"/>
      <c r="M113" s="24"/>
      <c r="N113" s="40"/>
      <c r="O113" s="45">
        <f t="shared" si="21"/>
        <v>0</v>
      </c>
      <c r="P113" s="20">
        <f t="shared" si="16"/>
        <v>0</v>
      </c>
      <c r="Q113"/>
    </row>
    <row r="114" spans="1:17" s="11" customFormat="1" ht="28.5">
      <c r="A114" s="19"/>
      <c r="B114" s="39">
        <v>22</v>
      </c>
      <c r="C114" s="39" t="s">
        <v>197</v>
      </c>
      <c r="D114" s="39" t="s">
        <v>198</v>
      </c>
      <c r="E114" s="39" t="s">
        <v>199</v>
      </c>
      <c r="F114" s="39"/>
      <c r="G114" s="39"/>
      <c r="H114" s="39"/>
      <c r="I114" s="40"/>
      <c r="J114" s="41">
        <f>SUM(J115:J119)</f>
        <v>7560</v>
      </c>
      <c r="K114" s="23"/>
      <c r="L114" s="23"/>
      <c r="M114" s="24"/>
      <c r="N114" s="40"/>
      <c r="O114" s="45">
        <f>SUM(O115:O119)</f>
        <v>0</v>
      </c>
      <c r="P114" s="20">
        <f>SUM(P115:P119)</f>
        <v>0</v>
      </c>
      <c r="Q114"/>
    </row>
    <row r="115" spans="1:17" s="11" customFormat="1" ht="42.75">
      <c r="A115" s="19"/>
      <c r="B115" s="39">
        <v>22</v>
      </c>
      <c r="C115" s="39">
        <v>60</v>
      </c>
      <c r="D115" s="39" t="s">
        <v>200</v>
      </c>
      <c r="E115" s="39">
        <v>185410</v>
      </c>
      <c r="F115" s="39" t="s">
        <v>39</v>
      </c>
      <c r="G115" s="42">
        <v>40</v>
      </c>
      <c r="H115" s="41">
        <v>9</v>
      </c>
      <c r="I115" s="40">
        <v>0.21</v>
      </c>
      <c r="J115" s="41">
        <f t="shared" ref="J115:J120" si="23">ROUND(H115*G115,2)</f>
        <v>360</v>
      </c>
      <c r="K115" s="23"/>
      <c r="L115" s="23"/>
      <c r="M115" s="24"/>
      <c r="N115" s="40"/>
      <c r="O115" s="45">
        <f t="shared" si="21"/>
        <v>0</v>
      </c>
      <c r="P115" s="20">
        <f t="shared" si="16"/>
        <v>0</v>
      </c>
      <c r="Q115"/>
    </row>
    <row r="116" spans="1:17" s="11" customFormat="1" ht="42.75">
      <c r="A116" s="19"/>
      <c r="B116" s="39">
        <v>22</v>
      </c>
      <c r="C116" s="39">
        <v>61</v>
      </c>
      <c r="D116" s="39" t="s">
        <v>201</v>
      </c>
      <c r="E116" s="39">
        <v>185411</v>
      </c>
      <c r="F116" s="39" t="s">
        <v>39</v>
      </c>
      <c r="G116" s="42">
        <v>40</v>
      </c>
      <c r="H116" s="41">
        <v>9</v>
      </c>
      <c r="I116" s="40">
        <v>0.21</v>
      </c>
      <c r="J116" s="41">
        <f t="shared" si="23"/>
        <v>360</v>
      </c>
      <c r="K116" s="23"/>
      <c r="L116" s="23"/>
      <c r="M116" s="24"/>
      <c r="N116" s="40"/>
      <c r="O116" s="45">
        <f t="shared" si="21"/>
        <v>0</v>
      </c>
      <c r="P116" s="20">
        <f t="shared" si="16"/>
        <v>0</v>
      </c>
      <c r="Q116"/>
    </row>
    <row r="117" spans="1:17" s="11" customFormat="1" ht="42.75">
      <c r="A117" s="19"/>
      <c r="B117" s="39">
        <v>22</v>
      </c>
      <c r="C117" s="39">
        <v>62</v>
      </c>
      <c r="D117" s="39" t="s">
        <v>202</v>
      </c>
      <c r="E117" s="39">
        <v>185412</v>
      </c>
      <c r="F117" s="39" t="s">
        <v>39</v>
      </c>
      <c r="G117" s="42">
        <v>120</v>
      </c>
      <c r="H117" s="41">
        <v>9</v>
      </c>
      <c r="I117" s="40">
        <v>0.21</v>
      </c>
      <c r="J117" s="41">
        <f t="shared" si="23"/>
        <v>1080</v>
      </c>
      <c r="K117" s="23"/>
      <c r="L117" s="23"/>
      <c r="M117" s="24"/>
      <c r="N117" s="40"/>
      <c r="O117" s="45">
        <f t="shared" si="21"/>
        <v>0</v>
      </c>
      <c r="P117" s="20">
        <f t="shared" si="16"/>
        <v>0</v>
      </c>
      <c r="Q117"/>
    </row>
    <row r="118" spans="1:17" s="11" customFormat="1" ht="42.75">
      <c r="A118" s="19"/>
      <c r="B118" s="39">
        <v>22</v>
      </c>
      <c r="C118" s="39">
        <v>63</v>
      </c>
      <c r="D118" s="39" t="s">
        <v>203</v>
      </c>
      <c r="E118" s="39">
        <v>185413</v>
      </c>
      <c r="F118" s="39" t="s">
        <v>39</v>
      </c>
      <c r="G118" s="42">
        <v>600</v>
      </c>
      <c r="H118" s="41">
        <v>9</v>
      </c>
      <c r="I118" s="40">
        <v>0.21</v>
      </c>
      <c r="J118" s="41">
        <f t="shared" si="23"/>
        <v>5400</v>
      </c>
      <c r="K118" s="23"/>
      <c r="L118" s="23"/>
      <c r="M118" s="24"/>
      <c r="N118" s="40"/>
      <c r="O118" s="45">
        <f t="shared" si="21"/>
        <v>0</v>
      </c>
      <c r="P118" s="20">
        <f t="shared" si="16"/>
        <v>0</v>
      </c>
      <c r="Q118"/>
    </row>
    <row r="119" spans="1:17" s="11" customFormat="1" ht="42.75">
      <c r="A119" s="19"/>
      <c r="B119" s="39">
        <v>22</v>
      </c>
      <c r="C119" s="39">
        <v>64</v>
      </c>
      <c r="D119" s="39" t="s">
        <v>204</v>
      </c>
      <c r="E119" s="39">
        <v>185414</v>
      </c>
      <c r="F119" s="39" t="s">
        <v>39</v>
      </c>
      <c r="G119" s="42">
        <v>40</v>
      </c>
      <c r="H119" s="41">
        <v>9</v>
      </c>
      <c r="I119" s="40">
        <v>0.21</v>
      </c>
      <c r="J119" s="41">
        <f t="shared" si="23"/>
        <v>360</v>
      </c>
      <c r="K119" s="23"/>
      <c r="L119" s="23"/>
      <c r="M119" s="24"/>
      <c r="N119" s="40"/>
      <c r="O119" s="45">
        <f t="shared" si="21"/>
        <v>0</v>
      </c>
      <c r="P119" s="20">
        <f t="shared" si="16"/>
        <v>0</v>
      </c>
      <c r="Q119"/>
    </row>
    <row r="120" spans="1:17" s="11" customFormat="1" ht="28.5">
      <c r="A120" s="19"/>
      <c r="B120" s="39">
        <v>23</v>
      </c>
      <c r="C120" s="39">
        <v>65</v>
      </c>
      <c r="D120" s="39" t="s">
        <v>205</v>
      </c>
      <c r="E120" s="39">
        <v>193899</v>
      </c>
      <c r="F120" s="39" t="s">
        <v>39</v>
      </c>
      <c r="G120" s="42">
        <v>380</v>
      </c>
      <c r="H120" s="41">
        <v>55</v>
      </c>
      <c r="I120" s="40">
        <v>0.21</v>
      </c>
      <c r="J120" s="41">
        <f t="shared" si="23"/>
        <v>20900</v>
      </c>
      <c r="K120" s="23"/>
      <c r="L120" s="23"/>
      <c r="M120" s="24"/>
      <c r="N120" s="40"/>
      <c r="O120" s="45">
        <f t="shared" si="21"/>
        <v>0</v>
      </c>
      <c r="P120" s="20">
        <f t="shared" si="16"/>
        <v>0</v>
      </c>
      <c r="Q120"/>
    </row>
    <row r="121" spans="1:17" s="11" customFormat="1" ht="28.5">
      <c r="A121" s="19"/>
      <c r="B121" s="39">
        <v>24</v>
      </c>
      <c r="C121" s="39" t="s">
        <v>206</v>
      </c>
      <c r="D121" s="39" t="s">
        <v>207</v>
      </c>
      <c r="E121" s="39" t="s">
        <v>208</v>
      </c>
      <c r="F121" s="39"/>
      <c r="G121" s="39"/>
      <c r="H121" s="39"/>
      <c r="I121" s="40"/>
      <c r="J121" s="41">
        <f>SUM(J122:J124)</f>
        <v>5022</v>
      </c>
      <c r="K121" s="23"/>
      <c r="L121" s="23"/>
      <c r="M121" s="24"/>
      <c r="N121" s="40"/>
      <c r="O121" s="45">
        <f>SUM(O122:O124)</f>
        <v>0</v>
      </c>
      <c r="P121" s="20">
        <f>SUM(P122:P124)</f>
        <v>0</v>
      </c>
      <c r="Q121"/>
    </row>
    <row r="122" spans="1:17" s="11" customFormat="1" ht="57">
      <c r="A122" s="19"/>
      <c r="B122" s="39">
        <v>24</v>
      </c>
      <c r="C122" s="39">
        <v>66</v>
      </c>
      <c r="D122" s="39" t="s">
        <v>209</v>
      </c>
      <c r="E122" s="39">
        <v>220192</v>
      </c>
      <c r="F122" s="39" t="s">
        <v>39</v>
      </c>
      <c r="G122" s="42">
        <v>300</v>
      </c>
      <c r="H122" s="41">
        <v>3.26</v>
      </c>
      <c r="I122" s="40">
        <v>0.21</v>
      </c>
      <c r="J122" s="41">
        <f>ROUND(H122*G122,2)</f>
        <v>978</v>
      </c>
      <c r="K122" s="23"/>
      <c r="L122" s="23"/>
      <c r="M122" s="24"/>
      <c r="N122" s="40"/>
      <c r="O122" s="45">
        <f t="shared" si="21"/>
        <v>0</v>
      </c>
      <c r="P122" s="20">
        <f t="shared" si="16"/>
        <v>0</v>
      </c>
      <c r="Q122"/>
    </row>
    <row r="123" spans="1:17" s="11" customFormat="1" ht="57">
      <c r="A123" s="19"/>
      <c r="B123" s="39">
        <v>24</v>
      </c>
      <c r="C123" s="39">
        <v>67</v>
      </c>
      <c r="D123" s="39" t="s">
        <v>210</v>
      </c>
      <c r="E123" s="39">
        <v>220193</v>
      </c>
      <c r="F123" s="39" t="s">
        <v>39</v>
      </c>
      <c r="G123" s="42">
        <v>800</v>
      </c>
      <c r="H123" s="41">
        <v>3.26</v>
      </c>
      <c r="I123" s="40">
        <v>0.21</v>
      </c>
      <c r="J123" s="41">
        <f>ROUND(H123*G123,2)</f>
        <v>2608</v>
      </c>
      <c r="K123" s="23"/>
      <c r="L123" s="23"/>
      <c r="M123" s="24"/>
      <c r="N123" s="40"/>
      <c r="O123" s="45">
        <f t="shared" si="21"/>
        <v>0</v>
      </c>
      <c r="P123" s="20">
        <f t="shared" si="16"/>
        <v>0</v>
      </c>
      <c r="Q123"/>
    </row>
    <row r="124" spans="1:17" s="11" customFormat="1" ht="57">
      <c r="A124" s="19"/>
      <c r="B124" s="39">
        <v>24</v>
      </c>
      <c r="C124" s="39">
        <v>68</v>
      </c>
      <c r="D124" s="39" t="s">
        <v>211</v>
      </c>
      <c r="E124" s="39">
        <v>220194</v>
      </c>
      <c r="F124" s="39" t="s">
        <v>39</v>
      </c>
      <c r="G124" s="42">
        <v>400</v>
      </c>
      <c r="H124" s="41">
        <v>3.59</v>
      </c>
      <c r="I124" s="40">
        <v>0.21</v>
      </c>
      <c r="J124" s="41">
        <f>ROUND(H124*G124,2)</f>
        <v>1436</v>
      </c>
      <c r="K124" s="23"/>
      <c r="L124" s="23"/>
      <c r="M124" s="24"/>
      <c r="N124" s="40"/>
      <c r="O124" s="45">
        <f t="shared" si="21"/>
        <v>0</v>
      </c>
      <c r="P124" s="20">
        <f t="shared" si="16"/>
        <v>0</v>
      </c>
      <c r="Q124"/>
    </row>
    <row r="125" spans="1:17" s="11" customFormat="1" ht="16.5">
      <c r="A125" s="19"/>
      <c r="B125" s="39">
        <v>25</v>
      </c>
      <c r="C125" s="39" t="s">
        <v>212</v>
      </c>
      <c r="D125" s="39" t="s">
        <v>213</v>
      </c>
      <c r="E125" s="39" t="s">
        <v>214</v>
      </c>
      <c r="F125" s="39"/>
      <c r="G125" s="39"/>
      <c r="H125" s="39"/>
      <c r="I125" s="40"/>
      <c r="J125" s="41">
        <f>SUM(J126:J130)</f>
        <v>500</v>
      </c>
      <c r="K125" s="23"/>
      <c r="L125" s="23"/>
      <c r="M125" s="24"/>
      <c r="N125" s="40"/>
      <c r="O125" s="45">
        <f>SUM(O126:O130)</f>
        <v>0</v>
      </c>
      <c r="P125" s="20">
        <f>SUM(P126:P130)</f>
        <v>0</v>
      </c>
      <c r="Q125"/>
    </row>
    <row r="126" spans="1:17" s="11" customFormat="1" ht="99.75">
      <c r="A126" s="19"/>
      <c r="B126" s="39">
        <v>25</v>
      </c>
      <c r="C126" s="39">
        <v>69</v>
      </c>
      <c r="D126" s="39" t="s">
        <v>215</v>
      </c>
      <c r="E126" s="39">
        <v>185360</v>
      </c>
      <c r="F126" s="39" t="s">
        <v>39</v>
      </c>
      <c r="G126" s="42">
        <v>40</v>
      </c>
      <c r="H126" s="41">
        <v>2.5</v>
      </c>
      <c r="I126" s="40">
        <v>0.21</v>
      </c>
      <c r="J126" s="41">
        <f>ROUND(H126*G126,2)</f>
        <v>100</v>
      </c>
      <c r="K126" s="23"/>
      <c r="L126" s="23"/>
      <c r="M126" s="24"/>
      <c r="N126" s="40"/>
      <c r="O126" s="45">
        <f t="shared" si="21"/>
        <v>0</v>
      </c>
      <c r="P126" s="20">
        <f t="shared" si="16"/>
        <v>0</v>
      </c>
      <c r="Q126"/>
    </row>
    <row r="127" spans="1:17" s="11" customFormat="1" ht="99.75">
      <c r="A127" s="19"/>
      <c r="B127" s="39">
        <v>25</v>
      </c>
      <c r="C127" s="39">
        <v>70</v>
      </c>
      <c r="D127" s="39" t="s">
        <v>216</v>
      </c>
      <c r="E127" s="39">
        <v>185361</v>
      </c>
      <c r="F127" s="39" t="s">
        <v>39</v>
      </c>
      <c r="G127" s="42">
        <v>40</v>
      </c>
      <c r="H127" s="41">
        <v>2.5</v>
      </c>
      <c r="I127" s="40">
        <v>0.21</v>
      </c>
      <c r="J127" s="41">
        <f>ROUND(H127*G127,2)</f>
        <v>100</v>
      </c>
      <c r="K127" s="23"/>
      <c r="L127" s="23"/>
      <c r="M127" s="24"/>
      <c r="N127" s="40"/>
      <c r="O127" s="45">
        <f t="shared" si="21"/>
        <v>0</v>
      </c>
      <c r="P127" s="20">
        <f t="shared" si="16"/>
        <v>0</v>
      </c>
      <c r="Q127"/>
    </row>
    <row r="128" spans="1:17" s="11" customFormat="1" ht="99.75">
      <c r="A128" s="19"/>
      <c r="B128" s="39">
        <v>25</v>
      </c>
      <c r="C128" s="39">
        <v>71</v>
      </c>
      <c r="D128" s="39" t="s">
        <v>217</v>
      </c>
      <c r="E128" s="39">
        <v>185362</v>
      </c>
      <c r="F128" s="39" t="s">
        <v>39</v>
      </c>
      <c r="G128" s="42">
        <v>40</v>
      </c>
      <c r="H128" s="41">
        <v>2.5</v>
      </c>
      <c r="I128" s="40">
        <v>0.21</v>
      </c>
      <c r="J128" s="41">
        <f>ROUND(H128*G128,2)</f>
        <v>100</v>
      </c>
      <c r="K128" s="23"/>
      <c r="L128" s="23"/>
      <c r="M128" s="24"/>
      <c r="N128" s="40"/>
      <c r="O128" s="45">
        <f t="shared" si="21"/>
        <v>0</v>
      </c>
      <c r="P128" s="20">
        <f t="shared" si="16"/>
        <v>0</v>
      </c>
      <c r="Q128"/>
    </row>
    <row r="129" spans="1:17" s="11" customFormat="1" ht="99.75">
      <c r="A129" s="19"/>
      <c r="B129" s="39">
        <v>25</v>
      </c>
      <c r="C129" s="39">
        <v>72</v>
      </c>
      <c r="D129" s="39" t="s">
        <v>218</v>
      </c>
      <c r="E129" s="39">
        <v>226625</v>
      </c>
      <c r="F129" s="39" t="s">
        <v>39</v>
      </c>
      <c r="G129" s="42">
        <v>40</v>
      </c>
      <c r="H129" s="41">
        <v>2.5</v>
      </c>
      <c r="I129" s="40">
        <v>0.21</v>
      </c>
      <c r="J129" s="41">
        <f>ROUND(H129*G129,2)</f>
        <v>100</v>
      </c>
      <c r="K129" s="23"/>
      <c r="L129" s="23"/>
      <c r="M129" s="24"/>
      <c r="N129" s="40"/>
      <c r="O129" s="45">
        <f t="shared" si="21"/>
        <v>0</v>
      </c>
      <c r="P129" s="20">
        <f t="shared" si="16"/>
        <v>0</v>
      </c>
      <c r="Q129"/>
    </row>
    <row r="130" spans="1:17" s="11" customFormat="1" ht="99.75">
      <c r="A130" s="19"/>
      <c r="B130" s="39">
        <v>25</v>
      </c>
      <c r="C130" s="39">
        <v>73</v>
      </c>
      <c r="D130" s="39" t="s">
        <v>219</v>
      </c>
      <c r="E130" s="39">
        <v>226626</v>
      </c>
      <c r="F130" s="39" t="s">
        <v>39</v>
      </c>
      <c r="G130" s="42">
        <v>40</v>
      </c>
      <c r="H130" s="41">
        <v>2.5</v>
      </c>
      <c r="I130" s="40">
        <v>0.21</v>
      </c>
      <c r="J130" s="41">
        <f>ROUND(H130*G130,2)</f>
        <v>100</v>
      </c>
      <c r="K130" s="23"/>
      <c r="L130" s="23"/>
      <c r="M130" s="24"/>
      <c r="N130" s="40"/>
      <c r="O130" s="45">
        <f t="shared" si="21"/>
        <v>0</v>
      </c>
      <c r="P130" s="20">
        <f t="shared" si="16"/>
        <v>0</v>
      </c>
      <c r="Q130"/>
    </row>
    <row r="131" spans="1:17" s="11" customFormat="1" ht="16.5">
      <c r="A131" s="19"/>
      <c r="B131" s="39">
        <v>26</v>
      </c>
      <c r="C131" s="39" t="s">
        <v>220</v>
      </c>
      <c r="D131" s="39" t="s">
        <v>221</v>
      </c>
      <c r="E131" s="39" t="s">
        <v>222</v>
      </c>
      <c r="F131" s="39"/>
      <c r="G131" s="39"/>
      <c r="H131" s="39"/>
      <c r="I131" s="40"/>
      <c r="J131" s="41">
        <f>SUM(J132:J135)</f>
        <v>464</v>
      </c>
      <c r="K131" s="23"/>
      <c r="L131" s="23"/>
      <c r="M131" s="24"/>
      <c r="N131" s="40"/>
      <c r="O131" s="45">
        <f>SUM(O132:O135)</f>
        <v>0</v>
      </c>
      <c r="P131" s="20">
        <f>SUM(P132:P135)</f>
        <v>0</v>
      </c>
      <c r="Q131"/>
    </row>
    <row r="132" spans="1:17" s="11" customFormat="1" ht="85.5">
      <c r="A132" s="19"/>
      <c r="B132" s="39">
        <v>26</v>
      </c>
      <c r="C132" s="39">
        <v>74</v>
      </c>
      <c r="D132" s="39" t="s">
        <v>223</v>
      </c>
      <c r="E132" s="39">
        <v>185356</v>
      </c>
      <c r="F132" s="39" t="s">
        <v>39</v>
      </c>
      <c r="G132" s="42">
        <v>40</v>
      </c>
      <c r="H132" s="41">
        <v>2.9</v>
      </c>
      <c r="I132" s="40">
        <v>0.21</v>
      </c>
      <c r="J132" s="41">
        <f>ROUND(H132*G132,2)</f>
        <v>116</v>
      </c>
      <c r="K132" s="23"/>
      <c r="L132" s="23"/>
      <c r="M132" s="24"/>
      <c r="N132" s="40"/>
      <c r="O132" s="45">
        <f t="shared" si="21"/>
        <v>0</v>
      </c>
      <c r="P132" s="20">
        <f t="shared" si="16"/>
        <v>0</v>
      </c>
      <c r="Q132"/>
    </row>
    <row r="133" spans="1:17" s="11" customFormat="1" ht="85.5">
      <c r="A133" s="19"/>
      <c r="B133" s="39">
        <v>26</v>
      </c>
      <c r="C133" s="39">
        <v>75</v>
      </c>
      <c r="D133" s="39" t="s">
        <v>224</v>
      </c>
      <c r="E133" s="39">
        <v>185357</v>
      </c>
      <c r="F133" s="39" t="s">
        <v>39</v>
      </c>
      <c r="G133" s="42">
        <v>40</v>
      </c>
      <c r="H133" s="41">
        <v>2.9</v>
      </c>
      <c r="I133" s="40">
        <v>0.21</v>
      </c>
      <c r="J133" s="41">
        <f>ROUND(H133*G133,2)</f>
        <v>116</v>
      </c>
      <c r="K133" s="23"/>
      <c r="L133" s="23"/>
      <c r="M133" s="24"/>
      <c r="N133" s="40"/>
      <c r="O133" s="45">
        <f t="shared" si="21"/>
        <v>0</v>
      </c>
      <c r="P133" s="20">
        <f t="shared" si="16"/>
        <v>0</v>
      </c>
      <c r="Q133"/>
    </row>
    <row r="134" spans="1:17" s="11" customFormat="1" ht="85.5">
      <c r="A134" s="19"/>
      <c r="B134" s="39">
        <v>26</v>
      </c>
      <c r="C134" s="39">
        <v>76</v>
      </c>
      <c r="D134" s="39" t="s">
        <v>225</v>
      </c>
      <c r="E134" s="39">
        <v>185358</v>
      </c>
      <c r="F134" s="39" t="s">
        <v>39</v>
      </c>
      <c r="G134" s="42">
        <v>40</v>
      </c>
      <c r="H134" s="41">
        <v>2.9</v>
      </c>
      <c r="I134" s="40">
        <v>0.21</v>
      </c>
      <c r="J134" s="41">
        <f>ROUND(H134*G134,2)</f>
        <v>116</v>
      </c>
      <c r="K134" s="23"/>
      <c r="L134" s="23"/>
      <c r="M134" s="24"/>
      <c r="N134" s="40"/>
      <c r="O134" s="45">
        <f t="shared" si="21"/>
        <v>0</v>
      </c>
      <c r="P134" s="20">
        <f t="shared" si="16"/>
        <v>0</v>
      </c>
      <c r="Q134"/>
    </row>
    <row r="135" spans="1:17" s="11" customFormat="1" ht="85.5">
      <c r="A135" s="19"/>
      <c r="B135" s="39">
        <v>26</v>
      </c>
      <c r="C135" s="39">
        <v>77</v>
      </c>
      <c r="D135" s="39" t="s">
        <v>226</v>
      </c>
      <c r="E135" s="39">
        <v>185359</v>
      </c>
      <c r="F135" s="39" t="s">
        <v>39</v>
      </c>
      <c r="G135" s="42">
        <v>40</v>
      </c>
      <c r="H135" s="41">
        <v>2.9</v>
      </c>
      <c r="I135" s="40">
        <v>0.21</v>
      </c>
      <c r="J135" s="41">
        <f>ROUND(H135*G135,2)</f>
        <v>116</v>
      </c>
      <c r="K135" s="23"/>
      <c r="L135" s="23"/>
      <c r="M135" s="24"/>
      <c r="N135" s="40"/>
      <c r="O135" s="45">
        <f t="shared" si="21"/>
        <v>0</v>
      </c>
      <c r="P135" s="20">
        <f t="shared" si="16"/>
        <v>0</v>
      </c>
      <c r="Q135"/>
    </row>
    <row r="136" spans="1:17" s="11" customFormat="1" ht="114">
      <c r="A136" s="19"/>
      <c r="B136" s="39">
        <v>27</v>
      </c>
      <c r="C136" s="39">
        <v>78</v>
      </c>
      <c r="D136" s="39" t="s">
        <v>227</v>
      </c>
      <c r="E136" s="39">
        <v>187698</v>
      </c>
      <c r="F136" s="39" t="s">
        <v>39</v>
      </c>
      <c r="G136" s="42">
        <v>5360</v>
      </c>
      <c r="H136" s="41">
        <v>8.1</v>
      </c>
      <c r="I136" s="40">
        <v>0.21</v>
      </c>
      <c r="J136" s="41">
        <f>ROUND(H136*G136,2)</f>
        <v>43416</v>
      </c>
      <c r="K136" s="23"/>
      <c r="L136" s="23"/>
      <c r="M136" s="24"/>
      <c r="N136" s="40"/>
      <c r="O136" s="45">
        <f t="shared" si="21"/>
        <v>0</v>
      </c>
      <c r="P136" s="20">
        <f t="shared" si="16"/>
        <v>0</v>
      </c>
      <c r="Q136"/>
    </row>
    <row r="137" spans="1:17" s="11" customFormat="1" ht="16.5">
      <c r="A137" s="19"/>
      <c r="B137" s="39">
        <v>28</v>
      </c>
      <c r="C137" s="39" t="s">
        <v>228</v>
      </c>
      <c r="D137" s="39" t="s">
        <v>229</v>
      </c>
      <c r="E137" s="39" t="s">
        <v>230</v>
      </c>
      <c r="F137" s="39"/>
      <c r="G137" s="39"/>
      <c r="H137" s="39"/>
      <c r="I137" s="40"/>
      <c r="J137" s="41">
        <f>SUM(J138:J140)</f>
        <v>264</v>
      </c>
      <c r="K137" s="23"/>
      <c r="L137" s="23"/>
      <c r="M137" s="24"/>
      <c r="N137" s="40"/>
      <c r="O137" s="45">
        <f>SUM(O138:O140)</f>
        <v>0</v>
      </c>
      <c r="P137" s="20">
        <f>SUM(P138:P140)</f>
        <v>0</v>
      </c>
      <c r="Q137"/>
    </row>
    <row r="138" spans="1:17" s="11" customFormat="1" ht="71.25">
      <c r="A138" s="19"/>
      <c r="B138" s="39">
        <v>28</v>
      </c>
      <c r="C138" s="39">
        <v>79</v>
      </c>
      <c r="D138" s="39" t="s">
        <v>231</v>
      </c>
      <c r="E138" s="39">
        <v>185432</v>
      </c>
      <c r="F138" s="39" t="s">
        <v>39</v>
      </c>
      <c r="G138" s="42">
        <v>120</v>
      </c>
      <c r="H138" s="41">
        <v>1.1000000000000001</v>
      </c>
      <c r="I138" s="40">
        <v>0.21</v>
      </c>
      <c r="J138" s="41">
        <f>ROUND(H138*G138,2)</f>
        <v>132</v>
      </c>
      <c r="K138" s="23"/>
      <c r="L138" s="23"/>
      <c r="M138" s="24"/>
      <c r="N138" s="40"/>
      <c r="O138" s="45">
        <f t="shared" si="21"/>
        <v>0</v>
      </c>
      <c r="P138" s="20">
        <f t="shared" si="16"/>
        <v>0</v>
      </c>
      <c r="Q138"/>
    </row>
    <row r="139" spans="1:17" s="11" customFormat="1" ht="71.25">
      <c r="A139" s="19"/>
      <c r="B139" s="39">
        <v>28</v>
      </c>
      <c r="C139" s="39">
        <v>80</v>
      </c>
      <c r="D139" s="39" t="s">
        <v>232</v>
      </c>
      <c r="E139" s="39">
        <v>185433</v>
      </c>
      <c r="F139" s="39" t="s">
        <v>39</v>
      </c>
      <c r="G139" s="42">
        <v>90</v>
      </c>
      <c r="H139" s="41">
        <v>1.1000000000000001</v>
      </c>
      <c r="I139" s="40">
        <v>0.21</v>
      </c>
      <c r="J139" s="41">
        <f>ROUND(H139*G139,2)</f>
        <v>99</v>
      </c>
      <c r="K139" s="23"/>
      <c r="L139" s="23"/>
      <c r="M139" s="24"/>
      <c r="N139" s="40"/>
      <c r="O139" s="45">
        <f t="shared" si="21"/>
        <v>0</v>
      </c>
      <c r="P139" s="20">
        <f t="shared" si="16"/>
        <v>0</v>
      </c>
      <c r="Q139"/>
    </row>
    <row r="140" spans="1:17" s="11" customFormat="1" ht="71.25">
      <c r="A140" s="19"/>
      <c r="B140" s="39">
        <v>28</v>
      </c>
      <c r="C140" s="39">
        <v>81</v>
      </c>
      <c r="D140" s="39" t="s">
        <v>233</v>
      </c>
      <c r="E140" s="39">
        <v>185434</v>
      </c>
      <c r="F140" s="39" t="s">
        <v>39</v>
      </c>
      <c r="G140" s="42">
        <v>30</v>
      </c>
      <c r="H140" s="41">
        <v>1.1000000000000001</v>
      </c>
      <c r="I140" s="40">
        <v>0.21</v>
      </c>
      <c r="J140" s="41">
        <f>ROUND(H140*G140,2)</f>
        <v>33</v>
      </c>
      <c r="K140" s="23"/>
      <c r="L140" s="23"/>
      <c r="M140" s="24"/>
      <c r="N140" s="40"/>
      <c r="O140" s="45">
        <f t="shared" si="21"/>
        <v>0</v>
      </c>
      <c r="P140" s="20">
        <f t="shared" si="16"/>
        <v>0</v>
      </c>
      <c r="Q140"/>
    </row>
    <row r="141" spans="1:17" s="11" customFormat="1" ht="16.5">
      <c r="A141" s="19"/>
      <c r="B141" s="39">
        <v>29</v>
      </c>
      <c r="C141" s="39" t="s">
        <v>234</v>
      </c>
      <c r="D141" s="39" t="s">
        <v>235</v>
      </c>
      <c r="E141" s="39" t="s">
        <v>236</v>
      </c>
      <c r="F141" s="39"/>
      <c r="G141" s="39"/>
      <c r="H141" s="39"/>
      <c r="I141" s="40"/>
      <c r="J141" s="41">
        <f>SUM(J142:J143)</f>
        <v>2480</v>
      </c>
      <c r="K141" s="23"/>
      <c r="L141" s="23"/>
      <c r="M141" s="24"/>
      <c r="N141" s="40"/>
      <c r="O141" s="45">
        <f>SUM(O142:O143)</f>
        <v>0</v>
      </c>
      <c r="P141" s="20">
        <f>SUM(P142:P143)</f>
        <v>0</v>
      </c>
      <c r="Q141"/>
    </row>
    <row r="142" spans="1:17" s="11" customFormat="1" ht="71.25">
      <c r="A142" s="19"/>
      <c r="B142" s="39">
        <v>29</v>
      </c>
      <c r="C142" s="39">
        <v>82</v>
      </c>
      <c r="D142" s="39" t="s">
        <v>237</v>
      </c>
      <c r="E142" s="39">
        <v>185435</v>
      </c>
      <c r="F142" s="39" t="s">
        <v>39</v>
      </c>
      <c r="G142" s="42">
        <v>20</v>
      </c>
      <c r="H142" s="41">
        <v>24.8</v>
      </c>
      <c r="I142" s="40">
        <v>0.21</v>
      </c>
      <c r="J142" s="41">
        <f>ROUND(H142*G142,2)</f>
        <v>496</v>
      </c>
      <c r="K142" s="23"/>
      <c r="L142" s="23"/>
      <c r="M142" s="24"/>
      <c r="N142" s="40"/>
      <c r="O142" s="45">
        <f t="shared" si="21"/>
        <v>0</v>
      </c>
      <c r="P142" s="20">
        <f t="shared" si="16"/>
        <v>0</v>
      </c>
      <c r="Q142"/>
    </row>
    <row r="143" spans="1:17" s="11" customFormat="1" ht="71.25">
      <c r="A143" s="19"/>
      <c r="B143" s="39">
        <v>29</v>
      </c>
      <c r="C143" s="39">
        <v>83</v>
      </c>
      <c r="D143" s="39" t="s">
        <v>238</v>
      </c>
      <c r="E143" s="39">
        <v>185436</v>
      </c>
      <c r="F143" s="39" t="s">
        <v>39</v>
      </c>
      <c r="G143" s="42">
        <v>80</v>
      </c>
      <c r="H143" s="41">
        <v>24.8</v>
      </c>
      <c r="I143" s="40">
        <v>0.21</v>
      </c>
      <c r="J143" s="41">
        <f>ROUND(H143*G143,2)</f>
        <v>1984</v>
      </c>
      <c r="K143" s="23"/>
      <c r="L143" s="23"/>
      <c r="M143" s="24"/>
      <c r="N143" s="40"/>
      <c r="O143" s="45">
        <f t="shared" si="21"/>
        <v>0</v>
      </c>
      <c r="P143" s="20">
        <f t="shared" si="16"/>
        <v>0</v>
      </c>
      <c r="Q143"/>
    </row>
    <row r="144" spans="1:17" s="11" customFormat="1" ht="71.25">
      <c r="A144" s="19"/>
      <c r="B144" s="39">
        <v>30</v>
      </c>
      <c r="C144" s="39">
        <v>84</v>
      </c>
      <c r="D144" s="39" t="s">
        <v>239</v>
      </c>
      <c r="E144" s="39">
        <v>185437</v>
      </c>
      <c r="F144" s="39" t="s">
        <v>39</v>
      </c>
      <c r="G144" s="42">
        <v>80</v>
      </c>
      <c r="H144" s="41">
        <v>26.75</v>
      </c>
      <c r="I144" s="40">
        <v>0.21</v>
      </c>
      <c r="J144" s="41">
        <f>ROUND(H144*G144,2)</f>
        <v>2140</v>
      </c>
      <c r="K144" s="23"/>
      <c r="L144" s="23"/>
      <c r="M144" s="24"/>
      <c r="N144" s="40"/>
      <c r="O144" s="45">
        <f t="shared" si="21"/>
        <v>0</v>
      </c>
      <c r="P144" s="20">
        <f t="shared" ref="P144:P156" si="24">ROUND(M144*(1+N144)*G144,2)</f>
        <v>0</v>
      </c>
      <c r="Q144"/>
    </row>
    <row r="145" spans="1:17" s="11" customFormat="1" ht="71.25">
      <c r="A145" s="19"/>
      <c r="B145" s="39">
        <v>31</v>
      </c>
      <c r="C145" s="39">
        <v>85</v>
      </c>
      <c r="D145" s="39" t="s">
        <v>240</v>
      </c>
      <c r="E145" s="39">
        <v>185438</v>
      </c>
      <c r="F145" s="39" t="s">
        <v>39</v>
      </c>
      <c r="G145" s="42">
        <v>180</v>
      </c>
      <c r="H145" s="41">
        <v>21.7</v>
      </c>
      <c r="I145" s="40">
        <v>0.21</v>
      </c>
      <c r="J145" s="41">
        <f>ROUND(H145*G145,2)</f>
        <v>3906</v>
      </c>
      <c r="K145" s="23"/>
      <c r="L145" s="23"/>
      <c r="M145" s="24"/>
      <c r="N145" s="40"/>
      <c r="O145" s="45">
        <f t="shared" si="21"/>
        <v>0</v>
      </c>
      <c r="P145" s="20">
        <f t="shared" si="24"/>
        <v>0</v>
      </c>
      <c r="Q145"/>
    </row>
    <row r="146" spans="1:17" s="11" customFormat="1" ht="57">
      <c r="A146" s="19"/>
      <c r="B146" s="39">
        <v>32</v>
      </c>
      <c r="C146" s="39">
        <v>86</v>
      </c>
      <c r="D146" s="39" t="s">
        <v>241</v>
      </c>
      <c r="E146" s="39">
        <v>185445</v>
      </c>
      <c r="F146" s="39" t="s">
        <v>39</v>
      </c>
      <c r="G146" s="42">
        <v>2400</v>
      </c>
      <c r="H146" s="41">
        <v>1.49</v>
      </c>
      <c r="I146" s="40">
        <v>0.21</v>
      </c>
      <c r="J146" s="41">
        <f>ROUND(H146*G146,2)</f>
        <v>3576</v>
      </c>
      <c r="K146" s="23"/>
      <c r="L146" s="23"/>
      <c r="M146" s="24"/>
      <c r="N146" s="40"/>
      <c r="O146" s="45">
        <f t="shared" si="21"/>
        <v>0</v>
      </c>
      <c r="P146" s="20">
        <f t="shared" si="24"/>
        <v>0</v>
      </c>
      <c r="Q146"/>
    </row>
    <row r="147" spans="1:17" s="11" customFormat="1" ht="16.5">
      <c r="A147" s="19"/>
      <c r="B147" s="39">
        <v>33</v>
      </c>
      <c r="C147" s="39" t="s">
        <v>242</v>
      </c>
      <c r="D147" s="39" t="s">
        <v>243</v>
      </c>
      <c r="E147" s="39" t="s">
        <v>244</v>
      </c>
      <c r="F147" s="39"/>
      <c r="G147" s="39"/>
      <c r="H147" s="39"/>
      <c r="I147" s="40"/>
      <c r="J147" s="41">
        <f>SUM(J148:J150)</f>
        <v>3177</v>
      </c>
      <c r="K147" s="23"/>
      <c r="L147" s="23"/>
      <c r="M147" s="24"/>
      <c r="N147" s="40"/>
      <c r="O147" s="45">
        <f>SUM(O148:O150)</f>
        <v>0</v>
      </c>
      <c r="P147" s="20">
        <f>SUM(P148:P150)</f>
        <v>0</v>
      </c>
      <c r="Q147"/>
    </row>
    <row r="148" spans="1:17" s="11" customFormat="1" ht="85.5">
      <c r="A148" s="19"/>
      <c r="B148" s="39">
        <v>33</v>
      </c>
      <c r="C148" s="39">
        <v>87</v>
      </c>
      <c r="D148" s="39" t="s">
        <v>245</v>
      </c>
      <c r="E148" s="39">
        <v>226628</v>
      </c>
      <c r="F148" s="39" t="s">
        <v>39</v>
      </c>
      <c r="G148" s="42">
        <v>10</v>
      </c>
      <c r="H148" s="41">
        <v>105.9</v>
      </c>
      <c r="I148" s="40">
        <v>0.21</v>
      </c>
      <c r="J148" s="41">
        <f>ROUND(H148*G148,2)</f>
        <v>1059</v>
      </c>
      <c r="K148" s="23"/>
      <c r="L148" s="23"/>
      <c r="M148" s="24"/>
      <c r="N148" s="40"/>
      <c r="O148" s="45">
        <f t="shared" si="21"/>
        <v>0</v>
      </c>
      <c r="P148" s="20">
        <f t="shared" si="24"/>
        <v>0</v>
      </c>
      <c r="Q148"/>
    </row>
    <row r="149" spans="1:17" s="11" customFormat="1" ht="85.5">
      <c r="A149" s="19"/>
      <c r="B149" s="39">
        <v>33</v>
      </c>
      <c r="C149" s="39">
        <v>88</v>
      </c>
      <c r="D149" s="39" t="s">
        <v>246</v>
      </c>
      <c r="E149" s="39">
        <v>226627</v>
      </c>
      <c r="F149" s="39" t="s">
        <v>39</v>
      </c>
      <c r="G149" s="42">
        <v>10</v>
      </c>
      <c r="H149" s="41">
        <v>105.9</v>
      </c>
      <c r="I149" s="40">
        <v>0.21</v>
      </c>
      <c r="J149" s="41">
        <f>ROUND(H149*G149,2)</f>
        <v>1059</v>
      </c>
      <c r="K149" s="23"/>
      <c r="L149" s="23"/>
      <c r="M149" s="24"/>
      <c r="N149" s="40"/>
      <c r="O149" s="45">
        <f t="shared" si="21"/>
        <v>0</v>
      </c>
      <c r="P149" s="20">
        <f t="shared" si="24"/>
        <v>0</v>
      </c>
      <c r="Q149"/>
    </row>
    <row r="150" spans="1:17" s="11" customFormat="1" ht="85.5">
      <c r="A150" s="19"/>
      <c r="B150" s="39">
        <v>33</v>
      </c>
      <c r="C150" s="39">
        <v>89</v>
      </c>
      <c r="D150" s="39" t="s">
        <v>247</v>
      </c>
      <c r="E150" s="39">
        <v>226629</v>
      </c>
      <c r="F150" s="39" t="s">
        <v>39</v>
      </c>
      <c r="G150" s="42">
        <v>10</v>
      </c>
      <c r="H150" s="41">
        <v>105.9</v>
      </c>
      <c r="I150" s="40">
        <v>0.21</v>
      </c>
      <c r="J150" s="41">
        <f>ROUND(H150*G150,2)</f>
        <v>1059</v>
      </c>
      <c r="K150" s="23"/>
      <c r="L150" s="23"/>
      <c r="M150" s="24"/>
      <c r="N150" s="40"/>
      <c r="O150" s="45">
        <f t="shared" si="21"/>
        <v>0</v>
      </c>
      <c r="P150" s="20">
        <f t="shared" si="24"/>
        <v>0</v>
      </c>
      <c r="Q150"/>
    </row>
    <row r="151" spans="1:17" s="11" customFormat="1" ht="85.5">
      <c r="A151" s="19"/>
      <c r="B151" s="39">
        <v>34</v>
      </c>
      <c r="C151" s="39">
        <v>90</v>
      </c>
      <c r="D151" s="39" t="s">
        <v>248</v>
      </c>
      <c r="E151" s="39">
        <v>185431</v>
      </c>
      <c r="F151" s="39" t="s">
        <v>39</v>
      </c>
      <c r="G151" s="42">
        <v>5100</v>
      </c>
      <c r="H151" s="41">
        <v>1.65</v>
      </c>
      <c r="I151" s="40">
        <v>0.21</v>
      </c>
      <c r="J151" s="41">
        <f>ROUND(H151*G151,2)</f>
        <v>8415</v>
      </c>
      <c r="K151" s="23"/>
      <c r="L151" s="23"/>
      <c r="M151" s="24"/>
      <c r="N151" s="40"/>
      <c r="O151" s="45">
        <f t="shared" si="21"/>
        <v>0</v>
      </c>
      <c r="P151" s="20">
        <f t="shared" si="24"/>
        <v>0</v>
      </c>
      <c r="Q151"/>
    </row>
    <row r="152" spans="1:17" s="11" customFormat="1" ht="42.75">
      <c r="A152" s="19"/>
      <c r="B152" s="39">
        <v>35</v>
      </c>
      <c r="C152" s="39">
        <v>91</v>
      </c>
      <c r="D152" s="39" t="s">
        <v>249</v>
      </c>
      <c r="E152" s="39">
        <v>193172</v>
      </c>
      <c r="F152" s="39" t="s">
        <v>39</v>
      </c>
      <c r="G152" s="42">
        <v>420</v>
      </c>
      <c r="H152" s="41">
        <v>12.5</v>
      </c>
      <c r="I152" s="40">
        <v>0.21</v>
      </c>
      <c r="J152" s="41">
        <f>ROUND(H152*G152,2)</f>
        <v>5250</v>
      </c>
      <c r="K152" s="23"/>
      <c r="L152" s="23"/>
      <c r="M152" s="24"/>
      <c r="N152" s="40"/>
      <c r="O152" s="45">
        <f t="shared" si="21"/>
        <v>0</v>
      </c>
      <c r="P152" s="20">
        <f t="shared" si="24"/>
        <v>0</v>
      </c>
      <c r="Q152"/>
    </row>
    <row r="153" spans="1:17" s="11" customFormat="1" ht="16.5">
      <c r="A153" s="19"/>
      <c r="B153" s="39">
        <v>36</v>
      </c>
      <c r="C153" s="39" t="s">
        <v>250</v>
      </c>
      <c r="D153" s="39" t="s">
        <v>251</v>
      </c>
      <c r="E153" s="39" t="s">
        <v>252</v>
      </c>
      <c r="F153" s="39"/>
      <c r="G153" s="39"/>
      <c r="H153" s="39"/>
      <c r="I153" s="40"/>
      <c r="J153" s="41">
        <f>SUM(J154:J155)</f>
        <v>2706.24</v>
      </c>
      <c r="K153" s="23"/>
      <c r="L153" s="23"/>
      <c r="M153" s="24"/>
      <c r="N153" s="40"/>
      <c r="O153" s="45">
        <f>SUM(O154:O155)</f>
        <v>0</v>
      </c>
      <c r="P153" s="20">
        <f>SUM(P154:P155)</f>
        <v>0</v>
      </c>
      <c r="Q153"/>
    </row>
    <row r="154" spans="1:17" s="11" customFormat="1" ht="57">
      <c r="A154" s="19"/>
      <c r="B154" s="39">
        <v>36</v>
      </c>
      <c r="C154" s="39">
        <v>92</v>
      </c>
      <c r="D154" s="39" t="s">
        <v>253</v>
      </c>
      <c r="E154" s="39">
        <v>213147</v>
      </c>
      <c r="F154" s="39" t="s">
        <v>39</v>
      </c>
      <c r="G154" s="42">
        <v>8</v>
      </c>
      <c r="H154" s="41">
        <v>256.89999999999998</v>
      </c>
      <c r="I154" s="40">
        <v>0.21</v>
      </c>
      <c r="J154" s="41">
        <f>ROUND(H154*G154,2)</f>
        <v>2055.1999999999998</v>
      </c>
      <c r="K154" s="23"/>
      <c r="L154" s="23"/>
      <c r="M154" s="24"/>
      <c r="N154" s="40"/>
      <c r="O154" s="45">
        <f t="shared" si="21"/>
        <v>0</v>
      </c>
      <c r="P154" s="20">
        <f t="shared" si="24"/>
        <v>0</v>
      </c>
      <c r="Q154"/>
    </row>
    <row r="155" spans="1:17" s="11" customFormat="1" ht="28.5">
      <c r="A155" s="19"/>
      <c r="B155" s="39">
        <v>36</v>
      </c>
      <c r="C155" s="39">
        <v>93</v>
      </c>
      <c r="D155" s="39" t="s">
        <v>254</v>
      </c>
      <c r="E155" s="39">
        <v>226366</v>
      </c>
      <c r="F155" s="39" t="s">
        <v>39</v>
      </c>
      <c r="G155" s="42">
        <v>2</v>
      </c>
      <c r="H155" s="41">
        <v>325.52</v>
      </c>
      <c r="I155" s="40">
        <v>0.21</v>
      </c>
      <c r="J155" s="41">
        <f>ROUND(H155*G155,2)</f>
        <v>651.04</v>
      </c>
      <c r="K155" s="23"/>
      <c r="L155" s="23"/>
      <c r="M155" s="24"/>
      <c r="N155" s="40"/>
      <c r="O155" s="45">
        <f t="shared" si="21"/>
        <v>0</v>
      </c>
      <c r="P155" s="20">
        <f t="shared" si="24"/>
        <v>0</v>
      </c>
      <c r="Q155"/>
    </row>
    <row r="156" spans="1:17" s="11" customFormat="1" ht="42.75">
      <c r="A156" s="19"/>
      <c r="B156" s="39">
        <v>37</v>
      </c>
      <c r="C156" s="39">
        <v>94</v>
      </c>
      <c r="D156" s="39" t="s">
        <v>255</v>
      </c>
      <c r="E156" s="39">
        <v>226576</v>
      </c>
      <c r="F156" s="39" t="s">
        <v>39</v>
      </c>
      <c r="G156" s="42">
        <v>800</v>
      </c>
      <c r="H156" s="41">
        <v>3.43</v>
      </c>
      <c r="I156" s="40">
        <v>0.21</v>
      </c>
      <c r="J156" s="41">
        <f>ROUND(H156*G156,2)</f>
        <v>2744</v>
      </c>
      <c r="K156" s="23"/>
      <c r="L156" s="23"/>
      <c r="M156" s="24"/>
      <c r="N156" s="40"/>
      <c r="O156" s="45">
        <f t="shared" si="21"/>
        <v>0</v>
      </c>
      <c r="P156" s="20">
        <f t="shared" si="24"/>
        <v>0</v>
      </c>
      <c r="Q156"/>
    </row>
    <row r="157" spans="1:17" s="27" customFormat="1" ht="45.75" customHeight="1" thickBot="1">
      <c r="A157" s="1"/>
      <c r="B157" s="1"/>
      <c r="C157" s="54" t="s">
        <v>9</v>
      </c>
      <c r="D157" s="55"/>
      <c r="E157" s="56"/>
      <c r="F157" s="1"/>
      <c r="G157" s="2"/>
      <c r="H157" s="3"/>
      <c r="I157" s="3"/>
      <c r="J157" s="21">
        <f>SUM(J15:J156)-SUM(J15,J21,J25,J28,J31,J34,J37,J41,J54,J58,J64,J68,J69,J71,J77,J86,J93,J100,J103,J107,J114,J121,J125,J131,J137,J141,J147,J153)</f>
        <v>403053.93999999989</v>
      </c>
      <c r="K157" s="4"/>
      <c r="L157" s="4"/>
      <c r="M157" s="5"/>
      <c r="N157" s="6"/>
      <c r="O157" s="21">
        <f>SUM(O15:O156)-SUM(O15,O21,O25,O28,O31,O34,O37,O41,O54,O58,O64,O68,O69,O100,O103,O107,O114,O121,O125,O131,O137,O141,O147,O153)</f>
        <v>0</v>
      </c>
      <c r="P157" s="21">
        <f>SUM(P15:P156)-SUM(P15,P21,P25,P28,P31,P34,P37,P41,P54,P58,P64,P68,P69,P100,P103,P107,P114,P121,P125,P131,P137,P141,P147,P153)</f>
        <v>0</v>
      </c>
    </row>
    <row r="158" spans="1:17" s="25" customFormat="1" ht="15">
      <c r="A158" s="28"/>
      <c r="B158" s="28"/>
      <c r="C158" s="29"/>
      <c r="D158" s="29"/>
      <c r="E158" s="30"/>
      <c r="F158" s="30"/>
      <c r="G158" s="29"/>
      <c r="H158" s="30"/>
      <c r="I158" s="30"/>
      <c r="J158" s="30"/>
      <c r="K158" s="31"/>
      <c r="L158" s="31"/>
      <c r="M158" s="31"/>
      <c r="N158" s="31"/>
      <c r="O158" s="31"/>
      <c r="P158" s="31"/>
    </row>
    <row r="159" spans="1:17" s="25" customFormat="1" ht="44.25" customHeight="1" thickBot="1">
      <c r="C159" s="32"/>
      <c r="D159" s="32"/>
      <c r="E159" s="32"/>
      <c r="F159" s="32"/>
      <c r="G159" s="32"/>
      <c r="H159" s="32"/>
      <c r="I159" s="32"/>
      <c r="J159" s="32"/>
      <c r="K159" s="32"/>
      <c r="L159" s="32"/>
      <c r="M159" s="32"/>
      <c r="N159" s="32"/>
      <c r="O159" s="32"/>
      <c r="P159" s="32"/>
    </row>
    <row r="160" spans="1:17" s="25" customFormat="1" ht="81" customHeight="1" thickBot="1">
      <c r="C160" s="58" t="s">
        <v>27</v>
      </c>
      <c r="D160" s="59"/>
      <c r="E160" s="59"/>
      <c r="F160" s="59"/>
      <c r="G160" s="59"/>
      <c r="H160" s="59"/>
      <c r="I160" s="59"/>
      <c r="J160" s="59"/>
      <c r="K160" s="59"/>
      <c r="L160" s="59"/>
      <c r="M160" s="59"/>
      <c r="N160" s="59"/>
      <c r="O160" s="60"/>
      <c r="Q160" s="44"/>
    </row>
    <row r="161" spans="3:15" s="25" customFormat="1" ht="42" customHeight="1" thickBot="1">
      <c r="C161" s="58" t="s">
        <v>30</v>
      </c>
      <c r="D161" s="59"/>
      <c r="E161" s="59"/>
      <c r="F161" s="59"/>
      <c r="G161" s="59"/>
      <c r="H161" s="59"/>
      <c r="I161" s="59"/>
      <c r="J161" s="59"/>
      <c r="K161" s="59"/>
      <c r="L161" s="59"/>
      <c r="M161" s="59"/>
      <c r="N161" s="59"/>
      <c r="O161" s="60"/>
    </row>
    <row r="162" spans="3:15" s="25" customFormat="1" ht="42" customHeight="1" thickBot="1">
      <c r="C162" s="51" t="s">
        <v>33</v>
      </c>
      <c r="D162" s="52"/>
      <c r="E162" s="52"/>
      <c r="F162" s="52"/>
      <c r="G162" s="52"/>
      <c r="H162" s="52"/>
      <c r="I162" s="52"/>
      <c r="J162" s="52"/>
      <c r="K162" s="52"/>
      <c r="L162" s="52"/>
      <c r="M162" s="52"/>
      <c r="N162" s="52"/>
      <c r="O162" s="53"/>
    </row>
    <row r="163" spans="3:15" s="25" customFormat="1" ht="81" customHeight="1" thickBot="1">
      <c r="C163" s="51" t="s">
        <v>31</v>
      </c>
      <c r="D163" s="52"/>
      <c r="E163" s="52"/>
      <c r="F163" s="52"/>
      <c r="G163" s="52"/>
      <c r="H163" s="52"/>
      <c r="I163" s="52"/>
      <c r="J163" s="52"/>
      <c r="K163" s="52"/>
      <c r="L163" s="52"/>
      <c r="M163" s="52"/>
      <c r="N163" s="52"/>
      <c r="O163" s="53"/>
    </row>
    <row r="164" spans="3:15" s="25" customFormat="1" ht="61.5" customHeight="1" thickBot="1">
      <c r="C164" s="51" t="s">
        <v>28</v>
      </c>
      <c r="D164" s="52"/>
      <c r="E164" s="52"/>
      <c r="F164" s="52"/>
      <c r="G164" s="52"/>
      <c r="H164" s="52"/>
      <c r="I164" s="52"/>
      <c r="J164" s="52"/>
      <c r="K164" s="52"/>
      <c r="L164" s="52"/>
      <c r="M164" s="52"/>
      <c r="N164" s="52"/>
      <c r="O164" s="53"/>
    </row>
    <row r="165" spans="3:15" s="25" customFormat="1" ht="46.5" customHeight="1" thickBot="1">
      <c r="C165" s="51" t="s">
        <v>16</v>
      </c>
      <c r="D165" s="52"/>
      <c r="E165" s="52"/>
      <c r="F165" s="52"/>
      <c r="G165" s="52"/>
      <c r="H165" s="52"/>
      <c r="I165" s="52"/>
      <c r="J165" s="52"/>
      <c r="K165" s="52"/>
      <c r="L165" s="52"/>
      <c r="M165" s="52"/>
      <c r="N165" s="52"/>
      <c r="O165" s="53"/>
    </row>
    <row r="166" spans="3:15" s="25" customFormat="1" ht="46.5" customHeight="1" thickBot="1">
      <c r="C166" s="51" t="s">
        <v>20</v>
      </c>
      <c r="D166" s="52"/>
      <c r="E166" s="52"/>
      <c r="F166" s="52"/>
      <c r="G166" s="52"/>
      <c r="H166" s="52"/>
      <c r="I166" s="52"/>
      <c r="J166" s="52"/>
      <c r="K166" s="52"/>
      <c r="L166" s="52"/>
      <c r="M166" s="52"/>
      <c r="N166" s="52"/>
      <c r="O166" s="53"/>
    </row>
    <row r="167" spans="3:15" s="25" customFormat="1" ht="84.75" customHeight="1" thickBot="1">
      <c r="C167" s="46" t="s">
        <v>34</v>
      </c>
      <c r="D167" s="47"/>
      <c r="E167" s="47"/>
      <c r="F167" s="47"/>
      <c r="G167" s="47"/>
      <c r="H167" s="47"/>
      <c r="I167" s="47"/>
      <c r="J167" s="47"/>
      <c r="K167" s="47"/>
      <c r="L167" s="47"/>
      <c r="M167" s="47"/>
      <c r="N167" s="47"/>
      <c r="O167" s="48"/>
    </row>
    <row r="168" spans="3:15" s="25" customFormat="1" ht="24.95" customHeight="1">
      <c r="D168" s="7"/>
    </row>
    <row r="169" spans="3:15" s="25" customFormat="1">
      <c r="D169" s="7"/>
    </row>
    <row r="170" spans="3:15" s="25" customFormat="1"/>
    <row r="171" spans="3:15" s="25" customFormat="1"/>
    <row r="172" spans="3:15" s="25" customFormat="1"/>
    <row r="173" spans="3:15" s="25" customFormat="1"/>
    <row r="174" spans="3:15" s="25" customFormat="1"/>
    <row r="175" spans="3:15" s="25" customFormat="1"/>
    <row r="176" spans="3:15" s="25" customFormat="1"/>
    <row r="177" s="25" customFormat="1"/>
    <row r="178" s="25" customFormat="1"/>
    <row r="179" s="25" customFormat="1"/>
    <row r="180" s="25" customFormat="1"/>
    <row r="181" s="25" customFormat="1"/>
    <row r="182" s="25" customFormat="1"/>
    <row r="183" s="25" customFormat="1"/>
    <row r="184" s="25" customFormat="1"/>
    <row r="185" s="25" customFormat="1"/>
    <row r="186" s="25" customFormat="1"/>
    <row r="187" s="25" customFormat="1"/>
    <row r="188" s="25" customFormat="1"/>
    <row r="189" s="25" customFormat="1"/>
    <row r="190" s="25" customFormat="1"/>
    <row r="191" s="25" customFormat="1"/>
    <row r="192" s="25" customFormat="1"/>
    <row r="193" s="25" customFormat="1"/>
    <row r="194" s="25" customFormat="1"/>
    <row r="195" s="25" customFormat="1"/>
    <row r="196" s="25" customFormat="1"/>
    <row r="197" s="25" customFormat="1"/>
    <row r="198" s="25" customFormat="1"/>
    <row r="199" s="25" customFormat="1"/>
    <row r="200" s="25" customFormat="1"/>
    <row r="201" s="25" customFormat="1"/>
    <row r="202" s="25" customFormat="1"/>
    <row r="203" s="25" customFormat="1"/>
    <row r="204" s="25" customFormat="1"/>
    <row r="205" s="25" customFormat="1"/>
    <row r="206" s="25" customFormat="1"/>
    <row r="207" s="25" customFormat="1"/>
    <row r="208" s="25" customFormat="1"/>
    <row r="209" s="25" customFormat="1"/>
    <row r="210" s="25" customFormat="1"/>
    <row r="211" s="25" customFormat="1"/>
    <row r="212" s="25" customFormat="1"/>
    <row r="213" s="25" customFormat="1"/>
    <row r="214" s="25" customFormat="1"/>
    <row r="215" s="25" customFormat="1"/>
    <row r="216" s="25" customFormat="1"/>
    <row r="217" s="25" customFormat="1"/>
    <row r="218" s="25" customFormat="1"/>
    <row r="219" s="25" customFormat="1"/>
    <row r="220" s="25" customFormat="1"/>
    <row r="221" s="25" customFormat="1"/>
    <row r="222" s="25" customFormat="1"/>
    <row r="223" s="25" customFormat="1"/>
    <row r="224" s="25" customFormat="1"/>
    <row r="225" s="25" customFormat="1"/>
    <row r="226" s="25" customFormat="1"/>
    <row r="227" s="25" customFormat="1"/>
    <row r="228" s="25" customFormat="1"/>
    <row r="229" s="25" customFormat="1"/>
    <row r="230" s="25" customFormat="1"/>
    <row r="231" s="25" customFormat="1"/>
    <row r="232" s="25" customFormat="1"/>
    <row r="233" s="25" customFormat="1"/>
    <row r="234" s="25" customFormat="1"/>
    <row r="235" s="25" customFormat="1"/>
    <row r="236" s="25" customFormat="1"/>
    <row r="237" s="25" customFormat="1"/>
    <row r="238" s="25" customFormat="1"/>
    <row r="239" s="25" customFormat="1"/>
    <row r="240" s="25" customFormat="1"/>
    <row r="241" s="25" customFormat="1"/>
    <row r="242" s="25" customFormat="1"/>
    <row r="243" s="25" customFormat="1"/>
    <row r="244" s="25" customFormat="1"/>
    <row r="245" s="25" customFormat="1"/>
    <row r="246" s="25" customFormat="1"/>
    <row r="247" s="25" customFormat="1"/>
    <row r="248" s="25" customFormat="1"/>
    <row r="249" s="25" customFormat="1"/>
    <row r="250" s="25" customFormat="1"/>
    <row r="251" s="25" customFormat="1"/>
    <row r="252" s="25" customFormat="1"/>
    <row r="253" s="25" customFormat="1"/>
    <row r="254" s="25" customFormat="1"/>
    <row r="255" s="25" customFormat="1"/>
    <row r="256" s="25" customFormat="1"/>
    <row r="257" spans="7:7" s="25" customFormat="1"/>
    <row r="258" spans="7:7" s="25" customFormat="1"/>
    <row r="259" spans="7:7" s="25" customFormat="1"/>
    <row r="260" spans="7:7" s="25" customFormat="1"/>
    <row r="261" spans="7:7" s="25" customFormat="1">
      <c r="G261" s="8"/>
    </row>
    <row r="262" spans="7:7" s="25" customFormat="1">
      <c r="G262" s="8"/>
    </row>
  </sheetData>
  <sheetProtection algorithmName="SHA-512" hashValue="3DUfDeQb9SDgCQCInOatXKCVYRaOdKm+gg5kN1NlAu7s/5I4ErQDbCG2MoeWzzVNIhhkg93zDClrillZVYUYWQ==" saltValue="KojRLoWUChqfimt88go+fQ==" spinCount="100000" sheet="1" objects="1" scenarios="1"/>
  <protectedRanges>
    <protectedRange sqref="D9 D10 L9 L10 K16:N20 K22:N24 K26:N27 K29:N30 K32:N33 K35:N36 K38:N40 K42:N53 K55:N57 K59:N63 K65:N67 K70:N70 K71:N99 K101:N102 K104:N106" name="Rango1"/>
    <protectedRange sqref="K108:N113 K115:N120 K122:N124 K126:N130 K132:N136 K138:N140 K142:N146 K148:N152 K154:N156" name="Rango2"/>
  </protectedRanges>
  <autoFilter ref="A14:Q157" xr:uid="{C66E53C5-3580-4C1A-8F46-EA916BEE8284}">
    <filterColumn colId="16">
      <filters blank="1"/>
    </filterColumn>
  </autoFilter>
  <mergeCells count="28">
    <mergeCell ref="C2:O2"/>
    <mergeCell ref="C1:O1"/>
    <mergeCell ref="B9:C9"/>
    <mergeCell ref="B11:C11"/>
    <mergeCell ref="B12:C12"/>
    <mergeCell ref="B4:C4"/>
    <mergeCell ref="B5:C5"/>
    <mergeCell ref="D4:O4"/>
    <mergeCell ref="D5:O5"/>
    <mergeCell ref="D6:O6"/>
    <mergeCell ref="F12:J12"/>
    <mergeCell ref="B10:C10"/>
    <mergeCell ref="B6:C6"/>
    <mergeCell ref="B8:O8"/>
    <mergeCell ref="C167:O167"/>
    <mergeCell ref="D9:J9"/>
    <mergeCell ref="C162:O162"/>
    <mergeCell ref="C157:E157"/>
    <mergeCell ref="C13:D13"/>
    <mergeCell ref="C165:O165"/>
    <mergeCell ref="C166:O166"/>
    <mergeCell ref="C163:O163"/>
    <mergeCell ref="C161:O161"/>
    <mergeCell ref="C160:O160"/>
    <mergeCell ref="C164:O164"/>
    <mergeCell ref="D10:J10"/>
    <mergeCell ref="L9:O9"/>
    <mergeCell ref="L10:O10"/>
  </mergeCells>
  <phoneticPr fontId="0" type="noConversion"/>
  <conditionalFormatting sqref="M15:M98 M100:M156">
    <cfRule type="expression" dxfId="1" priority="5" stopIfTrue="1">
      <formula>#REF!&gt;$H15</formula>
    </cfRule>
  </conditionalFormatting>
  <conditionalFormatting sqref="O15:O156">
    <cfRule type="cellIs" dxfId="0" priority="4" stopIfTrue="1" operator="greaterThan">
      <formula>$J15</formula>
    </cfRule>
  </conditionalFormatting>
  <dataValidations count="1">
    <dataValidation type="decimal" operator="equal" allowBlank="1" showInputMessage="1" showErrorMessage="1" errorTitle="2 DECIMALES" error="Se debe introducir un valor con 2 decimales" sqref="M15:M98 M100:M156" xr:uid="{241EA958-B7DE-4F19-AF13-A7556881DC6D}">
      <formula1>TRUNC(M15,2)</formula1>
    </dataValidation>
  </dataValidations>
  <printOptions horizontalCentered="1" verticalCentered="1"/>
  <pageMargins left="0.23622047244094491" right="0.23622047244094491" top="0.94488188976377963" bottom="0.74803149606299213" header="0.31496062992125984" footer="0.31496062992125984"/>
  <pageSetup paperSize="9" scale="54" fitToHeight="0" orientation="landscape" r:id="rId1"/>
  <headerFooter>
    <oddHeader>&amp;L&amp;G</oddHeader>
    <oddFooter>&amp;C&amp;18&amp;F&amp;R&amp;20&amp;P/&amp;N</oddFooter>
  </headerFooter>
  <rowBreaks count="1" manualBreakCount="1">
    <brk id="159"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1C7F-CEBA-4C17-8BF2-07301193DBB8}">
  <dimension ref="B4:B7"/>
  <sheetViews>
    <sheetView workbookViewId="0">
      <selection activeCell="B5" sqref="B5:B7"/>
    </sheetView>
  </sheetViews>
  <sheetFormatPr baseColWidth="10" defaultRowHeight="12.75"/>
  <sheetData>
    <row r="4" spans="2:2">
      <c r="B4">
        <v>11.38</v>
      </c>
    </row>
    <row r="5" spans="2:2">
      <c r="B5">
        <v>17</v>
      </c>
    </row>
    <row r="6" spans="2:2">
      <c r="B6">
        <v>15.5</v>
      </c>
    </row>
    <row r="7" spans="2:2">
      <c r="B7">
        <v>18.75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3DD31137F348468FD78E561520FA19" ma:contentTypeVersion="14" ma:contentTypeDescription="Crea un document nou" ma:contentTypeScope="" ma:versionID="748a7c5f08073818af7ba7407225396b">
  <xsd:schema xmlns:xsd="http://www.w3.org/2001/XMLSchema" xmlns:xs="http://www.w3.org/2001/XMLSchema" xmlns:p="http://schemas.microsoft.com/office/2006/metadata/properties" xmlns:ns2="0759d881-be17-4666-8a52-6bc66e5ab73d" xmlns:ns3="44e8012d-71fe-413e-9307-5fe54acf1bd3" targetNamespace="http://schemas.microsoft.com/office/2006/metadata/properties" ma:root="true" ma:fieldsID="49b399f18622897044a6a916bede5ec8" ns2:_="" ns3:_="">
    <xsd:import namespace="0759d881-be17-4666-8a52-6bc66e5ab73d"/>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9d881-be17-4666-8a52-6bc66e5ab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1"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 compartit amb detalls" ma:internalName="SharedWithDetails" ma:readOnly="true">
      <xsd:simpleType>
        <xsd:restriction base="dms:Note">
          <xsd:maxLength value="255"/>
        </xsd:restriction>
      </xsd:simpleType>
    </xsd:element>
    <xsd:element name="TaxCatchAll" ma:index="16" nillable="true" ma:displayName="Taxonomy Catch All Column" ma:hidden="true" ma:list="{0c8a1c13-185d-419c-bf1b-370df9fca28c}" ma:internalName="TaxCatchAll" ma:showField="CatchAllData" ma:web="44e8012d-71fe-413e-9307-5fe54acf1b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759d881-be17-4666-8a52-6bc66e5ab73d">
      <Terms xmlns="http://schemas.microsoft.com/office/infopath/2007/PartnerControls"/>
    </lcf76f155ced4ddcb4097134ff3c332f>
    <TaxCatchAll xmlns="44e8012d-71fe-413e-9307-5fe54acf1bd3" xsi:nil="true"/>
  </documentManagement>
</p:properties>
</file>

<file path=customXml/itemProps1.xml><?xml version="1.0" encoding="utf-8"?>
<ds:datastoreItem xmlns:ds="http://schemas.openxmlformats.org/officeDocument/2006/customXml" ds:itemID="{ACEBB1A9-7885-4498-B309-C51CD7908EC5}">
  <ds:schemaRefs>
    <ds:schemaRef ds:uri="http://schemas.microsoft.com/office/2006/metadata/longProperties"/>
  </ds:schemaRefs>
</ds:datastoreItem>
</file>

<file path=customXml/itemProps2.xml><?xml version="1.0" encoding="utf-8"?>
<ds:datastoreItem xmlns:ds="http://schemas.openxmlformats.org/officeDocument/2006/customXml" ds:itemID="{D39C50A6-A6B0-4D64-A98D-B702707E2208}">
  <ds:schemaRefs>
    <ds:schemaRef ds:uri="http://schemas.microsoft.com/sharepoint/v3/contenttype/forms"/>
  </ds:schemaRefs>
</ds:datastoreItem>
</file>

<file path=customXml/itemProps3.xml><?xml version="1.0" encoding="utf-8"?>
<ds:datastoreItem xmlns:ds="http://schemas.openxmlformats.org/officeDocument/2006/customXml" ds:itemID="{00FF3056-C992-4CBC-8FA6-EB1C35A90EFF}"/>
</file>

<file path=customXml/itemProps4.xml><?xml version="1.0" encoding="utf-8"?>
<ds:datastoreItem xmlns:ds="http://schemas.openxmlformats.org/officeDocument/2006/customXml" ds:itemID="{1975276B-DBD9-4CF0-832D-087BEAD93DEE}">
  <ds:schemaRefs>
    <ds:schemaRef ds:uri="http://schemas.microsoft.com/office/2006/metadata/properties"/>
    <ds:schemaRef ds:uri="http://schemas.microsoft.com/office/infopath/2007/PartnerControls"/>
    <ds:schemaRef ds:uri="f57226c6-72d7-41ac-8db2-2a3bfc210604"/>
    <ds:schemaRef ds:uri="518beabd-e876-4401-abbd-c5ad4496b4e0"/>
    <ds:schemaRef ds:uri="44e8012d-71fe-413e-9307-5fe54acf1b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ANNEX OFERTA</vt:lpstr>
      <vt:lpstr>Hoja1</vt:lpstr>
      <vt:lpstr>'ANNEX OFERTA'!Área_de_impresión</vt:lpstr>
    </vt:vector>
  </TitlesOfParts>
  <Company>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Informática</dc:creator>
  <cp:lastModifiedBy>PEREZ, ARANTXA (COMPRES)</cp:lastModifiedBy>
  <cp:lastPrinted>2026-06-09T09:42:50Z</cp:lastPrinted>
  <dcterms:created xsi:type="dcterms:W3CDTF">2005-12-15T16:43:39Z</dcterms:created>
  <dcterms:modified xsi:type="dcterms:W3CDTF">2026-06-12T07:40:10Z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PEREZ, ARANTXA (COMPRES)</vt:lpwstr>
  </property>
  <property fmtid="{D5CDD505-2E9C-101B-9397-08002B2CF9AE}" pid="3" name="Order">
    <vt:lpwstr>71000.0000000000</vt:lpwstr>
  </property>
  <property fmtid="{D5CDD505-2E9C-101B-9397-08002B2CF9AE}" pid="4" name="display_urn:schemas-microsoft-com:office:office#Author">
    <vt:lpwstr>PEREZ, ARANTXA (COMPRES)</vt:lpwstr>
  </property>
  <property fmtid="{D5CDD505-2E9C-101B-9397-08002B2CF9AE}" pid="5" name="TaxCatchAll">
    <vt:lpwstr/>
  </property>
  <property fmtid="{D5CDD505-2E9C-101B-9397-08002B2CF9AE}" pid="6" name="MediaServiceImageTags">
    <vt:lpwstr/>
  </property>
  <property fmtid="{D5CDD505-2E9C-101B-9397-08002B2CF9AE}" pid="7" name="InstitutArxiuExpedient">
    <vt:lpwstr/>
  </property>
  <property fmtid="{D5CDD505-2E9C-101B-9397-08002B2CF9AE}" pid="8" name="m5a8a5f48b14460cb8518b3038af7ce6">
    <vt:lpwstr/>
  </property>
  <property fmtid="{D5CDD505-2E9C-101B-9397-08002B2CF9AE}" pid="9" name="ContentTypeId">
    <vt:lpwstr>0x010100793DD31137F348468FD78E561520FA19</vt:lpwstr>
  </property>
</Properties>
</file>