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USANA\02.DEPARTAMENT DE JUSTICIA\SALA VIDO EJ SABADELL\13 PID LICITACIO OBERTA EXECUCIÓ\"/>
    </mc:Choice>
  </mc:AlternateContent>
  <xr:revisionPtr revIDLastSave="0" documentId="8_{00BA3092-1856-4BC2-AF46-3161ED4285B1}" xr6:coauthVersionLast="47" xr6:coauthVersionMax="47" xr10:uidLastSave="{00000000-0000-0000-0000-000000000000}"/>
  <bookViews>
    <workbookView xWindow="-110" yWindow="-110" windowWidth="19420" windowHeight="11620" xr2:uid="{00000000-000D-0000-FFFF-FFFF00000000}"/>
  </bookViews>
  <sheets>
    <sheet name="Descomposat OBRA" sheetId="7" r:id="rId1"/>
  </sheets>
  <definedNames>
    <definedName name="_xlnm.Print_Area" localSheetId="0">'Descomposat OBRA'!$A$1:$P$192</definedName>
    <definedName name="director">#REF!</definedName>
    <definedName name="provincia">#REF!</definedName>
    <definedName name="titol">#REF!</definedName>
    <definedName name="Z_8898CBE6_340D_41DC_A062_245629C24F0C_.wvu.PrintArea" localSheetId="0" hidden="1">'Descomposat OBRA'!$A$1:$O$8</definedName>
  </definedNames>
  <calcPr calcId="191029"/>
  <customWorkbookViews>
    <customWorkbookView name="david" guid="{8898CBE6-340D-41DC-A062-245629C24F0C}" maximized="1" xWindow="1" yWindow="1" windowWidth="1916" windowHeight="86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9" i="7" l="1"/>
  <c r="O156" i="7" l="1"/>
  <c r="O155" i="7"/>
  <c r="O154" i="7"/>
  <c r="O153" i="7"/>
  <c r="O152" i="7"/>
  <c r="O151" i="7"/>
  <c r="O150" i="7"/>
  <c r="O41" i="7"/>
  <c r="O129" i="7"/>
  <c r="O130" i="7" s="1"/>
  <c r="O123" i="7"/>
  <c r="O122" i="7"/>
  <c r="O121" i="7"/>
  <c r="O120" i="7"/>
  <c r="O119" i="7"/>
  <c r="O118" i="7"/>
  <c r="O82" i="7"/>
  <c r="O81" i="7"/>
  <c r="O80" i="7"/>
  <c r="O79" i="7"/>
  <c r="O78" i="7"/>
  <c r="O77" i="7"/>
  <c r="O57" i="7"/>
  <c r="O50" i="7"/>
  <c r="O49" i="7"/>
  <c r="O48" i="7"/>
  <c r="O40" i="7"/>
  <c r="O33" i="7"/>
  <c r="O32" i="7"/>
  <c r="O31" i="7"/>
  <c r="O30" i="7"/>
  <c r="O29" i="7"/>
  <c r="O28" i="7"/>
  <c r="O27" i="7"/>
  <c r="O26" i="7"/>
  <c r="O25" i="7"/>
  <c r="O24" i="7"/>
  <c r="O23" i="7"/>
  <c r="O22" i="7"/>
  <c r="O21" i="7"/>
  <c r="O180" i="7" l="1"/>
  <c r="O173" i="7"/>
  <c r="O174" i="7"/>
  <c r="O172" i="7"/>
  <c r="O167" i="7"/>
  <c r="O168" i="7" s="1"/>
  <c r="O162" i="7"/>
  <c r="O163" i="7" s="1"/>
  <c r="O149" i="7"/>
  <c r="O157" i="7" s="1"/>
  <c r="O144" i="7"/>
  <c r="O143" i="7"/>
  <c r="O136" i="7"/>
  <c r="O137" i="7"/>
  <c r="O135" i="7"/>
  <c r="O115" i="7"/>
  <c r="O116" i="7"/>
  <c r="O117" i="7"/>
  <c r="O114" i="7"/>
  <c r="O106" i="7"/>
  <c r="O107" i="7"/>
  <c r="O108" i="7"/>
  <c r="O105" i="7"/>
  <c r="O96" i="7"/>
  <c r="O97" i="7"/>
  <c r="O98" i="7"/>
  <c r="O99" i="7"/>
  <c r="O95" i="7"/>
  <c r="O89" i="7"/>
  <c r="O88" i="7"/>
  <c r="O72" i="7"/>
  <c r="O73" i="7"/>
  <c r="O74" i="7"/>
  <c r="O75" i="7"/>
  <c r="O76" i="7"/>
  <c r="O71" i="7"/>
  <c r="O63" i="7"/>
  <c r="O64" i="7"/>
  <c r="O65" i="7"/>
  <c r="O62" i="7"/>
  <c r="O56" i="7"/>
  <c r="O55" i="7"/>
  <c r="O47" i="7"/>
  <c r="O46" i="7"/>
  <c r="O39" i="7"/>
  <c r="O38" i="7"/>
  <c r="O20" i="7"/>
  <c r="O19" i="7"/>
  <c r="O12" i="7"/>
  <c r="O13" i="7"/>
  <c r="O14" i="7"/>
  <c r="O11" i="7"/>
  <c r="O10" i="7"/>
  <c r="O100" i="7" l="1"/>
  <c r="O175" i="7"/>
  <c r="O109" i="7"/>
  <c r="O145" i="7"/>
  <c r="O42" i="7"/>
  <c r="O138" i="7"/>
  <c r="O124" i="7"/>
  <c r="O90" i="7"/>
  <c r="O83" i="7"/>
  <c r="O66" i="7"/>
  <c r="O51" i="7"/>
  <c r="O58" i="7"/>
  <c r="O34" i="7"/>
  <c r="O15" i="7"/>
  <c r="O184" i="7" l="1"/>
  <c r="O186" i="7" s="1"/>
  <c r="O188" i="7" s="1"/>
</calcChain>
</file>

<file path=xl/sharedStrings.xml><?xml version="1.0" encoding="utf-8"?>
<sst xmlns="http://schemas.openxmlformats.org/spreadsheetml/2006/main" count="354" uniqueCount="231">
  <si>
    <t>PREU</t>
  </si>
  <si>
    <t>IMPORT</t>
  </si>
  <si>
    <t>pa</t>
  </si>
  <si>
    <t>UT</t>
  </si>
  <si>
    <t>1.1</t>
  </si>
  <si>
    <t>3.1</t>
  </si>
  <si>
    <t>4.1</t>
  </si>
  <si>
    <t>3.2</t>
  </si>
  <si>
    <t>01</t>
  </si>
  <si>
    <t>u</t>
  </si>
  <si>
    <t>m2</t>
  </si>
  <si>
    <t>02</t>
  </si>
  <si>
    <t>05</t>
  </si>
  <si>
    <t>GESTIÓ DE RESIDUS</t>
  </si>
  <si>
    <t>TREBALLS PREVIS</t>
  </si>
  <si>
    <t>TOTAL</t>
  </si>
  <si>
    <t>PARTIDA</t>
  </si>
  <si>
    <t>CODI</t>
  </si>
  <si>
    <t xml:space="preserve">DESCRIPCIO </t>
  </si>
  <si>
    <t>AMIDAMENT</t>
  </si>
  <si>
    <t>03</t>
  </si>
  <si>
    <t>04</t>
  </si>
  <si>
    <t>m</t>
  </si>
  <si>
    <t>06</t>
  </si>
  <si>
    <t>07</t>
  </si>
  <si>
    <t>08</t>
  </si>
  <si>
    <t>09</t>
  </si>
  <si>
    <t>ENLLUMENAT</t>
  </si>
  <si>
    <t>12</t>
  </si>
  <si>
    <t xml:space="preserve">VALORACIÓ </t>
  </si>
  <si>
    <t>1.2</t>
  </si>
  <si>
    <t>1.3</t>
  </si>
  <si>
    <t>1.4</t>
  </si>
  <si>
    <t>1.5</t>
  </si>
  <si>
    <t>ENDERROCS</t>
  </si>
  <si>
    <t>2.1</t>
  </si>
  <si>
    <t>2.2</t>
  </si>
  <si>
    <t>2.3</t>
  </si>
  <si>
    <t>2.4</t>
  </si>
  <si>
    <t>2.5</t>
  </si>
  <si>
    <t>2.6</t>
  </si>
  <si>
    <t>2.7</t>
  </si>
  <si>
    <t>2.8</t>
  </si>
  <si>
    <t>2.9</t>
  </si>
  <si>
    <t>2.10</t>
  </si>
  <si>
    <t>2.11</t>
  </si>
  <si>
    <t>2.12</t>
  </si>
  <si>
    <t>2.13</t>
  </si>
  <si>
    <t>2.14</t>
  </si>
  <si>
    <t>2.15</t>
  </si>
  <si>
    <r>
      <rPr>
        <b/>
        <sz val="8"/>
        <rFont val="Calibri"/>
        <family val="2"/>
        <scheme val="minor"/>
      </rPr>
      <t>Demolició de paviment de terratzo</t>
    </r>
    <r>
      <rPr>
        <sz val="8"/>
        <rFont val="Calibri"/>
        <family val="2"/>
        <scheme val="minor"/>
      </rPr>
      <t xml:space="preserve">
Demolició de paviment existent a l'interior de l'edifici, de rajoles de terratzo, amb mitjans manuals i martell pneumàtic sense deteriorar els elements constructius contigus, i càrrega manual sobre camió o contenidor.</t>
    </r>
  </si>
  <si>
    <r>
      <rPr>
        <b/>
        <sz val="8"/>
        <rFont val="Calibri"/>
        <family val="2"/>
        <scheme val="minor"/>
      </rPr>
      <t>Desmuntatge de llumeneres</t>
    </r>
    <r>
      <rPr>
        <sz val="8"/>
        <rFont val="Calibri"/>
        <family val="2"/>
        <scheme val="minor"/>
      </rPr>
      <t xml:space="preserve">
Desmuntatge per a substitució de llumenera decorativa interior del tipus plafó amb làmpades fluorescents, de 120x60cm com a màxim, encastada en cel ras continu o de plaques a una alçària de 3 m com a màxim, amb mitjans manuals i càrrega manual de runa sobre camió o contenidor. Inclou mitjans d'elevació i tots els mitjans auxiliars necesaris.</t>
    </r>
  </si>
  <si>
    <r>
      <rPr>
        <b/>
        <sz val="8"/>
        <rFont val="Calibri"/>
        <family val="2"/>
        <scheme val="minor"/>
      </rPr>
      <t>Desmuntatge de mampara</t>
    </r>
    <r>
      <rPr>
        <sz val="8"/>
        <rFont val="Calibri"/>
        <family val="2"/>
        <scheme val="minor"/>
      </rPr>
      <t xml:space="preserve">
Desmuntatge de mampara separadora envidrada formada per panells d'acer, alumini, fusta, PVC o similar, amb mitjans manuals, sensie deteriorar els elements constructius als quals se subjecta,i càrrega manual sobre camió o contenidor. Inclou mitjans d'elevació i tots els mitjans auxiliars necesaris.</t>
    </r>
  </si>
  <si>
    <r>
      <rPr>
        <b/>
        <sz val="8"/>
        <rFont val="Calibri"/>
        <family val="2"/>
        <scheme val="minor"/>
      </rPr>
      <t>Enderroc envà ceràmic</t>
    </r>
    <r>
      <rPr>
        <sz val="8"/>
        <rFont val="Calibri"/>
        <family val="2"/>
        <scheme val="minor"/>
      </rPr>
      <t xml:space="preserve">
Enderroc de paredó de ceràmica 10 cm de amb mitjans manuals, sense afectar a l'estabilitat dels elements constructius contigus, i càrrega manual sobre camió o contenidor. El preu inclou la demolició de qualsevol revestiment i el manteniment de les instal·lacions encastades per a posterior instal·lació en parament final. Inclou mitjans d'elevació i tots els mitjans auxiliars necesaris.</t>
    </r>
  </si>
  <si>
    <r>
      <rPr>
        <b/>
        <sz val="8"/>
        <rFont val="Calibri"/>
        <family val="2"/>
        <scheme val="minor"/>
      </rPr>
      <t>Desmuntatge de mostrador obra</t>
    </r>
    <r>
      <rPr>
        <sz val="8"/>
        <rFont val="Calibri"/>
        <family val="2"/>
        <scheme val="minor"/>
      </rPr>
      <t xml:space="preserve">
Desmuntatge de mostrador/taulell existent d'obra o similar, sense deteriorar els elements constructius contigus, amb mitjans manuals i càrrega manual de runa sobre camió o contenidor.</t>
    </r>
  </si>
  <si>
    <r>
      <rPr>
        <b/>
        <sz val="8"/>
        <rFont val="Calibri"/>
        <family val="2"/>
        <scheme val="minor"/>
      </rPr>
      <t>Tapiat obertures &lt;1m2</t>
    </r>
    <r>
      <rPr>
        <sz val="8"/>
        <rFont val="Calibri"/>
        <family val="2"/>
        <scheme val="minor"/>
      </rPr>
      <t xml:space="preserve">
Tapiat en placa de guix laminat de buits i cales en paraments de guix laminat. Inclou en cas necessari, guies, fixacions per a l'ancoratge de canals i muntants metàl∙lics, cargols per a la fixació de les plaques, cinta de paper amb reforç metàl∙lic i pasta i cinta per al tractament de junts. Superfície igual o inferior a 1m2.
-Tapiat en cartó guix de buits deixats per la retirada de les tapes dels radiadors</t>
    </r>
  </si>
  <si>
    <r>
      <rPr>
        <b/>
        <sz val="8"/>
        <rFont val="Calibri"/>
        <family val="2"/>
        <scheme val="minor"/>
      </rPr>
      <t>Arrencada de porta estàndar</t>
    </r>
    <r>
      <rPr>
        <sz val="8"/>
        <rFont val="Calibri"/>
        <family val="2"/>
        <scheme val="minor"/>
      </rPr>
      <t xml:space="preserve">
Arrencada de porta de fusta per a un buit d'obra de 1,00x2,20 m, Inclou fulla, bastiment, ferratges, tapetes, marc i premarcs. Inclou transport dintre l'obra i càrrega manual sobre camió o contenidor</t>
    </r>
  </si>
  <si>
    <r>
      <rPr>
        <b/>
        <sz val="8"/>
        <rFont val="Calibri"/>
        <family val="2"/>
        <scheme val="minor"/>
      </rPr>
      <t>Arrencada de porta de gran o doble</t>
    </r>
    <r>
      <rPr>
        <sz val="8"/>
        <rFont val="Calibri"/>
        <family val="2"/>
        <scheme val="minor"/>
      </rPr>
      <t xml:space="preserve">
Arrencada de porta de fusta per a un buit d'obra de 1,20x2,20 m. t Inclou fulla, bastiment, ferratges, tapetes, marc i premarcs. Inclou transport dintre l'obra i càrrega manual sobre camió o contenidor</t>
    </r>
  </si>
  <si>
    <r>
      <rPr>
        <b/>
        <sz val="8"/>
        <rFont val="Calibri"/>
        <family val="2"/>
        <scheme val="minor"/>
      </rPr>
      <t>Retirada revestiment lleuger amb reaporfitament</t>
    </r>
    <r>
      <rPr>
        <sz val="8"/>
        <rFont val="Calibri"/>
        <family val="2"/>
        <scheme val="minor"/>
      </rPr>
      <t xml:space="preserve">
Aixecat de revestiment lleuger per a posterior reaprofitament.
Retirada de revestiment ceràmic o de fusta clavada sobre rastrells en paraments interiors, amb mitjans manuals, sense deteriorar la superfície suport, que quedarà al descobert i s'haurà de reparar i sanejar si cal perquè estigui preparada per al seu posterior revestiment, i càrrega manual sobre camió o contenidor. Es realitzarà acopi a l'obra de tot el revestiment de fusta per a posterior aprofitament.  Inclou mitjans d'elevació i tots els mitjans auxiliars necesaris.
- Retirada de sobre de fusta sota finestra de zona sala d'espera d'espera vido.</t>
    </r>
  </si>
  <si>
    <r>
      <rPr>
        <b/>
        <sz val="8"/>
        <rFont val="Calibri"/>
        <family val="2"/>
        <scheme val="minor"/>
      </rPr>
      <t>Demolició de fals sostre registrable de plaques de guix laminat amb acopi de 60 plaques</t>
    </r>
    <r>
      <rPr>
        <sz val="8"/>
        <rFont val="Calibri"/>
        <family val="2"/>
        <scheme val="minor"/>
      </rPr>
      <t xml:space="preserve">
Demolició de fals sostre registrable de plaques de guix laminat o guix laminat, situat a una altura menor de 4 m, amb mitjans manuals, sense deteriorar els elements constructius als quals se subjecta, i càrrega manual sobre camió o contenidor. Inclou mitjans d'elevació i tots els mitjans auxiliars necesaris.</t>
    </r>
  </si>
  <si>
    <r>
      <rPr>
        <b/>
        <sz val="8"/>
        <rFont val="Calibri"/>
        <family val="2"/>
        <scheme val="minor"/>
      </rPr>
      <t>Reparació de superfícies</t>
    </r>
    <r>
      <rPr>
        <sz val="8"/>
        <rFont val="Calibri"/>
        <family val="2"/>
        <scheme val="minor"/>
      </rPr>
      <t xml:space="preserve">
Reparació de superfícies afectades per l'enderroc de paraments que paraments deguts als enderrocs, superfície total fins a 50m2.  Inclou mitjans d'elevació i tots els mitjans auxiliars necesaris.
- Paraments verticals on s'hi produeixin enderrocs</t>
    </r>
  </si>
  <si>
    <r>
      <rPr>
        <b/>
        <sz val="8"/>
        <rFont val="Calibri"/>
        <family val="2"/>
        <scheme val="minor"/>
      </rPr>
      <t>Obertura de buit en partició interior per a instal·lació de mecanisme</t>
    </r>
    <r>
      <rPr>
        <sz val="8"/>
        <rFont val="Calibri"/>
        <family val="2"/>
        <scheme val="minor"/>
      </rPr>
      <t xml:space="preserve">
Obertura de buit en partició interior de fàbrica revestida. Obertura de buit per a posterior col·locació de la fusteria, en partició interior de fàbrica revestida, formada per maó foradat senzill de 4/5 cm d'espessor, amb mitjans manuals, sense afectar a l'estabilitat de la partició o dels elements constructius contigus, i càrrega manual sobre camió o contenidor.
- Nou endoll triple oficina</t>
    </r>
  </si>
  <si>
    <r>
      <rPr>
        <b/>
        <sz val="8"/>
        <rFont val="Calibri"/>
        <family val="2"/>
        <scheme val="minor"/>
      </rPr>
      <t>Demolició d'extradossat de plaques de guix laminat</t>
    </r>
    <r>
      <rPr>
        <sz val="8"/>
        <rFont val="Calibri"/>
        <family val="2"/>
        <scheme val="minor"/>
      </rPr>
      <t xml:space="preserve">
Demolició d'extradossat autoportant d'una placa de guix laminat (15 mm), travat a parament vertical interior amb perfils en U i mestres 60/27, de 42 mm de gruix total, amb mitjans manuals, sense afectar a l'estabilitat dels elements constructius contigus, i càrrega manual sobre camió o contenidor.  Inclou mitjans d'elevació i tots els mitjans auxiliars necesaris.</t>
    </r>
  </si>
  <si>
    <r>
      <rPr>
        <b/>
        <sz val="8"/>
        <rFont val="Calibri"/>
        <family val="2"/>
        <scheme val="minor"/>
      </rPr>
      <t>Retirada i recol·locació d'elements fixos de paret per a la correcta execució de la pintura.</t>
    </r>
    <r>
      <rPr>
        <sz val="8"/>
        <rFont val="Calibri"/>
        <family val="2"/>
        <scheme val="minor"/>
      </rPr>
      <t xml:space="preserve">
Suports extintors, senyals de PCI, taulells de suro ... Inclou aplec previ, i tots els elements i eines necessàries per a la seva col·locació definitiva.</t>
    </r>
  </si>
  <si>
    <r>
      <rPr>
        <b/>
        <sz val="8"/>
        <color rgb="FF000000"/>
        <rFont val="Calibri"/>
        <family val="2"/>
      </rPr>
      <t>Moviment interior diari de material, residus, eines i mitjans necesaris</t>
    </r>
    <r>
      <rPr>
        <sz val="8"/>
        <color rgb="FF000000"/>
        <rFont val="Calibri"/>
        <family val="2"/>
      </rPr>
      <t xml:space="preserve">
En inici i finalitzacio de jornada laborla, moviment de  tot el material d'acopi, residus, eines i tots els mitjans necesaris,  desde l'acces del edifici, finas a l'actuació, ubicada en la 3ª planta del edifici, mitjançant mitjans manuals o mecanics necesaris. La zona d'actuació quedara buida en acabar la jornada laboral, ja que al dia seguent s'ha de ocupar pels treballadors del centre.</t>
    </r>
  </si>
  <si>
    <r>
      <rPr>
        <b/>
        <sz val="8"/>
        <color rgb="FF000000"/>
        <rFont val="Calibri"/>
        <family val="2"/>
      </rPr>
      <t>Preparació prèvia</t>
    </r>
    <r>
      <rPr>
        <sz val="8"/>
        <color rgb="FF000000"/>
        <rFont val="Calibri"/>
        <family val="2"/>
      </rPr>
      <t xml:space="preserve">
Preparació, neteja i sanejament del espai per iniciar les feines (retirada de mobles…) i càrrega manual sobre camió o contenidor.</t>
    </r>
  </si>
  <si>
    <r>
      <rPr>
        <b/>
        <sz val="8"/>
        <color rgb="FF000000"/>
        <rFont val="Calibri"/>
        <family val="2"/>
      </rPr>
      <t>Protecció provisional amb lona.</t>
    </r>
    <r>
      <rPr>
        <sz val="8"/>
        <color rgb="FF000000"/>
        <rFont val="Calibri"/>
        <family val="2"/>
      </rPr>
      <t xml:space="preserve">
Subministrament i col·locació de lona de polièster de 580 gr, gruix 0,50 mm color blanc amb beina, a mode de protecció provisional. Inclou fixacions a forjat/baranes/paraments. Encintada i segellada horitzontalment/verticalment a forjat o cel ras i/o parament. Inclou desmuntatge.</t>
    </r>
  </si>
  <si>
    <r>
      <rPr>
        <b/>
        <sz val="8"/>
        <rFont val="Calibri"/>
        <family val="2"/>
        <scheme val="minor"/>
      </rPr>
      <t>Retirada revestiment lleuger</t>
    </r>
    <r>
      <rPr>
        <sz val="8"/>
        <rFont val="Calibri"/>
        <family val="2"/>
        <scheme val="minor"/>
      </rPr>
      <t xml:space="preserve">
Retirada de revestiment ceràmic o de fusta clavada sobre rastreles en paraments interiors, amb mitjans manuals, sense deteriorar la superfície suport, que quedarà al descobert i s'haurà de reparar i sanejar si cal perquè estigui preparada per al seu posterior revestiment, i càrrega manual sobre camió o contenidor.  Inclou mitjans d'elevació i tots els mitjans auxiliars necesaris.
- Retirada de sobre de fusta sota finestra de zona sala d'espera vido
- Retirada de tapes de radiadors verticals sala d'espera vido i sala multiús</t>
    </r>
  </si>
  <si>
    <t>PARTICIONS</t>
  </si>
  <si>
    <t>3.3</t>
  </si>
  <si>
    <r>
      <rPr>
        <b/>
        <sz val="8"/>
        <rFont val="Calibri"/>
        <family val="2"/>
        <scheme val="minor"/>
      </rPr>
      <t>Envà de plaques de guix laminat altes prestacions acústiques (A)</t>
    </r>
    <r>
      <rPr>
        <sz val="8"/>
        <rFont val="Calibri"/>
        <family val="2"/>
        <scheme val="minor"/>
      </rPr>
      <t xml:space="preserve">
Envà múltiple, tipus sistema "PLACO", (12,5 + 12,5 + 48 + 12,5 + 12,5)/600 (48),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2500 / 12,5 / amb les vores longitudinals afinades, Phonique PPH 13 "PLACO" i DFI / UNE-EN 520 - 1200 / 2500 / 12,5 / amb les vores longitudinals afinades, PIP 13 "PLACO", disposades en una cara, i dues plaques diferents de guix laminat, A / UNE-EN 520 - 1200 / 2000 / 12,5 / amb les vores longitudinals afinades, BA 13 "PLACO" i GF-C1-I-W2 / UNE-EN 15283-2 - 1200 / 2400 / 12,5 / amb les vores longitudinals quadrades, Rigidur H 13 BC "PLACO", disposades en l'altra cara. Inclús banda estanca autoadhesiva, Banda 45 "PLACO"; ancoratges de canals i muntants metàl·lics; cargols per a la fixació de les plaques; cinta de paper amb reforç metàl·lic "PLACO" i pasta i cinta per al tractament de junts. Alçada fins a 4m. Inclou mitjans d'elevació i tots els mitjans auxiliars necesaris.
- Sala d'espera vido
- Sala multiús
- sala polivalent</t>
    </r>
  </si>
  <si>
    <r>
      <rPr>
        <b/>
        <sz val="8"/>
        <rFont val="Calibri"/>
        <family val="2"/>
        <scheme val="minor"/>
      </rPr>
      <t xml:space="preserve">Extradossat autoportant lliure de guix laminat </t>
    </r>
    <r>
      <rPr>
        <sz val="8"/>
        <rFont val="Calibri"/>
        <family val="2"/>
        <scheme val="minor"/>
      </rPr>
      <t>, amb resistència al foc EI 20, de 63 mm d'espessor, amb nivell de qualitat de l'acabat Q2, format per placa de guix laminat tipus tallafoc de 15 mm d'espessor, cargolada directament a una estructura autoportant d'acer galvanitzat formada per canals horitzontals, sòlidament fixats al terra i al sostre i muntants verticals de 48 mm i 0,6 mm d'espessor amb una modulació de 600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 Alçada fins a 4m. Inclou mitjans d'elevació i tots els mitjans auxiliars necesaris.
- Nou trasdossat de pilar de despatx polivalent</t>
    </r>
  </si>
  <si>
    <r>
      <rPr>
        <b/>
        <sz val="8"/>
        <rFont val="Calibri"/>
        <family val="2"/>
        <scheme val="minor"/>
      </rPr>
      <t>Formació de calaix</t>
    </r>
    <r>
      <rPr>
        <sz val="8"/>
        <rFont val="Calibri"/>
        <family val="2"/>
        <scheme val="minor"/>
      </rPr>
      <t xml:space="preserve">
Formació de calaix de de guix laminat format per estructura doble normal amb perfileria de planxa d'acer galvanitzat. fixacions per a l'ancoratge de canals i muntants metàl∙lics, cargols per a la fixació de les plaques, cinta de paper amb reforç metàl∙lic i pasta i cinta per al tractament de junts. Inclou mitjans d'elevació i tots els mitjans auxiliars necesaris.
- Formació de calaix de pladur  de 3m*0,30* 0,8m. 
Sobre mostrador i per a dissimular canvi de cel ras nou a antic i aparent desnivell.</t>
    </r>
  </si>
  <si>
    <t>FALSOS SOSTRES</t>
  </si>
  <si>
    <t>4.2</t>
  </si>
  <si>
    <t>4.3</t>
  </si>
  <si>
    <t>4.4</t>
  </si>
  <si>
    <t>4.5</t>
  </si>
  <si>
    <r>
      <rPr>
        <b/>
        <sz val="8"/>
        <rFont val="Calibri"/>
        <family val="2"/>
        <scheme val="minor"/>
      </rPr>
      <t>Fals sostre registrable suspès, acústic</t>
    </r>
    <r>
      <rPr>
        <sz val="8"/>
        <rFont val="Calibri"/>
        <family val="2"/>
        <scheme val="minor"/>
      </rPr>
      <t xml:space="preserve">
Fals sostre registrable suspès, acústic, situat a una altura menor de 4 m. Sistema FON + "PLADUR", constituït per: ESTRUCTURA: perfileria vista, d'acer galvanitzat, T - 15/43, amb sola de 15 mm d'amplària, comprenent perfils primaris 15x38/3600 mm "PLADUR", perfils secundaris 15x38/1200 mm "PLADUR", perfils secundaris 15x38/600 mm "PLADUR", suspesos del forjat o element suport amb penjats TR i varetes; PLAQUES: plaques de guix laminat, de superfície llisa, FON+, Basic A "PLADUR" de 600x600 mm i 13 mm de gruix, pintades de color blanc. Inclús perfils angulars 19x19 mm "PLADUR", fixacions per a l'ancoratge dels perfils i accessoris de muntatge. Alçada fins a 4m. Inclou mitjans d'elevació i tots els mitjans auxiliars necesaris.
- Oficina
- Sala polivalent
- Sala multiús</t>
    </r>
  </si>
  <si>
    <r>
      <rPr>
        <b/>
        <sz val="8"/>
        <rFont val="Calibri"/>
        <family val="2"/>
        <scheme val="minor"/>
      </rPr>
      <t>Fals sostre continu suspès</t>
    </r>
    <r>
      <rPr>
        <sz val="8"/>
        <rFont val="Calibri"/>
        <family val="2"/>
        <scheme val="minor"/>
      </rPr>
      <t xml:space="preserve">
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 UNE-EN 520 - 1200 / longitud / 12,5 / amb les vores longitudinals afinades. Inclús banda autoadhesiva desolidaritzant, fixacions per a l'ancoratge dels perfils, cargols per a la fixació de les plaques, pasta de segellament, cinta microperforada de paper i accessoris de muntatge. Alçada fins a 4m. Inclou mitjans d'elevació i tots els mitjans auxiliars necesaris.
- Sala d'espera vido</t>
    </r>
  </si>
  <si>
    <r>
      <rPr>
        <b/>
        <sz val="8"/>
        <rFont val="Calibri"/>
        <family val="2"/>
        <scheme val="minor"/>
      </rPr>
      <t xml:space="preserve">Fals sostre registrable metàl·lic plaques gran format amb perforacions </t>
    </r>
    <r>
      <rPr>
        <sz val="8"/>
        <rFont val="Calibri"/>
        <family val="2"/>
        <scheme val="minor"/>
      </rPr>
      <t xml:space="preserve">
Fals sostre registrable suspès, situat a una altura menor de 4 m, constituït per: ESTRUCTURA: perfileria vista, amb sola de 24 mm d'amplària, d'acer galvanitzat, color blanc, comprenent perfils primaris i secundaris, suspesos del forjat o element suport amb varetes i penjants; SAFATES METÀL·LIQUES: safates d'acer galvanitzat prelacat, color silvermetalic, de 1000x1000 mm, 0,5 mm de gruix i amb perforacions circulars de 2,5 mm de diàmetre, amb perforacions circulars de 2,5 mm de diàmetre. Inclús perfils angulars, fixacions per a l'ancoratge dels perfils i accessoris de muntatge. .Alçada fins a 4m. Inclou mitjans d'elevació i tots els mitjans auxiliars necesaris.
- zona prèvia al mostrador, igual o similar de l'existent</t>
    </r>
  </si>
  <si>
    <r>
      <rPr>
        <b/>
        <sz val="8"/>
        <rFont val="Calibri"/>
        <family val="2"/>
        <scheme val="minor"/>
      </rPr>
      <t>Substitució de plaques de cel ras registrable en mal estat per altres retirades de l'oficina</t>
    </r>
    <r>
      <rPr>
        <sz val="8"/>
        <rFont val="Calibri"/>
        <family val="2"/>
        <scheme val="minor"/>
      </rPr>
      <t xml:space="preserve">
Substitució de plaques de cel ras existent per plaques de de reaprofitament de la zona desmuntada. Alçada fins a 4m. Inclou mitjans d'elevació i tots els mitjans auxiliars necesaris.
- Despatx 1
- Despatx 2
- Sala de vistes</t>
    </r>
  </si>
  <si>
    <r>
      <t xml:space="preserve">Ajust de cel ras a zona d'enderroc de mampara.
</t>
    </r>
    <r>
      <rPr>
        <sz val="8"/>
        <rFont val="Calibri"/>
        <family val="2"/>
        <scheme val="minor"/>
      </rPr>
      <t>Reaprofitant en cas necessari plaques retirades de la zona d'oficina. Alçada fins a 4m. Inclou mitjans d'elevació i tots els mitjans auxiliars necesaris.
- Sala de vistes</t>
    </r>
  </si>
  <si>
    <t>PALETERIA I AJUDES</t>
  </si>
  <si>
    <t>5.1</t>
  </si>
  <si>
    <t>5.2</t>
  </si>
  <si>
    <t>5.3</t>
  </si>
  <si>
    <r>
      <rPr>
        <b/>
        <sz val="8"/>
        <rFont val="Calibri"/>
        <family val="2"/>
        <scheme val="minor"/>
      </rPr>
      <t>Reparació superficies</t>
    </r>
    <r>
      <rPr>
        <sz val="8"/>
        <rFont val="Calibri"/>
        <family val="2"/>
        <scheme val="minor"/>
      </rPr>
      <t xml:space="preserve">
Reparació de superfícies encrostonades, amb segregacions, escantellades, erosions o zones amb esllavissades en paraments de guix, o amb humitats, sanejat manual amb aplicació de
massilles sintètiques o guix. </t>
    </r>
  </si>
  <si>
    <r>
      <rPr>
        <b/>
        <sz val="8"/>
        <rFont val="Calibri"/>
        <family val="2"/>
        <scheme val="minor"/>
      </rPr>
      <t>Ajudes ram de paleta GENERAL a instal·lacions (electricitat , dades, clima i contra incendis)</t>
    </r>
    <r>
      <rPr>
        <sz val="8"/>
        <rFont val="Calibri"/>
        <family val="2"/>
        <scheme val="minor"/>
      </rPr>
      <t xml:space="preserve">
Repercussió per m² de superfície d'actuació d'obra, d'ajudes de qualsevol treball de ram de paleta, necessàries per a la correcta execució de les obres d'adequació i/o instal·lacións.  S'inclou:                                
- desmuntatge i posterior muntatge de mecanismes, equips, plaquesi identificatives i accessoris, tant a parets com a sostres existents o que s'han de renovar de les instal·lacions d'electricitat, clima i ventilació, seguretat, contra incendis, megafonia, etc. IMPORTANT: S'HAN DE MANTENIR TOTS ELS ELEMENTS D'INSTAL·LACIÓ EXISTENTS PER A PODER-LOS REAPROFITAR.                                                                           - mà d'obra per càrrega i descàrrega de materials.
- obertura i/o tapat de forats i formació de pas de cablejats encastats a envà de cartón guix existent o nous, rebuts, i/p.p. de material auxiliar necessari, neteja i mitjans auxiliars.                     </t>
    </r>
  </si>
  <si>
    <r>
      <rPr>
        <b/>
        <sz val="8"/>
        <rFont val="Calibri"/>
        <family val="2"/>
        <scheme val="minor"/>
      </rPr>
      <t>Ajudes per a reposició de les instal·lacions en construccions en sec</t>
    </r>
    <r>
      <rPr>
        <sz val="8"/>
        <rFont val="Calibri"/>
        <family val="2"/>
        <scheme val="minor"/>
      </rPr>
      <t xml:space="preserve">
Repercussió per m² de superfície rehabilitada d'obra, d'ajudes de qualsevol treball, necessàries per a la reposició en construccions en sec de l'</t>
    </r>
    <r>
      <rPr>
        <b/>
        <sz val="8"/>
        <rFont val="Calibri"/>
        <family val="2"/>
        <scheme val="minor"/>
      </rPr>
      <t>instal·lació elèctrica</t>
    </r>
    <r>
      <rPr>
        <sz val="8"/>
        <rFont val="Calibri"/>
        <family val="2"/>
        <scheme val="minor"/>
      </rPr>
      <t xml:space="preserve"> formada per: posada a terra, xarxa d'equipotencialitat, caixa general de protecció, línia general d'alimentació, centralització de comptadors, derivacions individuals i xarxa de distribució interior, amb un grau de complexitat alt, en edifici plurifamiliar, inclosa p/p d'elements comuns. Inclús material auxiliar per a la correcta execució dels treballs.</t>
    </r>
  </si>
  <si>
    <t>PAVIMENTS</t>
  </si>
  <si>
    <t>6.1</t>
  </si>
  <si>
    <t>6.2</t>
  </si>
  <si>
    <t>6.3</t>
  </si>
  <si>
    <t>6.4</t>
  </si>
  <si>
    <r>
      <rPr>
        <b/>
        <sz val="8"/>
        <rFont val="Calibri"/>
        <family val="2"/>
        <scheme val="minor"/>
      </rPr>
      <t>Paviment interior de peces de gres ceràmic</t>
    </r>
    <r>
      <rPr>
        <sz val="8"/>
        <rFont val="Calibri"/>
        <family val="2"/>
        <scheme val="minor"/>
      </rPr>
      <t xml:space="preserve">
Paviment interior, de rajola de gres porcel·lànic de forma rectangular, preu alt, grup AI-AIIa (UNE-EN 14411), col·locades amb adhesiu per a rajola ceràmica C1-E (UNE-EN 12004) i rejuntat amb beurada CG2 (UNE-EN 13888) Peces imitació marbre negre amb veta blanca similar a l'existent. Sobre nova base de morter per a guanyar el gruix del terrazo existent. Inclou material i execució de recrescut de morter.</t>
    </r>
  </si>
  <si>
    <r>
      <rPr>
        <b/>
        <sz val="8"/>
        <rFont val="Calibri"/>
        <family val="2"/>
        <scheme val="minor"/>
      </rPr>
      <t>Acabat de paviment de terratzo</t>
    </r>
    <r>
      <rPr>
        <sz val="8"/>
        <rFont val="Calibri"/>
        <family val="2"/>
        <scheme val="minor"/>
      </rPr>
      <t xml:space="preserve">
Polit i abrillantat mecànics en obra de paviment interior de terratzo, mitjançant estesa de beurada acolorada amb la mateixa tonalitat de les rajoles; desbastat o rebaix, amb una mola basta entre 36 i 60, segons el tipus de terratzo i l'estat en que es trobi el sòl; planificat o polit bast, amb abrasiu de gra entre 80 i 120; estesa d'una nova beurada de les mateixes característiques que la primera; planificat o polit bast, amb abrasiu de gra entre 80 i 120; i abrillantat amb moles de 400 o superior.
- Entrada i zones d'enderroc d'envans</t>
    </r>
  </si>
  <si>
    <r>
      <rPr>
        <b/>
        <sz val="8"/>
        <rFont val="Calibri"/>
        <family val="2"/>
        <scheme val="minor"/>
      </rPr>
      <t>Sòcol DM</t>
    </r>
    <r>
      <rPr>
        <sz val="8"/>
        <rFont val="Calibri"/>
        <family val="2"/>
        <scheme val="minor"/>
      </rPr>
      <t xml:space="preserve">
Subministrament i col·locació de sòcol de DM hidròfug, alçada 70mm acabat lacat o folrat de PVC. Col·locat amb adhesiu. Color a determinar per la DF
Color cru similar existent, interior oficina</t>
    </r>
  </si>
  <si>
    <r>
      <rPr>
        <b/>
        <sz val="8"/>
        <rFont val="Calibri"/>
        <family val="2"/>
        <scheme val="minor"/>
      </rPr>
      <t>Sòcol alumini</t>
    </r>
    <r>
      <rPr>
        <sz val="8"/>
        <rFont val="Calibri"/>
        <family val="2"/>
        <scheme val="minor"/>
      </rPr>
      <t xml:space="preserve">
Subministrament i muntatge de sòcol d'alumini anoditzat, inferior a 60 mm d'altura, color plata. COL·LOCACIÓ: amb adhesiu.
Vestíbul i base moble taulell atenció al públic.</t>
    </r>
  </si>
  <si>
    <t>INSTAL·LACIONS</t>
  </si>
  <si>
    <t>7.1.1</t>
  </si>
  <si>
    <t>7.1.2</t>
  </si>
  <si>
    <t>7.1.3</t>
  </si>
  <si>
    <t>7.1.4</t>
  </si>
  <si>
    <t>7.1.5</t>
  </si>
  <si>
    <t>7.1.6</t>
  </si>
  <si>
    <t>7.1.7</t>
  </si>
  <si>
    <t>7.1.8</t>
  </si>
  <si>
    <t>7.1.9</t>
  </si>
  <si>
    <t>7.1.10</t>
  </si>
  <si>
    <t>7.1.11</t>
  </si>
  <si>
    <t>7.1.12</t>
  </si>
  <si>
    <t>INSTAL·LACIO ELECTRICA</t>
  </si>
  <si>
    <r>
      <rPr>
        <b/>
        <sz val="8"/>
        <rFont val="Calibri"/>
        <family val="2"/>
        <scheme val="minor"/>
      </rPr>
      <t>Nova encesa</t>
    </r>
    <r>
      <rPr>
        <sz val="8"/>
        <rFont val="Calibri"/>
        <family val="2"/>
        <scheme val="minor"/>
      </rPr>
      <t xml:space="preserve">
Realització de noves enceses i cablejat dintre corrugat s/normativa des des de caixes de derivació existents sobre cel ras. Cable unipolar RV-K, sent la seva tensió assignada de 0,6/1 kV, reacció al foc classe Eca, amb conductor de coure classe 5 (-K) de 2,5 mm² de secció, amb aïllament de polietilè reticulat (R) i coberta de PVC (V). , instal·lat dintre corrugat lliure d'halògens o safata (no incloses)  Totalment realitzat; i/p.p. de connexions a l'interior de caixes de doble aïllament (incloses). Conforme a REBT: ITC-*BT-19 i ITC-*BT-20. Cablejat conforme EN 50575:2014+A1:2016, UNEIX 21031-3 i UNEIX 21176; amb marcatge CE i Declaració de Prestacions (CPR) segons Reglament Europeu (UE) 305/2011. Inclús accessoris i elements de subjecció.
- sala d'espera vido
- sala polivalent
- mostrador</t>
    </r>
  </si>
  <si>
    <r>
      <rPr>
        <b/>
        <sz val="8"/>
        <rFont val="Calibri"/>
        <family val="2"/>
        <scheme val="minor"/>
      </rPr>
      <t>Modificació encesa existent</t>
    </r>
    <r>
      <rPr>
        <sz val="8"/>
        <rFont val="Calibri"/>
        <family val="2"/>
        <scheme val="minor"/>
      </rPr>
      <t xml:space="preserve">
Modificació de l'encesa de l'enllumenat, d'una encesa a dues enceses. Cable unipolar RV-K, sent la seva tensió assignada de 0,6/1 kV, reacció al foc classe Eca, amb conductor de coure classe 5 (-K) de 2,5 mm² de secció, amb aïllament de polietilè reticulat (R) i coberta de PVC (V). , instal·lat dintre corrugat lliure d'halògens o safata (no incloses)  Totalment realitzat; i/p.p. de connexions a l'interior de caixes de doble aïllament (incloses). Conforme a REBT: ITC-*BT-19 i ITC-*BT-20. Cablejat conforme EN 50575:2014+A1:2016, UNEIX 21031-3 i UNEIX 21176; amb marcatge CE i Declaració de Prestacions (CPR) segons Reglament Europeu (UE) 305/2011. Inclús accessoris i elements de subjecció.
- sala multiús
- accés</t>
    </r>
  </si>
  <si>
    <r>
      <rPr>
        <b/>
        <sz val="8"/>
        <rFont val="Calibri"/>
        <family val="2"/>
        <scheme val="minor"/>
      </rPr>
      <t>Mecanismes simples</t>
    </r>
    <r>
      <rPr>
        <sz val="8"/>
        <rFont val="Calibri"/>
        <family val="2"/>
        <scheme val="minor"/>
      </rPr>
      <t xml:space="preserve">
Muntage de mecanisme i cablejat necessari fins a caixa de derivació (endoll, interruptor, dades) per model SIMON 82 Nature, combinació a escollir per la DF. Totalment instal·lat, marc i bastidor encastat
- 1 endoll d'espera vido
- 1 interruptor sala polivalent</t>
    </r>
  </si>
  <si>
    <r>
      <rPr>
        <b/>
        <sz val="8"/>
        <rFont val="Calibri"/>
        <family val="2"/>
        <scheme val="minor"/>
      </rPr>
      <t>Mecanismes triples</t>
    </r>
    <r>
      <rPr>
        <sz val="8"/>
        <rFont val="Calibri"/>
        <family val="2"/>
        <scheme val="minor"/>
      </rPr>
      <t xml:space="preserve">
Muntage de mecanisme i cablejat necessari fins a caixa de derivació (endoll, interruptor, dades) per model SIMON 82 Nature, combinació a escollir per la DF. Totalment instal·lat, marc i bastidor encastat
- 1 oficina</t>
    </r>
  </si>
  <si>
    <r>
      <rPr>
        <b/>
        <sz val="8"/>
        <rFont val="Calibri"/>
        <family val="2"/>
        <scheme val="minor"/>
      </rPr>
      <t>Interruptor doble</t>
    </r>
    <r>
      <rPr>
        <sz val="8"/>
        <rFont val="Calibri"/>
        <family val="2"/>
        <scheme val="minor"/>
      </rPr>
      <t xml:space="preserve">
Subministrament i muntatge de nou interruptor doble (llum ambient i llum central) tipus Simon 82. Totalment muntat. Nature combinació a escollir per la DF
- slaa d'espera vido</t>
    </r>
  </si>
  <si>
    <r>
      <rPr>
        <b/>
        <sz val="8"/>
        <rFont val="Calibri"/>
        <family val="2"/>
        <scheme val="minor"/>
      </rPr>
      <t>Substitució mecanismes simples</t>
    </r>
    <r>
      <rPr>
        <sz val="8"/>
        <rFont val="Calibri"/>
        <family val="2"/>
        <scheme val="minor"/>
      </rPr>
      <t xml:space="preserve">
Substitució de mecanisme existent (endoll, interruptor, dades) per model SIMON 82 Nature, combinació a escollir per la DF. Totalment instal·lat, marc i bastidor encastat
- 1 endoll
- 5 interruptors
- 1 roseta de 2 punts de dades</t>
    </r>
  </si>
  <si>
    <r>
      <rPr>
        <b/>
        <sz val="8"/>
        <rFont val="Calibri"/>
        <family val="2"/>
        <scheme val="minor"/>
      </rPr>
      <t>Substitució mecanisme triple endoll</t>
    </r>
    <r>
      <rPr>
        <sz val="8"/>
        <rFont val="Calibri"/>
        <family val="2"/>
        <scheme val="minor"/>
      </rPr>
      <t xml:space="preserve">
Substitució de mecanisme existent (endoll, interruptor, dades) per model SIMON 82 Nature, combinació a escollir per la DF. Totalment instal·lat, marc i bastidor encastat
- oficina</t>
    </r>
  </si>
  <si>
    <r>
      <rPr>
        <b/>
        <sz val="8"/>
        <rFont val="Calibri"/>
        <family val="2"/>
        <scheme val="minor"/>
      </rPr>
      <t>Mecanismes dobles</t>
    </r>
    <r>
      <rPr>
        <sz val="8"/>
        <rFont val="Calibri"/>
        <family val="2"/>
        <scheme val="minor"/>
      </rPr>
      <t xml:space="preserve">
Substitució de mecanisme existent (endoll, interruptor, dades) per model SIMON 82 Nature, combinació a escollir per la DF. Totalment instal·lat, marc i bastidor encastat
- 2 interruptors</t>
    </r>
  </si>
  <si>
    <r>
      <rPr>
        <b/>
        <sz val="8"/>
        <rFont val="Calibri"/>
        <family val="2"/>
        <scheme val="minor"/>
      </rPr>
      <t>Nous punts de treball</t>
    </r>
    <r>
      <rPr>
        <sz val="8"/>
        <rFont val="Calibri"/>
        <family val="2"/>
        <scheme val="minor"/>
      </rPr>
      <t xml:space="preserve">
Punt de treball a paret i a mostrador: caixa de mecanismes per a centralització de funcions en lloc de treball de 3 columnes, amb 2 preses de corrent (2P+T) de 10/16 A i tapa color blanc, 2 preses de corrent (2P+T) de 10/16 A amb tapa vermella, 2 preses de veu i dades RJ45 doble categoria 6 aF/UTP, muntada encastada. Inclou mà d'obra necessària per a la nova obertura i la reparació del buit restant. Inclou tot el cablejat necessari des del quadre elèctric i i tots els elements des del rack.
- sala polivalent
- sala multiús
- mostrador
- reserva</t>
    </r>
  </si>
  <si>
    <r>
      <t xml:space="preserve">CERTIFICACIÓ PUNTS
</t>
    </r>
    <r>
      <rPr>
        <sz val="8"/>
        <rFont val="Calibri"/>
        <family val="2"/>
        <scheme val="minor"/>
      </rPr>
      <t>Verificació i certificació dels punts informàtics i del cablejat estructurat en categoria 6A d, amb equip de mesura homologador pentaescanner o similar, etiquetatge del punt informatíc a la caixa cima i al rack. Lliurament de certificat.</t>
    </r>
  </si>
  <si>
    <r>
      <rPr>
        <b/>
        <sz val="8"/>
        <rFont val="Calibri"/>
        <family val="2"/>
        <scheme val="minor"/>
      </rPr>
      <t>Reubicació punts de treball</t>
    </r>
    <r>
      <rPr>
        <sz val="8"/>
        <rFont val="Calibri"/>
        <family val="2"/>
        <scheme val="minor"/>
      </rPr>
      <t xml:space="preserve">
Reubicació de punt de treball a paret: caixa de mecanismes per a centralització de funcions en lloc de treball de 3 columnes, amb 2 preses de corrent (2P+T) de 10/16 A i tapa color blanc, 2 preses de corrent (2P+T) de 10/16 A amb tapa vermella, 2 preses de veu i dades RJ45 doble categoria 6 F/UTP, muntada superficialment. Inclou mà d'obra necessària per a la nova obertura i la reparació del buit restant.</t>
    </r>
  </si>
  <si>
    <r>
      <rPr>
        <b/>
        <sz val="8"/>
        <rFont val="Calibri"/>
        <family val="2"/>
        <scheme val="minor"/>
      </rPr>
      <t>Canalització de protecció de cablejat</t>
    </r>
    <r>
      <rPr>
        <sz val="8"/>
        <rFont val="Calibri"/>
        <family val="2"/>
        <scheme val="minor"/>
      </rPr>
      <t xml:space="preserve">
Canalització de protecció de cablejat, formada per tub de poliamida flexible, corrugat, lliure de halògens, de 20 mm de diàmetre nominal, amb IP547. Instal·lació encastada.</t>
    </r>
  </si>
  <si>
    <t>7.2.1</t>
  </si>
  <si>
    <t>7.2.2</t>
  </si>
  <si>
    <r>
      <rPr>
        <b/>
        <sz val="8"/>
        <rFont val="Calibri"/>
        <family val="2"/>
        <scheme val="minor"/>
      </rPr>
      <t>PANTALLA ENCASTADA  LED 600X600 NOVA</t>
    </r>
    <r>
      <rPr>
        <sz val="8"/>
        <rFont val="Calibri"/>
        <family val="2"/>
        <scheme val="minor"/>
      </rPr>
      <t xml:space="preserve">
Substitució de lluminària interior encastada, a una altura &lt;= 3 m, per lluminària decorativa modular d'alumini, de 60x60 cm, de 33 W de potència de la lluminària, 3000 lm de flux lluminós, protecció IP20, regulable 1-10 V, de temperatura de color 4000 K, encastada. Inclou subministrament. Alçada fins a 4m. Inclou mitjans d'elevació i tots els mitjans auxiliars necesaris..</t>
    </r>
    <r>
      <rPr>
        <b/>
        <sz val="8"/>
        <rFont val="Calibri"/>
        <family val="2"/>
        <scheme val="minor"/>
      </rPr>
      <t xml:space="preserve"> S'haurà de realitzar estudi lumínic. Garantir el compliment de 500lx sobre el llocs de treball.</t>
    </r>
  </si>
  <si>
    <r>
      <rPr>
        <b/>
        <sz val="8"/>
        <rFont val="Calibri"/>
        <family val="2"/>
        <scheme val="minor"/>
      </rPr>
      <t>LLUMENERA EMERGÈNCIA ENCAST/SUPER. 60 lm</t>
    </r>
    <r>
      <rPr>
        <sz val="8"/>
        <rFont val="Calibri"/>
        <family val="2"/>
        <scheme val="minor"/>
      </rPr>
      <t xml:space="preserve">
Subministrament i col·locació de llumenera d'emergència encastada/superfície de 60 lumens amb bateria d'emergencia de 1h. Inclou marc per encastar i accesoris de muntatge. Tipus DIASALUX NOVA.Subministrament i col∙locació de llum d'emergència amb làmpada LED, amb una vida útil de 100000 h, permanent i estanca amb grau de protecció IP66, aïllament classe II, amb un flux aproximat de 70 a 100 lm, 1 h d'autonomia, amb funcionament centralitzat de forma rectangular amb difusor i cos de policarbonat, preu alt, col∙locat superficial. Inclou tot el cablejat necessari fins al quadre elèctric (sala polivalent). Alçada fins a 4m. Inclou mitjans d'elevació i tots els mitjans auxiliars necesaris.
- sala d'espera vido
- sala multiús
- sala polivalent
- zona pas</t>
    </r>
  </si>
  <si>
    <t>ENLLUMENAT TIPUS D'ESPERA VIDO</t>
  </si>
  <si>
    <t>7.3.1</t>
  </si>
  <si>
    <t>7.3.2</t>
  </si>
  <si>
    <t>7.3.3</t>
  </si>
  <si>
    <t>7.3.4</t>
  </si>
  <si>
    <t>7.3.5</t>
  </si>
  <si>
    <r>
      <rPr>
        <b/>
        <sz val="8"/>
        <rFont val="Calibri"/>
        <family val="2"/>
        <scheme val="minor"/>
      </rPr>
      <t>TIRA LED</t>
    </r>
    <r>
      <rPr>
        <sz val="8"/>
        <rFont val="Calibri"/>
        <family val="2"/>
        <scheme val="minor"/>
      </rPr>
      <t xml:space="preserve">
Subministrament i muntatge de tira led amb perfil i difusor diagonal il·luminació a pared encastat a llistó horitzontal superficial temperatura càlida, sota prestatge escriptori i sota taula cantonera. Inclou tota la instal·lació necessària per al correcte funcionament. Interruptor exclusiu per a la il·luminació ambiental. Inclou transformadors tipus DRIVER MEANWELL 60W 24V IP‐67, col·locat en zona accessible i grafiat a plànols finals ubicació definitiva integrada al mobiliari
Tipus Sistema d'il·luminació Schlüter-LIPROTEC-LL "SCHLÜTER-SYSTEMS", de 1 m de longitud, compost de perfil d'allotjament de tires de led d'alumini anoditzat, color natural, acabat mat, Schlüter-LT-LL 2017 AE, subministrat en barres de 2,5 m de longitud, difusor de llum indirecta de polimetilmetacrilat, Schlüter-LT-WS I 20, subministrat en barres de 2,5 m de longitud, tira de led, de color blanc càlid (3400K), de 2,5 m de longitud, Schlüter-LT ES 11, amb grau de protecció IP67, de 140 led/m, índex de reproducció cromàtica 85 i 7,5 W/m de potència, i font d'alimentació de 24 V, Schlüter-LT EKE 24V 30W, de 30 W de potència. Alçada fins a 4m. Inclou mitjans d'elevació i tots els mitjans auxiliars necesaris.
- Sala d'espera vido: pissarra, arrambadors, taula cantonera i escriptori infantil</t>
    </r>
  </si>
  <si>
    <r>
      <rPr>
        <b/>
        <sz val="8"/>
        <rFont val="Calibri"/>
        <family val="2"/>
        <scheme val="minor"/>
      </rPr>
      <t>FOCUS LED 7W</t>
    </r>
    <r>
      <rPr>
        <sz val="8"/>
        <rFont val="Calibri"/>
        <family val="2"/>
        <scheme val="minor"/>
      </rPr>
      <t xml:space="preserve">
Subministrament i muntatge de Lluminària puntual jardí vertical  tipus BENEITO FAURE CONCORD CCT Dimmable Negre. Alçada fins a 4m. Inclou mitjans d'elevació i tots els mitjans auxiliars necesaris.
-sala d'espera vido</t>
    </r>
  </si>
  <si>
    <r>
      <rPr>
        <b/>
        <sz val="8"/>
        <rFont val="Calibri"/>
        <family val="2"/>
        <scheme val="minor"/>
      </rPr>
      <t>Downlights càlids diàmetre 20cm</t>
    </r>
    <r>
      <rPr>
        <sz val="8"/>
        <rFont val="Calibri"/>
        <family val="2"/>
        <scheme val="minor"/>
      </rPr>
      <t xml:space="preserve">
Subministrament i muntatge de Downlights càlids diàmetre 20cm tipus FARO KOBO Downlight Blanc 27W 4000K CRI90 100º IP65. Alçada fins a 4m. Inclou mitjans d'elevació i tots els mitjans auxiliars necesaris.</t>
    </r>
  </si>
  <si>
    <r>
      <rPr>
        <b/>
        <sz val="8"/>
        <rFont val="Calibri"/>
        <family val="2"/>
        <scheme val="minor"/>
      </rPr>
      <t>Downlights neutres diàmetre 20cm</t>
    </r>
    <r>
      <rPr>
        <sz val="8"/>
        <rFont val="Calibri"/>
        <family val="2"/>
        <scheme val="minor"/>
      </rPr>
      <t xml:space="preserve">
Subministrament i muntatge de Downlights temperatura neutra diàmetre 20cm tipus FARO KOBO Downlight Blanc 27W 4000K CRI90 100º IP66. Alçada fins a 4m. Inclou mitjans d'elevació i tots els mitjans auxiliars necesaris.
- zona vestíbul</t>
    </r>
  </si>
  <si>
    <r>
      <rPr>
        <b/>
        <sz val="8"/>
        <rFont val="Calibri"/>
        <family val="2"/>
        <scheme val="minor"/>
      </rPr>
      <t>Downlights neutres diàmetre 5cm</t>
    </r>
    <r>
      <rPr>
        <sz val="8"/>
        <rFont val="Calibri"/>
        <family val="2"/>
        <scheme val="minor"/>
      </rPr>
      <t xml:space="preserve">
Subministrament i muntatge de Downlights temperatura neutra diàmetre 10 cm tipus FARO NIVA Pinhole negro IP65 4000k. Alçada fins a 4m. Inclou mitjans d'elevació i tots els mitjans auxiliars necesaris.
- Zona mostrador</t>
    </r>
  </si>
  <si>
    <t>PCI</t>
  </si>
  <si>
    <r>
      <rPr>
        <b/>
        <sz val="8"/>
        <rFont val="Calibri"/>
        <family val="2"/>
        <scheme val="minor"/>
      </rPr>
      <t>Reubicació detector</t>
    </r>
    <r>
      <rPr>
        <sz val="8"/>
        <rFont val="Calibri"/>
        <family val="2"/>
        <scheme val="minor"/>
      </rPr>
      <t xml:space="preserve">
Reubicació detector d'incendis. Inclou totes les partides i materials necessaris per a deixar-ho en correcte funcionament. Col·locar el detector exitent sobre les noves plaques de cel ras. Alçada fins a 4m. Inclou mitjans d'elevació i tots els mitjans auxiliars necesaris.
- Sala multíus
- Oficina
- despatx 1
- despatx 2
- sala polivalent
- sala de vistes (2u)</t>
    </r>
  </si>
  <si>
    <r>
      <rPr>
        <b/>
        <sz val="8"/>
        <rFont val="Calibri"/>
        <family val="2"/>
        <scheme val="minor"/>
      </rPr>
      <t>Subministrament i muntatge de nous detectors</t>
    </r>
    <r>
      <rPr>
        <sz val="8"/>
        <rFont val="Calibri"/>
        <family val="2"/>
        <scheme val="minor"/>
      </rPr>
      <t xml:space="preserve"> 
Subministrament i muntatge de nous detectors d'incendi, model igual que els existents.  Inclou cablejat fins centraleta </t>
    </r>
    <r>
      <rPr>
        <b/>
        <sz val="8"/>
        <rFont val="Calibri"/>
        <family val="2"/>
        <scheme val="minor"/>
      </rPr>
      <t>situada en xxxxxx</t>
    </r>
    <r>
      <rPr>
        <sz val="8"/>
        <rFont val="Calibri"/>
        <family val="2"/>
        <scheme val="minor"/>
      </rPr>
      <t xml:space="preserve"> i totes les partides i materials necessaris per a deixar-ho en correcte funcionament. Alçada fins a 4m. Inclou mitjans d'elevació i tots els mitjans auxiliars necesaris.
- sala d'espera vido
- zona de pas</t>
    </r>
  </si>
  <si>
    <r>
      <rPr>
        <b/>
        <sz val="8"/>
        <rFont val="Calibri"/>
        <family val="2"/>
        <scheme val="minor"/>
      </rPr>
      <t xml:space="preserve">Placa de senyalització </t>
    </r>
    <r>
      <rPr>
        <sz val="8"/>
        <rFont val="Calibri"/>
        <family val="2"/>
        <scheme val="minor"/>
      </rPr>
      <t xml:space="preserve">
Placa de senyalització de mitjans d'evacuació, de PVC fotoluminiscent, amb categoria de fotoluminiscència A segons UNE 23035-4, de 224x224 mm. Inclús elements de fixació.</t>
    </r>
  </si>
  <si>
    <r>
      <rPr>
        <b/>
        <sz val="8"/>
        <rFont val="Calibri"/>
        <family val="2"/>
        <scheme val="minor"/>
      </rPr>
      <t>Extintor de pols seca</t>
    </r>
    <r>
      <rPr>
        <sz val="8"/>
        <rFont val="Calibri"/>
        <family val="2"/>
        <scheme val="minor"/>
      </rPr>
      <t xml:space="preserve">
Subministrament i install·lació d'extintor de pols seca, de 6 kg de càrrega, amb pressió incorporada, pintat, amb suport a la paret i amb el desmuntatge inclòs</t>
    </r>
  </si>
  <si>
    <t>VENTIL·LACIO I CLIMA</t>
  </si>
  <si>
    <t>7.4.1</t>
  </si>
  <si>
    <t>7.4.2</t>
  </si>
  <si>
    <t>7.4.3</t>
  </si>
  <si>
    <t>7.4.4</t>
  </si>
  <si>
    <t>7.5.1</t>
  </si>
  <si>
    <t>7.5.2</t>
  </si>
  <si>
    <t>7.5.3</t>
  </si>
  <si>
    <t>7.5.4</t>
  </si>
  <si>
    <t>7.5.5</t>
  </si>
  <si>
    <t>7.5.6</t>
  </si>
  <si>
    <t>7.5.7</t>
  </si>
  <si>
    <t>7.5.8</t>
  </si>
  <si>
    <t>7.5.9</t>
  </si>
  <si>
    <t>7.5.10</t>
  </si>
  <si>
    <r>
      <rPr>
        <b/>
        <sz val="8"/>
        <rFont val="Calibri"/>
        <family val="2"/>
        <scheme val="minor"/>
      </rPr>
      <t>Formació de conductes</t>
    </r>
    <r>
      <rPr>
        <sz val="8"/>
        <rFont val="Calibri"/>
        <family val="2"/>
        <scheme val="minor"/>
      </rPr>
      <t xml:space="preserve">
Conducte. Formació de conducte rectangular de planxa d'acer galvanitzat, de gruix 0,8 mm, amb unió baioneta, muntat, totalment instal·lat, inclòs sistema de suspensió.. Alçada fins a 4m. Inclou mitjans d'elevació i tots els mitjans auxiliars necesaris.
- Tram de 150*150. Nou conducte aportació cap a sala vido
- Tram de 150*150. Nou conducte extracció cap a sala vido
- Tram de 150*150. Nou conducte de retorn cap a zona zona de pas.
- Tram de 150*150. Nou conducte de d'aportació cap a zona zona de pas.
- Tram de 150*150 zona. Nou conducte d'extracció cap a sala polivalent.</t>
    </r>
  </si>
  <si>
    <r>
      <rPr>
        <b/>
        <sz val="8"/>
        <rFont val="Calibri"/>
        <family val="2"/>
        <scheme val="minor"/>
      </rPr>
      <t xml:space="preserve">Aillament tèrmic conducte. Muntat. 
</t>
    </r>
    <r>
      <rPr>
        <sz val="8"/>
        <rFont val="Calibri"/>
        <family val="2"/>
        <scheme val="minor"/>
      </rPr>
      <t>Aïllament tèrmic de conductes amb manta de llana mineral (MW), segons UNE-EN 14303, de gruix 30 mm, amb una conductivitat tèrmica &lt;=0,034 W/mK, resistència tèrmica &gt;=0,88235 m2.K/W, amb paper kraft-alumini, muntat. Alçada fins a 4m. Inclou mitjans d'elevació i tots els mitjans auxiliars necesaris.</t>
    </r>
  </si>
  <si>
    <r>
      <rPr>
        <b/>
        <sz val="8"/>
        <rFont val="Calibri"/>
        <family val="2"/>
        <scheme val="minor"/>
      </rPr>
      <t>Allargament conducte flexible fins a difussors</t>
    </r>
    <r>
      <rPr>
        <sz val="8"/>
        <rFont val="Calibri"/>
        <family val="2"/>
        <scheme val="minor"/>
      </rPr>
      <t>. 
Tub flexible amb conducte circular d'alumini+espiral d'acer+polièster i feltre de llana mineral de vidre, de 127 mm de diàmetre sense gruixos definits, col·locat. Alçada fins a 4m. Inclou mitjans d'elevació i tots els mitjans auxiliars necesaris.
DR03 119a. Per a centrar el difussor de l'oficina a la sala vido
DR03 119b .  Per a centrar el difussor de l'oficina al passadís central
DR04 132a. Per a centrar el difussor de la sala polivalent.
DR04 132b. Per la nova connexió des de la sala polivalent a la zona de pas
DR04 124 b. Per a centrar el difussor de passadís a la sala multiús.</t>
    </r>
  </si>
  <si>
    <r>
      <rPr>
        <b/>
        <sz val="8"/>
        <rFont val="Calibri"/>
        <family val="2"/>
        <scheme val="minor"/>
      </rPr>
      <t>Recol·locació de reixes i difussors existents.</t>
    </r>
    <r>
      <rPr>
        <sz val="8"/>
        <rFont val="Calibri"/>
        <family val="2"/>
        <scheme val="minor"/>
      </rPr>
      <t xml:space="preserve">
Desmuntage i recol·locació de difussors i reixes sobre nou cel ras. Inclou totes els elements i treballs necessaris per a l'adaptació al cel ras definitiu. Alçada fins a 4m. Inclou mitjans d'elevació i tots els mitjans auxiliars necesaris.</t>
    </r>
  </si>
  <si>
    <r>
      <rPr>
        <b/>
        <sz val="8"/>
        <rFont val="Calibri"/>
        <family val="2"/>
        <scheme val="minor"/>
      </rPr>
      <t>Regulador de cabal tipus RAD 100 muntat .</t>
    </r>
    <r>
      <rPr>
        <sz val="8"/>
        <rFont val="Calibri"/>
        <family val="2"/>
        <scheme val="minor"/>
      </rPr>
      <t xml:space="preserve">
Regulador de cabal circular d'acer galvanitzat de 100 mm de diàmetre, autoregulable mecànicament, col.locat. Alçada fins a 4m. Inclou mitjans d'elevació i tots els mitjans auxiliars necesaris.
- Sala polivalent
- Sala vido</t>
    </r>
  </si>
  <si>
    <r>
      <rPr>
        <b/>
        <sz val="8"/>
        <rFont val="Calibri"/>
        <family val="2"/>
        <scheme val="minor"/>
      </rPr>
      <t>Nova reixa d'aportació</t>
    </r>
    <r>
      <rPr>
        <sz val="8"/>
        <rFont val="Calibri"/>
        <family val="2"/>
        <scheme val="minor"/>
      </rPr>
      <t xml:space="preserve">
Reixa aportació aire primari tipus RI 01 25.  Reixa d'impulsió amb referència RI01, construïda en alumini, de 225 x 125 mm, amb lamel·les horitzontals per a muntatge en sostre/paret/cortiner/tabica, amb regulació de cabal i premarc, acabat pintat/lacat en color RAL o anoditzat a determinar per la DF. Inclou part  proporcional de material del mateix material que el conducte per a realiztzar la correcta embocadura entre la reixa i el mateix, amb tots els seus elements de fixació. Completament instal·lada. Alçada fins a 4m. Inclou mitjans d'elevació i tots els mitjans auxiliars necesaris.
Marca/model: TROX / AH-AG/225x125 o equivalent
- Zona de pas
- sala Vido</t>
    </r>
  </si>
  <si>
    <r>
      <rPr>
        <b/>
        <sz val="8"/>
        <rFont val="Calibri"/>
        <family val="2"/>
        <scheme val="minor"/>
      </rPr>
      <t>Nova reixa d'extracció</t>
    </r>
    <r>
      <rPr>
        <sz val="8"/>
        <rFont val="Calibri"/>
        <family val="2"/>
        <scheme val="minor"/>
      </rPr>
      <t xml:space="preserve">
Reixa extracció aire primari tipus RE 01 15. 
Reixa d'extracció amb referència RE01, construïda en alumini, de 325 x 125 mm, amb lamel·les horitzontals per a muntatge en sostre/paret/cortiner/tabica, amb regulació de cabal i
premarc, acabat pintat/lacat en color RAL o anoditzat a determinar per la DF. Inclou part proporcional de material del mateix material que el conducte per a realiztzar la correcta embocadura entre la reixa i el mateix, amb tots els seus elements de fixació. Completament instal·lada. Alçada fins a 4m. Inclou mitjans d'elevació i tots els mitjans auxiliars necesaris.
Marca/model: TROX / AE-AG/325x125 o equivalent
- sala polivalent
- sala vido</t>
    </r>
  </si>
  <si>
    <r>
      <rPr>
        <b/>
        <sz val="8"/>
        <rFont val="Calibri"/>
        <family val="2"/>
        <scheme val="minor"/>
      </rPr>
      <t xml:space="preserve">Nova reixa de retorn
</t>
    </r>
    <r>
      <rPr>
        <sz val="8"/>
        <rFont val="Calibri"/>
        <family val="2"/>
        <scheme val="minor"/>
      </rPr>
      <t>Reixa de retorn amb referència RR01, construïda en alumini, de 525 x 125 mm, amb lamel·les horitzontals per a muntatge en sostre/paret/cortiner/tabica, premarc, acabat pintat/lacat en color RAL o anoditzat a determinar per la DF. Inclou part proporcional de material del mateix material que el conducte per a realiztzar la correcta embocadura entre la reixa i el mateix, amb tots els seus elements de fixació. Completament instal·lada. Alçada fins a 4m. Inclou mitjans d'elevació i tots els mitjans auxiliars necesaris. Marca/model: TROX / AT-A/525x125 o equivalent
- zona de pas</t>
    </r>
  </si>
  <si>
    <r>
      <t xml:space="preserve">Nou difussor circular.
</t>
    </r>
    <r>
      <rPr>
        <sz val="8"/>
        <rFont val="Calibri"/>
        <family val="2"/>
        <scheme val="minor"/>
      </rPr>
      <t>Difusor circular d'impulsió amb referència DR03, construït en alumini i de 198 mm de boca de connexió, amb plenum de connexió, aïllat interiorment amb escuma elastomèrica i amb
regulació de cabal, acabat pintat/lacat en color RAL o anoditzat a determinar per la DF , amb
tots els seus elements de fixació. Completament instal·lat.Alçada fins a 4m. Inclou mitjans d'elevació i tots els mitjans auxiliars necesaris.  Marca/model: TROX /
ADLR-ZH-M/3 o equivalent.
- zona de pas</t>
    </r>
  </si>
  <si>
    <t>REVESTIMENTS</t>
  </si>
  <si>
    <t xml:space="preserve">PINTURA HORITZONTAL </t>
  </si>
  <si>
    <t>8.1.1</t>
  </si>
  <si>
    <r>
      <rPr>
        <b/>
        <sz val="8"/>
        <color theme="1"/>
        <rFont val="Calibri"/>
        <family val="2"/>
      </rPr>
      <t>Pintat de parament horitzontal color  &lt;3m</t>
    </r>
    <r>
      <rPr>
        <sz val="8"/>
        <color theme="1"/>
        <rFont val="Calibri"/>
        <family val="2"/>
      </rPr>
      <t xml:space="preserve">
pintura plàstica amb acabat llis, amb una capa segelladora i dues d'acabat. de fins 3 m d'altura.  Inclou mitjans d'elevació i tots els mitjans auxiliars necesaris. COLOR A DEFINIR
- sala d'espera vido
- zona mostrador</t>
    </r>
  </si>
  <si>
    <t xml:space="preserve">PINTURA VERTICAL </t>
  </si>
  <si>
    <t>8.2.1</t>
  </si>
  <si>
    <t>8.2.2</t>
  </si>
  <si>
    <t>8.2.3</t>
  </si>
  <si>
    <r>
      <rPr>
        <b/>
        <sz val="8"/>
        <rFont val="Calibri"/>
        <family val="2"/>
        <scheme val="minor"/>
      </rPr>
      <t>Pintat de parament vertical blanc &lt;3m</t>
    </r>
    <r>
      <rPr>
        <sz val="8"/>
        <rFont val="Calibri"/>
        <family val="2"/>
        <scheme val="minor"/>
      </rPr>
      <t xml:space="preserve">
Pintura plàstica amb acabat llis, amb una capa segelladora i dues d'acabat. de fins 3 m d'altura.  Inclou mitjans d'elevació i tots els mitjans auxiliars necesaris.
- Oficina
- despatxos
- sala de vistes
- Sala multiús
- sala polivalent</t>
    </r>
  </si>
  <si>
    <r>
      <rPr>
        <b/>
        <sz val="8"/>
        <rFont val="Calibri"/>
        <family val="2"/>
        <scheme val="minor"/>
      </rPr>
      <t>Pintura acrílica pissarra i imantada</t>
    </r>
    <r>
      <rPr>
        <sz val="8"/>
        <rFont val="Calibri"/>
        <family val="2"/>
        <scheme val="minor"/>
      </rPr>
      <t xml:space="preserve">
Pintura acrílica acabat pissarra color antracita amb acabat satinat sobre parament imantat.  Aplicació manual de dues mans de pintura acrílica, acabat mat, textura llisa, diluïdes amb un 15% d'aigua o sense diluir, (rendiment: 0,1 l/m² cada mà); prèvia aplicació de dues mans d'emaltat imantat per a creació de pissarra magnètica. Sobre parament interior de guix o escaiola, vertical, fins a 3 m d'altura.  Inclou mitjans d'elevació i tots els mitjans auxiliars necesaris.
- sala d'espera vido</t>
    </r>
  </si>
  <si>
    <r>
      <rPr>
        <b/>
        <sz val="8"/>
        <rFont val="Calibri"/>
        <family val="2"/>
        <scheme val="minor"/>
      </rPr>
      <t>Pintat de parament vertical negre &lt;3m</t>
    </r>
    <r>
      <rPr>
        <sz val="8"/>
        <rFont val="Calibri"/>
        <family val="2"/>
        <scheme val="minor"/>
      </rPr>
      <t xml:space="preserve">
Pintura plàstica amb acabat llis, amb una capa segelladora i dues d'acabat. de fins 3 m d'altura. Plafó de fons de la jardinera. Inclou mitjans d'elevació i tots els mitjans auxiliars necesaris.
- sala d'espera vido</t>
    </r>
  </si>
  <si>
    <t>DIVERSOS</t>
  </si>
  <si>
    <t>8.3.1</t>
  </si>
  <si>
    <t>8.3.2</t>
  </si>
  <si>
    <r>
      <rPr>
        <b/>
        <sz val="8"/>
        <color rgb="FF000000"/>
        <rFont val="Calibri"/>
        <family val="2"/>
      </rPr>
      <t>Revestiment mural amb paper vinílic,</t>
    </r>
    <r>
      <rPr>
        <sz val="8"/>
        <color rgb="FF000000"/>
        <rFont val="Calibri"/>
        <family val="2"/>
      </rPr>
      <t xml:space="preserve">
Revestiment mural amb paper de vinil, Col·locació en obra: segons fabricant.  Model i qualitat tipus 092 BOT https://www.decoas.com/es/catalogo/81/882-029-bot/</t>
    </r>
  </si>
  <si>
    <r>
      <rPr>
        <b/>
        <sz val="8"/>
        <color rgb="FF000000"/>
        <rFont val="Calibri"/>
        <family val="2"/>
      </rPr>
      <t>Subministrament i col∙locació de jardí vertical artificial</t>
    </r>
    <r>
      <rPr>
        <sz val="8"/>
        <color rgb="FF000000"/>
        <rFont val="Calibri"/>
        <family val="2"/>
      </rPr>
      <t xml:space="preserve">
Model i qualitat tipus tipus falgueres. https://www.bauhaus.es/floresartificiales/
jardin‐vertical‐helecho/p/28453776. Mides aprox, altura inferior a 3m amb amples de 26 cm</t>
    </r>
  </si>
  <si>
    <t>3.4</t>
  </si>
  <si>
    <r>
      <rPr>
        <b/>
        <sz val="8"/>
        <rFont val="Calibri"/>
        <family val="2"/>
        <scheme val="minor"/>
      </rPr>
      <t>Fix de vidre translúcid</t>
    </r>
    <r>
      <rPr>
        <sz val="8"/>
        <rFont val="Calibri"/>
        <family val="2"/>
        <scheme val="minor"/>
      </rPr>
      <t xml:space="preserve">
Fix de vidre translúcid aïllat acústicament amb marc d'alumini o de fusta en envà de guix laminat amb marc d'alumini o de fusta de 3m*45 cm. Doble envidriament trempat laminar acústic, 3+3/6/4, conjunt format per vidre exterior laminar acústic de 3+3 mm compost per dues llunes de vidre de 3 mm, unides mitjançant una làmina incolor de butiral de polivinil cambra d'aire deshidratada amb perfil separador d'alumini i doble segellat perimetral, de 6 mm, i vidre interior trempat Float incolor de 4 mm; 16 mm de gruix total, fixat sobre fusteria amb sola mitjançant falques de recolzament perimetrals i laterals, segellat en fred amb silicona sintètica incolora, compatible amb el material supor
- Finestra horitzontal sobre nou envà a oficina de sala polivalent</t>
    </r>
  </si>
  <si>
    <t xml:space="preserve">FUSTERIA I REVESTIMENTS DE FUSTA </t>
  </si>
  <si>
    <t>9.1</t>
  </si>
  <si>
    <t>9.2</t>
  </si>
  <si>
    <t>9.3</t>
  </si>
  <si>
    <t>9.4</t>
  </si>
  <si>
    <t>9.5</t>
  </si>
  <si>
    <t>9.6</t>
  </si>
  <si>
    <t>9.7</t>
  </si>
  <si>
    <t>9.8</t>
  </si>
  <si>
    <r>
      <rPr>
        <b/>
        <sz val="8"/>
        <rFont val="Calibri"/>
        <family val="2"/>
        <scheme val="minor"/>
      </rPr>
      <t>Block de porta acústica</t>
    </r>
    <r>
      <rPr>
        <sz val="8"/>
        <rFont val="Calibri"/>
        <family val="2"/>
        <scheme val="minor"/>
      </rPr>
      <t xml:space="preserve">
Block de porta acústica, de fusta, amb un aïllament a soroll aeri de 35dBA, d'una fulla, llisa, de 210x82,5 cm, compost per ànima de tauler aglomerat de partícules de baixa densitat, recobert per ambdues cares amb un complex multicapa, absorbent acústic, acabat lacat en color a determinar en les seves cares i caires, bastidor de fusta i bastiment de fusta de pi; sobre bastiment de base de pi país de 90x35 mm. Inclús escuma de poliuretà per a reomplert de la folgança entre bastiment de base i bloc de porta.  de 900 mm x 2.100 mm. Acabat lacat a determinar per la DF
- sala multiús
- sala polivalent
- sala de vistes</t>
    </r>
  </si>
  <si>
    <r>
      <rPr>
        <b/>
        <sz val="8"/>
        <rFont val="Calibri"/>
        <family val="2"/>
        <scheme val="minor"/>
      </rPr>
      <t>Block de porta acústica amb teclat alfanumèric</t>
    </r>
    <r>
      <rPr>
        <sz val="8"/>
        <rFont val="Calibri"/>
        <family val="2"/>
        <scheme val="minor"/>
      </rPr>
      <t xml:space="preserve">
Block de porta acústica, de fusta, amb un aïllament a soroll aeri de 35dBA, d'una fulla, llisa, de 210x82,5 cm, compost per ànima de tauler aglomerat de partícules de baixa densitat, recobert per ambdues cares amb un complex multicapa, absorbent acústic, acabat lacat en color blanc en les seves cares i caires, bastidor de fusta i bastiment de fusta de pi; sobre bastiment de base de pi país de 90x35 mm. Inclús escuma de poliuretà per a reomplert de la folgança entre bastiment de base i bloc de porta.  de 900 mm x 2.100 mm. Acabat lacat blanc. Inclou Teclat de superfície numèric d'obertura KEYPAD/Z o similar
- sala multiús
- sala d'espera vido porta intermitja</t>
    </r>
  </si>
  <si>
    <r>
      <rPr>
        <b/>
        <sz val="8"/>
        <rFont val="Calibri"/>
        <family val="2"/>
        <scheme val="minor"/>
      </rPr>
      <t>Block de porta acústica amb espiell de seguretat</t>
    </r>
    <r>
      <rPr>
        <sz val="8"/>
        <rFont val="Calibri"/>
        <family val="2"/>
        <scheme val="minor"/>
      </rPr>
      <t xml:space="preserve">
Block de porta acústica, de fusta, amb un aïllament a soroll aeri de 35dBA, d'una fulla, llisa, de 210x82,5 cm, compost per ànima de tauler aglomerat de partícules de baixa densitat, recobert per ambdues cares amb un complex multicapa, absorbent acústic, acabat lacat en color a determinar en les seves cares i caires, bastidor de fusta i bastiment de fusta de pi; sobre bastiment de base de pi país de 90x35 mm. Inclús escuma de poliuretà per a reomplert de la folgança entre bastiment de base i bloc de porta.  de 900 mm x 2.100 mm. Acabat lacat a determinar per la DF. Inlcou Marc i espiell de diàmetre 20cm
- sala polivalent</t>
    </r>
  </si>
  <si>
    <r>
      <rPr>
        <b/>
        <sz val="8"/>
        <rFont val="Calibri"/>
        <family val="2"/>
        <scheme val="minor"/>
      </rPr>
      <t>Block de porta interior abatible, de fusta, de fulla llisa</t>
    </r>
    <r>
      <rPr>
        <sz val="8"/>
        <rFont val="Calibri"/>
        <family val="2"/>
        <scheme val="minor"/>
      </rPr>
      <t xml:space="preserve">
Bloc de porta interior abatible cega compost per una fulla llisa, amb bastidor de fusta, de 22 mm d'espessor, ànima de tauler aglomerat d'alta densitat, amb rexapat color a determinar de 0,6 mm d'espessor; de la mateixa alçada que les existents, cargols, perns de llautó i pany d'embotir; galços de MDF amb rexapat , de 3 mm d'espessor i tapajuntes de MDF amb rexapat 70x12 mm, en ambdues cares. Col·locació bastiment de base sobre envà d'entramat autoportant. Inclús maneta sobre escut imitant sistemes existents
- passadís
- sala d'espera vido</t>
    </r>
  </si>
  <si>
    <r>
      <rPr>
        <b/>
        <sz val="8"/>
        <rFont val="Calibri"/>
        <family val="2"/>
        <scheme val="minor"/>
      </rPr>
      <t>TOPE DE PORTA TOPINOXRIS DE TESA.</t>
    </r>
    <r>
      <rPr>
        <sz val="8"/>
        <rFont val="Calibri"/>
        <family val="2"/>
        <scheme val="minor"/>
      </rPr>
      <t xml:space="preserve">
Suministre i col·locació de tope de porta TOPINOXRIS de Tesa.</t>
    </r>
  </si>
  <si>
    <r>
      <rPr>
        <b/>
        <sz val="8"/>
        <rFont val="Calibri"/>
        <family val="2"/>
        <scheme val="minor"/>
      </rPr>
      <t>Revestiment de fusta continu</t>
    </r>
    <r>
      <rPr>
        <sz val="8"/>
        <rFont val="Calibri"/>
        <family val="2"/>
        <scheme val="minor"/>
      </rPr>
      <t xml:space="preserve">
Subministrament i col·locació de panel d'aglomerat de fusta, de 19 mm de espesor, amplada fins a 1 metre, alçada fins 2,20 m. acabat de melamina color a definir per la DO. Col·locació en obra sobre rastrells. Inclou ml de perfils en L o quadrat d'acabat  superior o angular del mateix acabat.  Color de l'acabat de la fusta a validar per la propietat.
- Envà exterior sala multiús</t>
    </r>
  </si>
  <si>
    <r>
      <rPr>
        <b/>
        <sz val="8"/>
        <rFont val="Calibri"/>
        <family val="2"/>
        <scheme val="minor"/>
      </rPr>
      <t>Perfil metàl·lic</t>
    </r>
    <r>
      <rPr>
        <sz val="8"/>
        <rFont val="Calibri"/>
        <family val="2"/>
        <scheme val="minor"/>
      </rPr>
      <t xml:space="preserve">
Subministrament i col·locació de perfil metàl·lic entre nou revestiment i revestiment existent de vestíbul. Color a definir per a la DO</t>
    </r>
  </si>
  <si>
    <r>
      <rPr>
        <b/>
        <sz val="8"/>
        <rFont val="Calibri"/>
        <family val="2"/>
        <scheme val="minor"/>
      </rPr>
      <t>Reparació de juntes de fusta</t>
    </r>
    <r>
      <rPr>
        <sz val="8"/>
        <rFont val="Calibri"/>
        <family val="2"/>
        <scheme val="minor"/>
      </rPr>
      <t xml:space="preserve">
Reparació de ml de juntes i petits desperfectes, en panell de fusta existent, mitjançant aplicació de masilla per fusta del mateix color.
- Taulell sobre sota finestres lateral d'espera vido</t>
    </r>
  </si>
  <si>
    <t>10</t>
  </si>
  <si>
    <t>MOBILIARI</t>
  </si>
  <si>
    <t>MOBILARI TIPUS REGISTRE CIVIL</t>
  </si>
  <si>
    <t>10.2.1</t>
  </si>
  <si>
    <r>
      <rPr>
        <b/>
        <sz val="8"/>
        <color rgb="FF000000"/>
        <rFont val="Calibri"/>
        <family val="2"/>
      </rPr>
      <t>Mostrador atenció al públic.</t>
    </r>
    <r>
      <rPr>
        <sz val="8"/>
        <color rgb="FF000000"/>
        <rFont val="Calibri"/>
        <family val="2"/>
      </rPr>
      <t xml:space="preserve">
Subministrament i col·locació de Mostrador fet a mida en fusta aglomerada acabat a de melamina a definir (color igual del nou revestiment del vestíbul). Gruix de 30mm, longitud de 3 metres de llarg per una amplada total de 0,81 cm. distancies finals segons mides obra. Sobre a altura mostrador d'1,14m d'entre 20 i 30 cm d'ample i taula de 80 cm a una altura de 75cm aprox. Zona de sobre i frontal batent per a entrada i sortida de personal i per a atenció a persones amb mobilitat reduïda. Inlcou recol·locació d'instal·lacions encastades i punts de treball existents. Segons plànols.  Es contemplara tots els mitjans i materials necesaris. Totalment terminat.</t>
    </r>
  </si>
  <si>
    <t>11</t>
  </si>
  <si>
    <t>IMPREVISTOS</t>
  </si>
  <si>
    <t>11.1</t>
  </si>
  <si>
    <r>
      <rPr>
        <b/>
        <sz val="8"/>
        <color rgb="FF000000"/>
        <rFont val="Calibri"/>
        <family val="2"/>
      </rPr>
      <t>Imprevistos</t>
    </r>
    <r>
      <rPr>
        <sz val="8"/>
        <color rgb="FF000000"/>
        <rFont val="Calibri"/>
        <family val="2"/>
      </rPr>
      <t xml:space="preserve">
Partida alçada a justificar corresponent a imprevistos que puguin sorgir i que no estiguin reflectits al present pressupost.</t>
    </r>
  </si>
  <si>
    <t>12.1</t>
  </si>
  <si>
    <t>12.2</t>
  </si>
  <si>
    <t>12.3</t>
  </si>
  <si>
    <r>
      <rPr>
        <b/>
        <sz val="8"/>
        <rFont val="Calibri"/>
        <family val="2"/>
        <scheme val="minor"/>
      </rPr>
      <t>Transport</t>
    </r>
    <r>
      <rPr>
        <sz val="8"/>
        <rFont val="Calibri"/>
        <family val="2"/>
        <scheme val="minor"/>
      </rPr>
      <t xml:space="preserve">
Transport amb camió de residus inerts, produïts en obres de construcció i/o demolició, a abocador específic, instal·lació de tractament de residus de construcció i demolició externa a l'obra o centre de valorització o eliminació de residus, situat fins a 20 km de distància. A justificar mitjançant certificat</t>
    </r>
  </si>
  <si>
    <r>
      <rPr>
        <b/>
        <sz val="8"/>
        <rFont val="Calibri"/>
        <family val="2"/>
        <scheme val="minor"/>
      </rPr>
      <t>Gestió residus</t>
    </r>
    <r>
      <rPr>
        <sz val="8"/>
        <rFont val="Calibri"/>
        <family val="2"/>
        <scheme val="minor"/>
      </rPr>
      <t xml:space="preserve">
Gestió integral dels residus generats pel volum d'obra, incloent-hi contenidor o saques d'obra, permisos necessari per a la ocupació de la vía pública, transport en camió i cànon d'abocador autoritzat, tramitacions amb el gestor de residus homologat prèvia a la concessió del permís d'obra i el certificat final de gestió de residus a lliurar a la propietat.  A justificar mitjançant certificat</t>
    </r>
  </si>
  <si>
    <t>SEGURETAT I SALUT</t>
  </si>
  <si>
    <t>13</t>
  </si>
  <si>
    <t>13.1</t>
  </si>
  <si>
    <t>Despeses de l'aplicació de la normativa de Seguretat i Salut en l'obra, incloent-hi elaboració de Pla de Seguretat i Salut, Obertura del centre de treball, farmaciola de primers auxilis, escomeses provisionals si calen (electricitat, lampisteria, sanejament...), senyalitzacions necessàries, tanques i cintes d'abalisament, elements necessaris per a la seguretat dels treballadors i totes les proteccions personals necessàries per a cada ofici, despeses del comitè de seguretat i de l'equip de neteja i conservació de les instal·lacions provisionals de l'obra. Compliment de instruccions de Coordinador de Seguretat i Salut en obra.</t>
  </si>
  <si>
    <t>21% IVA</t>
  </si>
  <si>
    <t>TOTAL PEC AMB IVA</t>
  </si>
  <si>
    <r>
      <rPr>
        <b/>
        <sz val="8"/>
        <rFont val="Calibri"/>
        <family val="2"/>
        <scheme val="minor"/>
      </rPr>
      <t>Neteja final</t>
    </r>
    <r>
      <rPr>
        <sz val="8"/>
        <rFont val="Calibri"/>
        <family val="2"/>
        <scheme val="minor"/>
      </rPr>
      <t xml:space="preserve">
Neteja final d'obra en edifici d'altres usos, amb una superfície construïda mitja de 250 m², incloent els treballs d'eliminació de la bruticia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r>
  </si>
  <si>
    <r>
      <rPr>
        <b/>
        <sz val="8"/>
        <color rgb="FF000000"/>
        <rFont val="Calibri"/>
        <family val="2"/>
      </rPr>
      <t>Protecció provisional i netaja diaria de recorregut acces a obra.</t>
    </r>
    <r>
      <rPr>
        <sz val="8"/>
        <color rgb="FF000000"/>
        <rFont val="Calibri"/>
        <family val="2"/>
      </rPr>
      <t xml:space="preserve">
Subministrament i col·locació de cartrons, polietile i altres de tot el recorregut d'acces i sortida de l'obra desde la 3·º planta fins a la sortida del edifici o espais afectats fora de l'actuació. Inclou la seva retirada i neteja cada dia en acabar la jornada laboral.</t>
    </r>
  </si>
  <si>
    <r>
      <rPr>
        <b/>
        <sz val="8"/>
        <color rgb="FF000000"/>
        <rFont val="Calibri"/>
        <family val="2"/>
      </rPr>
      <t>Preparació previa i posterior diaria de la zona de feina</t>
    </r>
    <r>
      <rPr>
        <sz val="8"/>
        <color rgb="FF000000"/>
        <rFont val="Calibri"/>
        <family val="2"/>
      </rPr>
      <t xml:space="preserve">
Moviment de mobiliari necesari per realitzar les tasques, subministramnet i col.locació de protecció de mobiliari amb làmina separadora de polietilè de 50 μm i 48 g/m2, col·locada no adherida. Es realitzarà diàriament un cobriment de protecció de tot el mobiliari existent a les oficines, abans de l’inici de les obres i es retirarà un cop es finalitzin els treballs. Neteja exhaustiva al finalitzar la jornada, deixant  la zona d’actuació en perfecte estat d’ordre i neteja. Inclou eines i productes necesaris per la neteja.</t>
    </r>
  </si>
  <si>
    <r>
      <rPr>
        <b/>
        <sz val="8"/>
        <rFont val="Calibri"/>
        <family val="2"/>
        <scheme val="minor"/>
      </rPr>
      <t>Connexions de nous conductes a conductes existents</t>
    </r>
    <r>
      <rPr>
        <sz val="8"/>
        <rFont val="Calibri"/>
        <family val="2"/>
        <scheme val="minor"/>
      </rPr>
      <t xml:space="preserve">
Connexió de nous trams de conducte a conducte existent, construit, aïllat térmicament igual que el conducte i  muntat . Inclou tots els elements i treballs necessaris per a la correcta execució. Alçada fins a 4m. Inclou mitjans d'elevació i tots els mitjans auxiliars necesaris..
Connexió amb conducte F.300*150.   Connexió conducte extracció de despatx polivalent.
Connexió amb conducte F.350*150. Connexió conducte aportació de zona de pas
Connexió amb conducte F.450*250. Connexió conducte aportació sala vido
Connexió amb conducte F.500*200. Connexió conducte extracció sala vido
Connexió amb conducte retorn Fan-Coil FC03 .  Connexió conducte clima retorn de zona de pas</t>
    </r>
  </si>
  <si>
    <t>Descomposició partides Execució de les obres per a l'Adequació Secció VIDO Planta tercera del Tribunal d’Instància de Sabadell. Avinguda Francesc Macià, 34-36, CP 08208, Sabadell (Barcelona)</t>
  </si>
  <si>
    <t xml:space="preserve">m2 </t>
  </si>
  <si>
    <t>TOTAL 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</si>
</sst>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7" formatCode="#,##0.00\ &quot;€&quot;"/>
    <numFmt numFmtId="169" formatCode="###,###,##0.000"/>
    <numFmt numFmtId="170" formatCode="###,###,##0.00"/>
    <numFmt numFmtId="171" formatCode="0.0000"/>
    <numFmt numFmtId="172" formatCode="0.000"/>
    <numFmt numFmtId="173" formatCode="0.00000"/>
  </numFmts>
  <fonts count="30">
    <font>
      <sz val="11"/>
      <color theme="1"/>
      <name val="Helvetica-Light"/>
      <family val="2"/>
    </font>
    <font>
      <sz val="11"/>
      <color theme="1"/>
      <name val="Helvetica-Light"/>
      <family val="2"/>
    </font>
    <font>
      <sz val="10"/>
      <color theme="1"/>
      <name val="Helvetica-Light"/>
      <family val="2"/>
    </font>
    <font>
      <sz val="11"/>
      <color indexed="8"/>
      <name val="Helvetica-Light"/>
      <family val="2"/>
    </font>
    <font>
      <sz val="10"/>
      <color theme="1"/>
      <name val="Calibri"/>
      <family val="2"/>
      <scheme val="minor"/>
    </font>
    <font>
      <b/>
      <sz val="10"/>
      <color indexed="8"/>
      <name val="Calibri"/>
      <family val="2"/>
      <scheme val="minor"/>
    </font>
    <font>
      <sz val="10"/>
      <color indexed="8"/>
      <name val="Calibri"/>
      <family val="2"/>
      <scheme val="minor"/>
    </font>
    <font>
      <b/>
      <sz val="10"/>
      <color theme="1"/>
      <name val="Helvetica-Light"/>
    </font>
    <font>
      <b/>
      <sz val="8"/>
      <color rgb="FF000000"/>
      <name val="Calibri"/>
      <family val="2"/>
    </font>
    <font>
      <sz val="8"/>
      <color rgb="FF000000"/>
      <name val="Calibri"/>
      <family val="2"/>
    </font>
    <font>
      <b/>
      <sz val="11"/>
      <color rgb="FF000000"/>
      <name val="Calibri"/>
      <family val="2"/>
    </font>
    <font>
      <sz val="8"/>
      <color theme="1"/>
      <name val="Calibri"/>
      <family val="2"/>
      <scheme val="minor"/>
    </font>
    <font>
      <b/>
      <sz val="8"/>
      <color theme="1"/>
      <name val="Calibri"/>
      <family val="2"/>
      <scheme val="minor"/>
    </font>
    <font>
      <sz val="11"/>
      <color theme="3"/>
      <name val="Helvetica-Light"/>
      <family val="2"/>
    </font>
    <font>
      <b/>
      <sz val="8"/>
      <color theme="3"/>
      <name val="Calibri"/>
      <family val="2"/>
    </font>
    <font>
      <sz val="8"/>
      <color theme="3"/>
      <name val="Calibri"/>
      <family val="2"/>
    </font>
    <font>
      <sz val="8"/>
      <color theme="3"/>
      <name val="Calibri"/>
      <family val="2"/>
      <scheme val="minor"/>
    </font>
    <font>
      <sz val="8"/>
      <color rgb="FF000000"/>
      <name val="Calibri"/>
      <family val="2"/>
      <scheme val="minor"/>
    </font>
    <font>
      <sz val="8"/>
      <color indexed="8"/>
      <name val="Calibri"/>
      <family val="2"/>
      <scheme val="minor"/>
    </font>
    <font>
      <b/>
      <sz val="8"/>
      <color theme="1"/>
      <name val="Calibri"/>
      <family val="2"/>
    </font>
    <font>
      <sz val="8"/>
      <color theme="1"/>
      <name val="Calibri"/>
      <family val="2"/>
    </font>
    <font>
      <b/>
      <sz val="8"/>
      <color indexed="8"/>
      <name val="Calibri"/>
      <family val="2"/>
      <scheme val="minor"/>
    </font>
    <font>
      <b/>
      <sz val="11"/>
      <color theme="1"/>
      <name val="Calibri"/>
      <family val="2"/>
      <scheme val="minor"/>
    </font>
    <font>
      <sz val="12"/>
      <name val="Arial"/>
      <family val="2"/>
    </font>
    <font>
      <sz val="8"/>
      <name val="Calibri"/>
      <family val="2"/>
      <scheme val="minor"/>
    </font>
    <font>
      <b/>
      <sz val="8"/>
      <name val="Calibri"/>
      <family val="2"/>
      <scheme val="minor"/>
    </font>
    <font>
      <sz val="8"/>
      <name val="Calibri"/>
      <family val="2"/>
    </font>
    <font>
      <sz val="8"/>
      <name val="Helvetica-Light"/>
      <family val="2"/>
    </font>
    <font>
      <sz val="9"/>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3" fillId="0" borderId="0"/>
  </cellStyleXfs>
  <cellXfs count="165">
    <xf numFmtId="0" fontId="0" fillId="0" borderId="0" xfId="0"/>
    <xf numFmtId="0" fontId="2" fillId="0" borderId="0" xfId="0" applyFont="1"/>
    <xf numFmtId="0" fontId="2" fillId="0" borderId="0" xfId="0" applyFont="1" applyAlignment="1"/>
    <xf numFmtId="0" fontId="4" fillId="0" borderId="0" xfId="0" applyFont="1"/>
    <xf numFmtId="0" fontId="5" fillId="2" borderId="1" xfId="0" applyFont="1" applyFill="1" applyBorder="1" applyAlignment="1">
      <alignment horizontal="left" vertical="center"/>
    </xf>
    <xf numFmtId="0" fontId="6"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xf numFmtId="167" fontId="6" fillId="2" borderId="1" xfId="0" applyNumberFormat="1" applyFont="1" applyFill="1" applyBorder="1"/>
    <xf numFmtId="44" fontId="5" fillId="2" borderId="1" xfId="1" applyFont="1" applyFill="1" applyBorder="1" applyAlignment="1">
      <alignment vertical="center"/>
    </xf>
    <xf numFmtId="0" fontId="2" fillId="0" borderId="0" xfId="0" applyFont="1" applyBorder="1"/>
    <xf numFmtId="44" fontId="3" fillId="0" borderId="0" xfId="1" applyFont="1" applyBorder="1" applyAlignment="1"/>
    <xf numFmtId="0" fontId="8" fillId="0" borderId="0" xfId="0" applyFont="1"/>
    <xf numFmtId="49" fontId="8" fillId="0" borderId="0" xfId="0" applyNumberFormat="1" applyFont="1"/>
    <xf numFmtId="0" fontId="9" fillId="0" borderId="0" xfId="0" applyFont="1"/>
    <xf numFmtId="49" fontId="9" fillId="0" borderId="0" xfId="0" applyNumberFormat="1" applyFont="1"/>
    <xf numFmtId="169" fontId="9" fillId="0" borderId="0" xfId="0" applyNumberFormat="1" applyFont="1" applyFill="1" applyProtection="1">
      <protection locked="0"/>
    </xf>
    <xf numFmtId="170" fontId="9" fillId="0" borderId="0" xfId="0" applyNumberFormat="1" applyFont="1"/>
    <xf numFmtId="0" fontId="0" fillId="0" borderId="3" xfId="0" applyBorder="1"/>
    <xf numFmtId="0" fontId="5" fillId="0" borderId="0" xfId="0" applyFont="1" applyFill="1" applyBorder="1" applyAlignment="1">
      <alignment horizontal="lef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xf numFmtId="167" fontId="6" fillId="0" borderId="0" xfId="0" applyNumberFormat="1" applyFont="1" applyFill="1" applyBorder="1"/>
    <xf numFmtId="44" fontId="5" fillId="0" borderId="0" xfId="1" applyFont="1" applyFill="1" applyBorder="1" applyAlignment="1">
      <alignment vertical="center"/>
    </xf>
    <xf numFmtId="0" fontId="4" fillId="0" borderId="2" xfId="0" applyFont="1" applyBorder="1"/>
    <xf numFmtId="2" fontId="9" fillId="0" borderId="0" xfId="0" applyNumberFormat="1" applyFont="1" applyFill="1" applyProtection="1">
      <protection locked="0"/>
    </xf>
    <xf numFmtId="2" fontId="8" fillId="0" borderId="0" xfId="0" applyNumberFormat="1" applyFont="1"/>
    <xf numFmtId="172" fontId="0" fillId="0" borderId="0" xfId="0" applyNumberFormat="1"/>
    <xf numFmtId="2" fontId="0" fillId="0" borderId="0" xfId="0" applyNumberFormat="1"/>
    <xf numFmtId="172" fontId="8" fillId="0" borderId="0" xfId="0" applyNumberFormat="1" applyFont="1"/>
    <xf numFmtId="0" fontId="11" fillId="0" borderId="0" xfId="0" applyFont="1"/>
    <xf numFmtId="2" fontId="0" fillId="0" borderId="0" xfId="0" applyNumberFormat="1" applyFill="1"/>
    <xf numFmtId="0" fontId="0" fillId="0" borderId="0" xfId="0" applyNumberFormat="1"/>
    <xf numFmtId="0" fontId="0" fillId="0" borderId="3" xfId="0" applyNumberFormat="1" applyBorder="1"/>
    <xf numFmtId="2" fontId="11" fillId="0" borderId="0" xfId="0" applyNumberFormat="1" applyFont="1"/>
    <xf numFmtId="2" fontId="12" fillId="0" borderId="0" xfId="0" applyNumberFormat="1" applyFont="1"/>
    <xf numFmtId="0" fontId="4" fillId="0" borderId="2" xfId="0" applyFont="1" applyBorder="1" applyAlignment="1">
      <alignment horizontal="right"/>
    </xf>
    <xf numFmtId="0" fontId="13" fillId="0" borderId="0" xfId="0" applyFont="1"/>
    <xf numFmtId="2" fontId="14" fillId="0" borderId="0" xfId="0" applyNumberFormat="1" applyFont="1"/>
    <xf numFmtId="2" fontId="13" fillId="0" borderId="0" xfId="0" applyNumberFormat="1" applyFont="1" applyFill="1"/>
    <xf numFmtId="2" fontId="17" fillId="0" borderId="0" xfId="0" applyNumberFormat="1" applyFont="1" applyFill="1" applyProtection="1">
      <protection locked="0"/>
    </xf>
    <xf numFmtId="2" fontId="8" fillId="0" borderId="0" xfId="0" applyNumberFormat="1" applyFont="1" applyFill="1"/>
    <xf numFmtId="0" fontId="11" fillId="0" borderId="0" xfId="0" applyFont="1" applyFill="1"/>
    <xf numFmtId="173" fontId="11" fillId="0" borderId="0" xfId="0" applyNumberFormat="1" applyFont="1"/>
    <xf numFmtId="173" fontId="18" fillId="2" borderId="1" xfId="0" applyNumberFormat="1" applyFont="1" applyFill="1" applyBorder="1"/>
    <xf numFmtId="173" fontId="18" fillId="0" borderId="0" xfId="0" applyNumberFormat="1" applyFont="1" applyFill="1" applyBorder="1"/>
    <xf numFmtId="173" fontId="17" fillId="0" borderId="0" xfId="0" applyNumberFormat="1" applyFont="1" applyFill="1" applyAlignment="1" applyProtection="1">
      <alignment horizontal="right"/>
      <protection locked="0"/>
    </xf>
    <xf numFmtId="173" fontId="11" fillId="0" borderId="0" xfId="0" applyNumberFormat="1" applyFont="1" applyAlignment="1">
      <alignment horizontal="right"/>
    </xf>
    <xf numFmtId="173" fontId="17" fillId="0" borderId="0" xfId="0" applyNumberFormat="1" applyFont="1" applyAlignment="1">
      <alignment horizontal="left" wrapText="1"/>
    </xf>
    <xf numFmtId="173" fontId="16" fillId="0" borderId="0" xfId="0" applyNumberFormat="1" applyFont="1"/>
    <xf numFmtId="173" fontId="11" fillId="0" borderId="0" xfId="0" applyNumberFormat="1" applyFont="1" applyFill="1"/>
    <xf numFmtId="173" fontId="11" fillId="0" borderId="3" xfId="0" applyNumberFormat="1" applyFont="1" applyBorder="1"/>
    <xf numFmtId="0" fontId="0" fillId="3" borderId="0" xfId="0" applyFill="1"/>
    <xf numFmtId="0" fontId="0" fillId="0" borderId="0" xfId="0" applyFont="1"/>
    <xf numFmtId="0" fontId="19" fillId="0" borderId="0" xfId="0" applyFont="1"/>
    <xf numFmtId="49" fontId="19" fillId="0" borderId="0" xfId="0" applyNumberFormat="1" applyFont="1"/>
    <xf numFmtId="2" fontId="0" fillId="0" borderId="0" xfId="0" applyNumberFormat="1" applyFont="1"/>
    <xf numFmtId="0" fontId="20" fillId="0" borderId="0" xfId="0" applyFont="1"/>
    <xf numFmtId="49" fontId="20" fillId="0" borderId="0" xfId="0" applyNumberFormat="1" applyFont="1"/>
    <xf numFmtId="2" fontId="20" fillId="0" borderId="0" xfId="0" applyNumberFormat="1" applyFont="1" applyFill="1" applyProtection="1">
      <protection locked="0"/>
    </xf>
    <xf numFmtId="170" fontId="20" fillId="0" borderId="0" xfId="0" applyNumberFormat="1" applyFont="1"/>
    <xf numFmtId="2" fontId="19" fillId="0" borderId="0" xfId="0" applyNumberFormat="1" applyFont="1"/>
    <xf numFmtId="2" fontId="19" fillId="0" borderId="0" xfId="0" applyNumberFormat="1" applyFont="1" applyFill="1"/>
    <xf numFmtId="2" fontId="0" fillId="0" borderId="0" xfId="0" applyNumberFormat="1" applyFont="1" applyFill="1"/>
    <xf numFmtId="0" fontId="20" fillId="0" borderId="0" xfId="0" applyFont="1" applyAlignment="1">
      <alignment wrapText="1"/>
    </xf>
    <xf numFmtId="173" fontId="11" fillId="0" borderId="0" xfId="0" applyNumberFormat="1" applyFont="1" applyAlignment="1">
      <alignment wrapText="1"/>
    </xf>
    <xf numFmtId="0" fontId="0" fillId="0" borderId="0" xfId="0" applyFont="1" applyAlignment="1">
      <alignment wrapText="1"/>
    </xf>
    <xf numFmtId="2" fontId="11" fillId="0" borderId="0" xfId="0" applyNumberFormat="1" applyFont="1" applyFill="1" applyProtection="1">
      <protection locked="0"/>
    </xf>
    <xf numFmtId="0" fontId="6" fillId="0" borderId="0" xfId="0" applyFont="1"/>
    <xf numFmtId="0" fontId="18" fillId="0" borderId="0" xfId="0" applyFont="1" applyBorder="1" applyAlignment="1">
      <alignment vertical="center"/>
    </xf>
    <xf numFmtId="0" fontId="21" fillId="0" borderId="0" xfId="0" applyFont="1" applyBorder="1" applyAlignment="1">
      <alignment vertical="center"/>
    </xf>
    <xf numFmtId="167" fontId="17" fillId="0" borderId="0" xfId="0" applyNumberFormat="1" applyFont="1" applyFill="1" applyBorder="1" applyAlignment="1">
      <alignment vertical="center" shrinkToFit="1"/>
    </xf>
    <xf numFmtId="0" fontId="18" fillId="0" borderId="0" xfId="0" applyFont="1" applyBorder="1" applyAlignment="1" applyProtection="1">
      <alignment vertical="center" wrapText="1"/>
      <protection locked="0"/>
    </xf>
    <xf numFmtId="173" fontId="11" fillId="0" borderId="0" xfId="0" applyNumberFormat="1" applyFont="1" applyFill="1" applyBorder="1"/>
    <xf numFmtId="2" fontId="17" fillId="0" borderId="0" xfId="0" applyNumberFormat="1" applyFont="1" applyFill="1" applyBorder="1" applyAlignment="1">
      <alignment vertical="center" shrinkToFit="1"/>
    </xf>
    <xf numFmtId="170" fontId="9" fillId="0" borderId="0" xfId="0" applyNumberFormat="1" applyFont="1" applyBorder="1"/>
    <xf numFmtId="173" fontId="4" fillId="0" borderId="2" xfId="0" applyNumberFormat="1" applyFont="1" applyBorder="1" applyAlignment="1">
      <alignment horizontal="right"/>
    </xf>
    <xf numFmtId="170" fontId="9" fillId="0" borderId="0" xfId="0" applyNumberFormat="1" applyFont="1" applyFill="1"/>
    <xf numFmtId="0" fontId="20" fillId="0" borderId="0" xfId="0" applyFont="1" applyAlignment="1">
      <alignment wrapText="1"/>
    </xf>
    <xf numFmtId="0" fontId="9" fillId="0" borderId="0" xfId="0" applyFont="1" applyFill="1"/>
    <xf numFmtId="49" fontId="9" fillId="0" borderId="0" xfId="0" applyNumberFormat="1" applyFont="1" applyFill="1"/>
    <xf numFmtId="0" fontId="0" fillId="0" borderId="0" xfId="0" applyFill="1"/>
    <xf numFmtId="0" fontId="24" fillId="0" borderId="0" xfId="2" applyFont="1" applyFill="1" applyBorder="1" applyAlignment="1">
      <alignment horizontal="center"/>
    </xf>
    <xf numFmtId="0" fontId="11" fillId="0" borderId="0" xfId="0" applyFont="1" applyFill="1" applyBorder="1"/>
    <xf numFmtId="173" fontId="11" fillId="0" borderId="0" xfId="0" applyNumberFormat="1" applyFont="1" applyBorder="1"/>
    <xf numFmtId="2" fontId="20" fillId="0" borderId="0" xfId="0" applyNumberFormat="1" applyFont="1" applyFill="1" applyBorder="1" applyProtection="1">
      <protection locked="0"/>
    </xf>
    <xf numFmtId="0" fontId="26" fillId="0" borderId="0" xfId="0" applyFont="1"/>
    <xf numFmtId="0" fontId="20" fillId="0" borderId="0" xfId="0" applyFont="1" applyFill="1"/>
    <xf numFmtId="49" fontId="20" fillId="0" borderId="0" xfId="0" applyNumberFormat="1" applyFont="1" applyFill="1"/>
    <xf numFmtId="0" fontId="0" fillId="0" borderId="0" xfId="0" applyFont="1" applyFill="1"/>
    <xf numFmtId="170" fontId="20" fillId="0" borderId="0" xfId="0" applyNumberFormat="1" applyFont="1" applyFill="1"/>
    <xf numFmtId="0" fontId="20" fillId="0" borderId="0" xfId="0" applyFont="1" applyFill="1" applyAlignment="1">
      <alignment wrapText="1"/>
    </xf>
    <xf numFmtId="173" fontId="11" fillId="0" borderId="0" xfId="0" applyNumberFormat="1" applyFont="1" applyFill="1" applyAlignment="1">
      <alignment wrapText="1"/>
    </xf>
    <xf numFmtId="0" fontId="0" fillId="0" borderId="0" xfId="0" applyFont="1" applyFill="1" applyAlignment="1">
      <alignment wrapText="1"/>
    </xf>
    <xf numFmtId="49" fontId="20" fillId="0" borderId="0" xfId="0" applyNumberFormat="1" applyFont="1" applyAlignment="1">
      <alignment horizontal="center" wrapText="1"/>
    </xf>
    <xf numFmtId="49" fontId="20" fillId="0" borderId="0" xfId="0" applyNumberFormat="1" applyFont="1" applyFill="1" applyAlignment="1">
      <alignment horizontal="center" wrapText="1"/>
    </xf>
    <xf numFmtId="49" fontId="9" fillId="0" borderId="0" xfId="0" applyNumberFormat="1" applyFont="1" applyAlignment="1">
      <alignment horizontal="center"/>
    </xf>
    <xf numFmtId="2" fontId="9" fillId="0" borderId="0" xfId="0" applyNumberFormat="1" applyFont="1" applyFill="1" applyBorder="1" applyProtection="1">
      <protection locked="0"/>
    </xf>
    <xf numFmtId="0" fontId="0" fillId="0" borderId="0" xfId="0" applyBorder="1"/>
    <xf numFmtId="0" fontId="0" fillId="0" borderId="0" xfId="0" applyNumberFormat="1" applyBorder="1"/>
    <xf numFmtId="170" fontId="10" fillId="0" borderId="0" xfId="0" applyNumberFormat="1" applyFont="1" applyBorder="1"/>
    <xf numFmtId="0" fontId="28" fillId="0" borderId="0" xfId="0" applyFont="1"/>
    <xf numFmtId="0" fontId="10" fillId="0" borderId="0" xfId="0" applyFont="1" applyBorder="1" applyAlignment="1">
      <alignment horizontal="left"/>
    </xf>
    <xf numFmtId="167" fontId="10" fillId="0" borderId="3" xfId="0" applyNumberFormat="1" applyFont="1" applyBorder="1"/>
    <xf numFmtId="170" fontId="29" fillId="0" borderId="0" xfId="0" applyNumberFormat="1" applyFont="1" applyBorder="1"/>
    <xf numFmtId="0" fontId="0" fillId="0" borderId="0" xfId="0" applyNumberFormat="1" applyFont="1"/>
    <xf numFmtId="167" fontId="28" fillId="0" borderId="0" xfId="0" applyNumberFormat="1" applyFont="1"/>
    <xf numFmtId="0" fontId="22" fillId="0" borderId="3" xfId="0" applyFont="1" applyBorder="1"/>
    <xf numFmtId="167" fontId="22" fillId="0" borderId="3" xfId="0" applyNumberFormat="1" applyFont="1" applyBorder="1"/>
    <xf numFmtId="0" fontId="22" fillId="0" borderId="3" xfId="0" applyFont="1" applyBorder="1" applyAlignment="1">
      <alignment horizontal="left"/>
    </xf>
    <xf numFmtId="173" fontId="11" fillId="0" borderId="0" xfId="0" applyNumberFormat="1" applyFont="1" applyFill="1" applyAlignment="1">
      <alignment horizontal="right"/>
    </xf>
    <xf numFmtId="0" fontId="9" fillId="0" borderId="0" xfId="0" applyFont="1" applyAlignment="1">
      <alignment horizontal="left" vertical="center" wrapText="1"/>
    </xf>
    <xf numFmtId="0" fontId="0" fillId="0" borderId="0" xfId="0" applyAlignment="1">
      <alignment vertical="center"/>
    </xf>
    <xf numFmtId="0" fontId="9" fillId="0" borderId="0" xfId="0" applyFont="1" applyAlignment="1">
      <alignment wrapText="1"/>
    </xf>
    <xf numFmtId="49" fontId="9" fillId="0" borderId="0" xfId="0" applyNumberFormat="1" applyFont="1" applyAlignment="1">
      <alignment wrapText="1"/>
    </xf>
    <xf numFmtId="0" fontId="11" fillId="0" borderId="0" xfId="0" applyFont="1" applyAlignment="1">
      <alignment wrapText="1"/>
    </xf>
    <xf numFmtId="2" fontId="9" fillId="0" borderId="0" xfId="0" applyNumberFormat="1" applyFont="1" applyFill="1" applyAlignment="1" applyProtection="1">
      <alignment wrapText="1"/>
      <protection locked="0"/>
    </xf>
    <xf numFmtId="170" fontId="9" fillId="0" borderId="0" xfId="0" applyNumberFormat="1" applyFont="1" applyAlignment="1">
      <alignment wrapText="1"/>
    </xf>
    <xf numFmtId="0" fontId="0" fillId="0" borderId="0" xfId="0" applyAlignment="1">
      <alignment wrapText="1"/>
    </xf>
    <xf numFmtId="49" fontId="20" fillId="0" borderId="0" xfId="0" applyNumberFormat="1" applyFont="1" applyAlignment="1">
      <alignment wrapText="1"/>
    </xf>
    <xf numFmtId="2" fontId="20" fillId="0" borderId="0" xfId="0" applyNumberFormat="1" applyFont="1" applyFill="1" applyAlignment="1" applyProtection="1">
      <alignment wrapText="1"/>
      <protection locked="0"/>
    </xf>
    <xf numFmtId="170" fontId="20" fillId="0" borderId="0" xfId="0" applyNumberFormat="1" applyFont="1" applyAlignment="1">
      <alignment wrapText="1"/>
    </xf>
    <xf numFmtId="49" fontId="20" fillId="0" borderId="0" xfId="0" applyNumberFormat="1" applyFont="1" applyFill="1" applyAlignment="1">
      <alignment wrapText="1"/>
    </xf>
    <xf numFmtId="0" fontId="11" fillId="0" borderId="0" xfId="0" applyFont="1" applyFill="1" applyAlignment="1">
      <alignment wrapText="1"/>
    </xf>
    <xf numFmtId="170" fontId="20" fillId="0" borderId="0" xfId="0" applyNumberFormat="1" applyFont="1" applyFill="1" applyAlignment="1">
      <alignment wrapText="1"/>
    </xf>
    <xf numFmtId="0" fontId="0" fillId="0" borderId="0" xfId="0" applyFill="1" applyAlignment="1">
      <alignment wrapText="1"/>
    </xf>
    <xf numFmtId="0" fontId="8" fillId="0" borderId="0" xfId="0" applyFont="1" applyAlignment="1">
      <alignment horizontal="left" vertical="center"/>
    </xf>
    <xf numFmtId="169" fontId="9" fillId="0" borderId="0" xfId="0" applyNumberFormat="1" applyFont="1" applyFill="1" applyAlignment="1" applyProtection="1">
      <alignment horizontal="left" vertical="center"/>
      <protection locked="0"/>
    </xf>
    <xf numFmtId="171" fontId="8" fillId="0" borderId="0" xfId="0" applyNumberFormat="1" applyFont="1" applyAlignment="1">
      <alignment horizontal="left" vertical="center"/>
    </xf>
    <xf numFmtId="2" fontId="8"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172" fontId="0" fillId="0" borderId="0" xfId="0" applyNumberFormat="1" applyAlignment="1">
      <alignment horizontal="left" vertical="center"/>
    </xf>
    <xf numFmtId="2" fontId="0" fillId="0" borderId="0" xfId="0" applyNumberFormat="1" applyAlignment="1">
      <alignment horizontal="left" vertical="center"/>
    </xf>
    <xf numFmtId="172" fontId="8" fillId="0" borderId="0" xfId="0" applyNumberFormat="1" applyFont="1" applyAlignment="1">
      <alignment horizontal="left" vertical="center"/>
    </xf>
    <xf numFmtId="0" fontId="19" fillId="0" borderId="0" xfId="0" applyFont="1" applyAlignment="1">
      <alignment horizontal="left" vertical="center"/>
    </xf>
    <xf numFmtId="0" fontId="0" fillId="0" borderId="0" xfId="0" applyFont="1" applyAlignment="1">
      <alignment horizontal="left" vertical="center"/>
    </xf>
    <xf numFmtId="169" fontId="20" fillId="0" borderId="0" xfId="0" applyNumberFormat="1" applyFont="1" applyFill="1" applyAlignment="1" applyProtection="1">
      <alignment horizontal="left" vertical="center"/>
      <protection locked="0"/>
    </xf>
    <xf numFmtId="172" fontId="0" fillId="0" borderId="0" xfId="0" applyNumberFormat="1" applyFont="1" applyAlignment="1">
      <alignment horizontal="left" vertical="center"/>
    </xf>
    <xf numFmtId="2" fontId="0" fillId="0" borderId="0" xfId="0" applyNumberFormat="1" applyFont="1" applyAlignment="1">
      <alignment horizontal="left" vertical="center"/>
    </xf>
    <xf numFmtId="172" fontId="19" fillId="0" borderId="0" xfId="0" applyNumberFormat="1" applyFont="1" applyAlignment="1">
      <alignment horizontal="left" vertical="center"/>
    </xf>
    <xf numFmtId="2" fontId="19" fillId="0" borderId="0" xfId="0" applyNumberFormat="1" applyFont="1" applyAlignment="1">
      <alignment horizontal="left" vertical="center"/>
    </xf>
    <xf numFmtId="0" fontId="13" fillId="0" borderId="0" xfId="0" applyFont="1" applyAlignment="1">
      <alignment horizontal="left" vertical="center"/>
    </xf>
    <xf numFmtId="169" fontId="15" fillId="0" borderId="0" xfId="0" applyNumberFormat="1" applyFont="1" applyFill="1" applyAlignment="1" applyProtection="1">
      <alignment horizontal="left" vertical="center"/>
      <protection locked="0"/>
    </xf>
    <xf numFmtId="172" fontId="13" fillId="0" borderId="0" xfId="0" applyNumberFormat="1" applyFont="1" applyAlignment="1">
      <alignment horizontal="left" vertical="center"/>
    </xf>
    <xf numFmtId="2" fontId="13" fillId="0" borderId="0" xfId="0" applyNumberFormat="1" applyFont="1" applyAlignment="1">
      <alignment horizontal="left" vertical="center"/>
    </xf>
    <xf numFmtId="0" fontId="14" fillId="0" borderId="0" xfId="0" applyFont="1" applyAlignment="1">
      <alignment horizontal="left" vertical="center"/>
    </xf>
    <xf numFmtId="172" fontId="14" fillId="0" borderId="0" xfId="0" applyNumberFormat="1" applyFont="1" applyAlignment="1">
      <alignment horizontal="left" vertical="center"/>
    </xf>
    <xf numFmtId="2" fontId="14" fillId="0" borderId="0" xfId="0" applyNumberFormat="1" applyFont="1" applyAlignment="1">
      <alignment horizontal="left" vertical="center"/>
    </xf>
    <xf numFmtId="0" fontId="8" fillId="0" borderId="0" xfId="0" applyFont="1" applyAlignment="1">
      <alignment vertical="center"/>
    </xf>
    <xf numFmtId="169" fontId="9" fillId="0" borderId="0" xfId="0" applyNumberFormat="1" applyFont="1" applyFill="1" applyAlignment="1" applyProtection="1">
      <alignment vertical="center"/>
      <protection locked="0"/>
    </xf>
    <xf numFmtId="172" fontId="8" fillId="0" borderId="0" xfId="0" applyNumberFormat="1" applyFont="1" applyAlignment="1">
      <alignment vertical="center"/>
    </xf>
    <xf numFmtId="2" fontId="8" fillId="0" borderId="0" xfId="0" applyNumberFormat="1" applyFont="1" applyAlignment="1">
      <alignment vertical="center"/>
    </xf>
    <xf numFmtId="172" fontId="0" fillId="0" borderId="0" xfId="0" applyNumberFormat="1" applyAlignment="1">
      <alignment vertical="center"/>
    </xf>
    <xf numFmtId="2" fontId="0" fillId="0" borderId="0" xfId="0" applyNumberFormat="1" applyAlignment="1">
      <alignment vertical="center"/>
    </xf>
    <xf numFmtId="0" fontId="7" fillId="0" borderId="0" xfId="0" applyFont="1" applyAlignment="1">
      <alignment horizontal="left" wrapText="1"/>
    </xf>
    <xf numFmtId="0" fontId="24" fillId="0" borderId="0" xfId="2" applyFont="1" applyFill="1" applyBorder="1" applyAlignment="1">
      <alignment horizontal="left" vertical="center" wrapText="1"/>
    </xf>
    <xf numFmtId="0" fontId="24" fillId="0" borderId="0" xfId="2" applyFont="1" applyBorder="1" applyAlignment="1">
      <alignment horizontal="left" vertical="center" wrapText="1"/>
    </xf>
    <xf numFmtId="0" fontId="25" fillId="0" borderId="0" xfId="2" applyFont="1" applyFill="1" applyBorder="1" applyAlignment="1">
      <alignment horizontal="left" vertical="center" wrapText="1"/>
    </xf>
    <xf numFmtId="0" fontId="9" fillId="0" borderId="0" xfId="0" applyFont="1" applyAlignment="1">
      <alignment horizontal="left" vertical="center" wrapText="1"/>
    </xf>
    <xf numFmtId="0" fontId="20" fillId="0" borderId="0" xfId="0" applyFont="1" applyAlignment="1">
      <alignment horizontal="left" vertical="center" wrapText="1"/>
    </xf>
    <xf numFmtId="0" fontId="8" fillId="0" borderId="0" xfId="0" applyFont="1" applyAlignment="1">
      <alignment horizontal="left"/>
    </xf>
    <xf numFmtId="0" fontId="4" fillId="0" borderId="2" xfId="0" applyFont="1" applyBorder="1" applyAlignment="1">
      <alignment horizontal="center"/>
    </xf>
    <xf numFmtId="0" fontId="9" fillId="0" borderId="0" xfId="0" applyFont="1" applyFill="1" applyAlignment="1">
      <alignment horizontal="left" vertical="center" wrapText="1"/>
    </xf>
  </cellXfs>
  <cellStyles count="3">
    <cellStyle name="Moneda" xfId="1" builtinId="4"/>
    <cellStyle name="Normal" xfId="0" builtinId="0"/>
    <cellStyle name="Normal_PLANTICOMPARATIVO" xfId="2" xr:uid="{4334AD9D-BC0A-448C-94F3-F07A6AEEC3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247"/>
  <sheetViews>
    <sheetView tabSelected="1" view="pageBreakPreview" topLeftCell="A179" zoomScale="115" zoomScaleNormal="100" zoomScaleSheetLayoutView="115" workbookViewId="0">
      <selection activeCell="Q1" sqref="Q1:S1048576"/>
    </sheetView>
  </sheetViews>
  <sheetFormatPr defaultColWidth="11" defaultRowHeight="12.5"/>
  <cols>
    <col min="1" max="1" width="9.58203125" style="1" customWidth="1"/>
    <col min="2" max="2" width="2.33203125" style="1" customWidth="1"/>
    <col min="3" max="3" width="7.58203125" style="1" customWidth="1"/>
    <col min="4" max="4" width="2.58203125" style="1" customWidth="1"/>
    <col min="5" max="6" width="8.08203125" style="1" customWidth="1"/>
    <col min="7" max="7" width="5.33203125" style="1" customWidth="1"/>
    <col min="8" max="8" width="6.08203125" style="1" customWidth="1"/>
    <col min="9" max="9" width="3.33203125" style="1" customWidth="1"/>
    <col min="10" max="10" width="4.08203125" style="1" customWidth="1"/>
    <col min="11" max="11" width="5.83203125" style="1" customWidth="1"/>
    <col min="12" max="12" width="9.4140625" style="44" customWidth="1"/>
    <col min="13" max="13" width="1.33203125" style="1" customWidth="1"/>
    <col min="14" max="14" width="8" style="1" customWidth="1"/>
    <col min="15" max="15" width="12.5" style="2" customWidth="1"/>
    <col min="16" max="16" width="0.58203125" style="1" customWidth="1"/>
    <col min="17" max="17" width="11" style="10"/>
    <col min="18" max="16384" width="11" style="1"/>
  </cols>
  <sheetData>
    <row r="2" spans="1:17" ht="27.5" customHeight="1">
      <c r="A2" s="156" t="s">
        <v>228</v>
      </c>
      <c r="B2" s="156"/>
      <c r="C2" s="156"/>
      <c r="D2" s="156"/>
      <c r="E2" s="156"/>
      <c r="F2" s="156"/>
      <c r="G2" s="156"/>
      <c r="H2" s="156"/>
      <c r="I2" s="156"/>
      <c r="J2" s="156"/>
      <c r="K2" s="156"/>
      <c r="L2" s="156"/>
      <c r="M2" s="156"/>
      <c r="N2" s="156"/>
      <c r="O2" s="156"/>
      <c r="Q2" s="11"/>
    </row>
    <row r="3" spans="1:17" ht="14">
      <c r="Q3" s="11"/>
    </row>
    <row r="4" spans="1:17" s="3" customFormat="1" ht="14">
      <c r="A4" s="4"/>
      <c r="B4" s="4"/>
      <c r="C4" s="5"/>
      <c r="D4" s="6" t="s">
        <v>29</v>
      </c>
      <c r="E4" s="6"/>
      <c r="F4" s="6"/>
      <c r="G4" s="6"/>
      <c r="H4" s="6"/>
      <c r="I4" s="6"/>
      <c r="J4" s="6"/>
      <c r="K4" s="6"/>
      <c r="L4" s="45"/>
      <c r="M4" s="7"/>
      <c r="N4" s="8"/>
      <c r="O4" s="9"/>
      <c r="P4" s="9"/>
      <c r="Q4" s="11"/>
    </row>
    <row r="5" spans="1:17" s="3" customFormat="1" ht="14">
      <c r="A5" s="19"/>
      <c r="B5" s="19"/>
      <c r="C5" s="20"/>
      <c r="D5" s="21"/>
      <c r="E5" s="21"/>
      <c r="F5" s="21"/>
      <c r="G5" s="21"/>
      <c r="H5" s="21"/>
      <c r="I5" s="21"/>
      <c r="J5" s="21"/>
      <c r="K5" s="21"/>
      <c r="L5" s="46"/>
      <c r="M5" s="22"/>
      <c r="N5" s="23"/>
      <c r="O5" s="24"/>
      <c r="P5" s="24"/>
      <c r="Q5" s="11"/>
    </row>
    <row r="6" spans="1:17" customFormat="1" ht="14">
      <c r="A6" s="25" t="s">
        <v>16</v>
      </c>
      <c r="B6" s="25"/>
      <c r="C6" s="25" t="s">
        <v>17</v>
      </c>
      <c r="D6" s="25" t="s">
        <v>3</v>
      </c>
      <c r="E6" s="163" t="s">
        <v>18</v>
      </c>
      <c r="F6" s="163"/>
      <c r="G6" s="163"/>
      <c r="H6" s="163"/>
      <c r="I6" s="163"/>
      <c r="J6" s="163"/>
      <c r="K6" s="163"/>
      <c r="L6" s="77" t="s">
        <v>19</v>
      </c>
      <c r="M6" s="37"/>
      <c r="N6" s="37" t="s">
        <v>0</v>
      </c>
      <c r="O6" s="37" t="s">
        <v>1</v>
      </c>
    </row>
    <row r="7" spans="1:17" customFormat="1" ht="14">
      <c r="C7" s="12"/>
      <c r="D7" s="13"/>
      <c r="E7" s="162"/>
      <c r="F7" s="162"/>
      <c r="G7" s="162"/>
      <c r="H7" s="162"/>
      <c r="I7" s="162"/>
      <c r="J7" s="162"/>
      <c r="K7" s="162"/>
      <c r="L7" s="162"/>
    </row>
    <row r="8" spans="1:17" customFormat="1" ht="14">
      <c r="C8" s="12"/>
      <c r="D8" s="13" t="s">
        <v>8</v>
      </c>
      <c r="E8" s="162" t="s">
        <v>14</v>
      </c>
      <c r="F8" s="162"/>
      <c r="G8" s="162"/>
      <c r="H8" s="162"/>
      <c r="I8" s="162"/>
      <c r="J8" s="162"/>
      <c r="K8" s="162"/>
      <c r="L8" s="162"/>
    </row>
    <row r="9" spans="1:17" customFormat="1" ht="14">
      <c r="L9" s="44"/>
    </row>
    <row r="10" spans="1:17" customFormat="1" ht="72" customHeight="1">
      <c r="A10" s="14" t="s">
        <v>4</v>
      </c>
      <c r="B10" s="14">
        <v>1</v>
      </c>
      <c r="C10" s="14"/>
      <c r="D10" s="15" t="s">
        <v>10</v>
      </c>
      <c r="E10" s="160" t="s">
        <v>66</v>
      </c>
      <c r="F10" s="160"/>
      <c r="G10" s="160"/>
      <c r="H10" s="160"/>
      <c r="I10" s="160"/>
      <c r="J10" s="160"/>
      <c r="K10" s="160"/>
      <c r="L10" s="47">
        <v>30</v>
      </c>
      <c r="N10" s="16">
        <v>94.876319999999993</v>
      </c>
      <c r="O10" s="17">
        <f>ROUND(ROUND(L10,2)*ROUND(N10,3),2)</f>
        <v>2846.28</v>
      </c>
    </row>
    <row r="11" spans="1:17" s="53" customFormat="1" ht="92" customHeight="1">
      <c r="A11" s="80" t="s">
        <v>30</v>
      </c>
      <c r="B11" s="80">
        <v>2</v>
      </c>
      <c r="C11" s="80"/>
      <c r="D11" s="81" t="s">
        <v>10</v>
      </c>
      <c r="E11" s="164" t="s">
        <v>226</v>
      </c>
      <c r="F11" s="164"/>
      <c r="G11" s="164"/>
      <c r="H11" s="164"/>
      <c r="I11" s="164"/>
      <c r="J11" s="164"/>
      <c r="K11" s="164"/>
      <c r="L11" s="47">
        <v>200</v>
      </c>
      <c r="M11" s="82"/>
      <c r="N11" s="26">
        <v>4.7124000000000006</v>
      </c>
      <c r="O11" s="78">
        <f>ROUND(ROUND(L11,2)*ROUND(N11,3),2)</f>
        <v>942.4</v>
      </c>
    </row>
    <row r="12" spans="1:17" customFormat="1" ht="43.5" customHeight="1">
      <c r="A12" s="14" t="s">
        <v>31</v>
      </c>
      <c r="B12" s="14">
        <v>3</v>
      </c>
      <c r="C12" s="14"/>
      <c r="D12" s="15" t="s">
        <v>2</v>
      </c>
      <c r="E12" s="160" t="s">
        <v>65</v>
      </c>
      <c r="F12" s="160"/>
      <c r="G12" s="160"/>
      <c r="H12" s="160"/>
      <c r="I12" s="160"/>
      <c r="J12" s="160"/>
      <c r="K12" s="160"/>
      <c r="L12" s="48">
        <v>1</v>
      </c>
      <c r="N12" s="26">
        <v>188.49600000000001</v>
      </c>
      <c r="O12" s="17">
        <f>ROUND(ROUND(L12,2)*ROUND(N12,3),2)</f>
        <v>188.5</v>
      </c>
    </row>
    <row r="13" spans="1:17" s="53" customFormat="1" ht="61.5" customHeight="1">
      <c r="A13" s="80" t="s">
        <v>32</v>
      </c>
      <c r="B13" s="80">
        <v>4</v>
      </c>
      <c r="C13" s="80"/>
      <c r="D13" s="81" t="s">
        <v>2</v>
      </c>
      <c r="E13" s="164" t="s">
        <v>225</v>
      </c>
      <c r="F13" s="164"/>
      <c r="G13" s="164"/>
      <c r="H13" s="164"/>
      <c r="I13" s="164"/>
      <c r="J13" s="164"/>
      <c r="K13" s="164"/>
      <c r="L13" s="111">
        <v>1</v>
      </c>
      <c r="M13" s="82"/>
      <c r="N13" s="26">
        <v>981.75000000000011</v>
      </c>
      <c r="O13" s="78">
        <f>ROUND(ROUND(L13,2)*ROUND(N13,3),2)</f>
        <v>981.75</v>
      </c>
    </row>
    <row r="14" spans="1:17" s="53" customFormat="1" ht="70.5" customHeight="1">
      <c r="A14" s="80" t="s">
        <v>33</v>
      </c>
      <c r="B14" s="80">
        <v>5</v>
      </c>
      <c r="C14" s="80"/>
      <c r="D14" s="81" t="s">
        <v>2</v>
      </c>
      <c r="E14" s="164" t="s">
        <v>64</v>
      </c>
      <c r="F14" s="164"/>
      <c r="G14" s="164"/>
      <c r="H14" s="164"/>
      <c r="I14" s="164"/>
      <c r="J14" s="164"/>
      <c r="K14" s="164"/>
      <c r="L14" s="111">
        <v>1</v>
      </c>
      <c r="M14" s="82"/>
      <c r="N14" s="26">
        <v>981.75000000000011</v>
      </c>
      <c r="O14" s="78">
        <f>ROUND(ROUND(L14,2)*ROUND(N14,3),2)</f>
        <v>981.75</v>
      </c>
    </row>
    <row r="15" spans="1:17" customFormat="1" ht="14">
      <c r="E15" s="127" t="s">
        <v>15</v>
      </c>
      <c r="F15" s="127"/>
      <c r="G15" s="128"/>
      <c r="H15" s="129"/>
      <c r="I15" s="130"/>
      <c r="J15" s="131"/>
      <c r="K15" s="132"/>
      <c r="L15" s="44"/>
      <c r="O15" s="27">
        <f>SUM(O10:O14)</f>
        <v>5940.68</v>
      </c>
    </row>
    <row r="16" spans="1:17" customFormat="1" ht="23.15" customHeight="1">
      <c r="A16" s="14"/>
      <c r="B16" s="14"/>
      <c r="C16" s="14"/>
      <c r="D16" s="15"/>
      <c r="E16" s="112"/>
      <c r="F16" s="112"/>
      <c r="G16" s="112"/>
      <c r="H16" s="112"/>
      <c r="I16" s="112"/>
      <c r="J16" s="112"/>
      <c r="K16" s="112"/>
      <c r="L16" s="49"/>
      <c r="N16" s="16"/>
      <c r="O16" s="17"/>
    </row>
    <row r="17" spans="1:16" customFormat="1" ht="14">
      <c r="C17" s="12"/>
      <c r="D17" s="13" t="s">
        <v>11</v>
      </c>
      <c r="E17" s="127" t="s">
        <v>34</v>
      </c>
      <c r="F17" s="132"/>
      <c r="G17" s="128"/>
      <c r="H17" s="133"/>
      <c r="I17" s="134"/>
      <c r="J17" s="134"/>
      <c r="K17" s="132"/>
      <c r="L17" s="44"/>
    </row>
    <row r="18" spans="1:16" customFormat="1" ht="14">
      <c r="E18" s="132"/>
      <c r="F18" s="132"/>
      <c r="G18" s="128"/>
      <c r="H18" s="133"/>
      <c r="I18" s="134"/>
      <c r="J18" s="134"/>
      <c r="K18" s="132"/>
      <c r="L18" s="44"/>
    </row>
    <row r="19" spans="1:16" customFormat="1" ht="50" customHeight="1">
      <c r="A19" s="80" t="s">
        <v>35</v>
      </c>
      <c r="B19" s="80">
        <v>1</v>
      </c>
      <c r="C19" s="80"/>
      <c r="D19" s="83" t="s">
        <v>10</v>
      </c>
      <c r="E19" s="157" t="s">
        <v>50</v>
      </c>
      <c r="F19" s="157"/>
      <c r="G19" s="157"/>
      <c r="H19" s="157"/>
      <c r="I19" s="157"/>
      <c r="J19" s="157"/>
      <c r="K19" s="157"/>
      <c r="L19" s="74">
        <v>6.3</v>
      </c>
      <c r="M19" s="82"/>
      <c r="N19" s="84">
        <v>31.25892</v>
      </c>
      <c r="O19" s="78">
        <f t="shared" ref="O19:O33" si="0">ROUND(ROUND(L19,2)*ROUND(N19,3),2)</f>
        <v>196.93</v>
      </c>
      <c r="P19" s="82"/>
    </row>
    <row r="20" spans="1:16" customFormat="1" ht="74" customHeight="1">
      <c r="A20" s="80" t="s">
        <v>36</v>
      </c>
      <c r="B20" s="80">
        <v>2</v>
      </c>
      <c r="C20" s="80"/>
      <c r="D20" s="83" t="s">
        <v>9</v>
      </c>
      <c r="E20" s="157" t="s">
        <v>51</v>
      </c>
      <c r="F20" s="157"/>
      <c r="G20" s="157"/>
      <c r="H20" s="157"/>
      <c r="I20" s="157"/>
      <c r="J20" s="157"/>
      <c r="K20" s="157"/>
      <c r="L20" s="74">
        <v>47</v>
      </c>
      <c r="M20" s="82"/>
      <c r="N20" s="84">
        <v>18.849600000000002</v>
      </c>
      <c r="O20" s="78">
        <f t="shared" si="0"/>
        <v>885.95</v>
      </c>
      <c r="P20" s="82"/>
    </row>
    <row r="21" spans="1:16" customFormat="1" ht="60.5" customHeight="1">
      <c r="A21" s="80" t="s">
        <v>37</v>
      </c>
      <c r="B21" s="80">
        <v>3</v>
      </c>
      <c r="C21" s="80"/>
      <c r="D21" s="83" t="s">
        <v>10</v>
      </c>
      <c r="E21" s="157" t="s">
        <v>52</v>
      </c>
      <c r="F21" s="157"/>
      <c r="G21" s="157"/>
      <c r="H21" s="157"/>
      <c r="I21" s="157"/>
      <c r="J21" s="157"/>
      <c r="K21" s="157"/>
      <c r="L21" s="74">
        <v>9.2799999999999994</v>
      </c>
      <c r="M21" s="82"/>
      <c r="N21" s="84">
        <v>23.562000000000001</v>
      </c>
      <c r="O21" s="78">
        <f t="shared" si="0"/>
        <v>218.66</v>
      </c>
      <c r="P21" s="82"/>
    </row>
    <row r="22" spans="1:16" customFormat="1" ht="82.5" customHeight="1">
      <c r="A22" s="80" t="s">
        <v>38</v>
      </c>
      <c r="B22" s="80">
        <v>4</v>
      </c>
      <c r="C22" s="80"/>
      <c r="D22" s="83" t="s">
        <v>10</v>
      </c>
      <c r="E22" s="157" t="s">
        <v>53</v>
      </c>
      <c r="F22" s="157"/>
      <c r="G22" s="157"/>
      <c r="H22" s="157"/>
      <c r="I22" s="157"/>
      <c r="J22" s="157"/>
      <c r="K22" s="157"/>
      <c r="L22" s="74">
        <v>60.569400000000002</v>
      </c>
      <c r="M22" s="82"/>
      <c r="N22" s="84">
        <v>21.2058</v>
      </c>
      <c r="O22" s="78">
        <f t="shared" si="0"/>
        <v>1284.45</v>
      </c>
      <c r="P22" s="82"/>
    </row>
    <row r="23" spans="1:16" customFormat="1" ht="52" customHeight="1">
      <c r="A23" s="80" t="s">
        <v>39</v>
      </c>
      <c r="B23" s="80">
        <v>5</v>
      </c>
      <c r="C23" s="80"/>
      <c r="D23" s="83" t="s">
        <v>22</v>
      </c>
      <c r="E23" s="158" t="s">
        <v>54</v>
      </c>
      <c r="F23" s="158"/>
      <c r="G23" s="158"/>
      <c r="H23" s="158"/>
      <c r="I23" s="158"/>
      <c r="J23" s="158"/>
      <c r="K23" s="158"/>
      <c r="L23" s="74">
        <v>6.7</v>
      </c>
      <c r="M23" s="82"/>
      <c r="N23" s="84">
        <v>44.45364</v>
      </c>
      <c r="O23" s="78">
        <f t="shared" si="0"/>
        <v>297.83999999999997</v>
      </c>
      <c r="P23" s="82"/>
    </row>
    <row r="24" spans="1:16" customFormat="1" ht="94" customHeight="1">
      <c r="A24" s="80" t="s">
        <v>40</v>
      </c>
      <c r="B24" s="80">
        <v>6</v>
      </c>
      <c r="C24" s="80"/>
      <c r="D24" s="83" t="s">
        <v>9</v>
      </c>
      <c r="E24" s="157" t="s">
        <v>55</v>
      </c>
      <c r="F24" s="157"/>
      <c r="G24" s="157"/>
      <c r="H24" s="157"/>
      <c r="I24" s="157"/>
      <c r="J24" s="157"/>
      <c r="K24" s="157"/>
      <c r="L24" s="74">
        <v>7</v>
      </c>
      <c r="M24" s="82"/>
      <c r="N24" s="84">
        <v>78.539999999999992</v>
      </c>
      <c r="O24" s="78">
        <f t="shared" si="0"/>
        <v>549.78</v>
      </c>
      <c r="P24" s="82"/>
    </row>
    <row r="25" spans="1:16" customFormat="1" ht="52.5" customHeight="1">
      <c r="A25" s="80" t="s">
        <v>41</v>
      </c>
      <c r="B25" s="80">
        <v>7</v>
      </c>
      <c r="C25" s="80"/>
      <c r="D25" s="83" t="s">
        <v>9</v>
      </c>
      <c r="E25" s="157" t="s">
        <v>56</v>
      </c>
      <c r="F25" s="157"/>
      <c r="G25" s="157"/>
      <c r="H25" s="157"/>
      <c r="I25" s="157"/>
      <c r="J25" s="157"/>
      <c r="K25" s="157"/>
      <c r="L25" s="74">
        <v>3</v>
      </c>
      <c r="M25" s="82"/>
      <c r="N25" s="84">
        <v>78.539999999999992</v>
      </c>
      <c r="O25" s="78">
        <f t="shared" si="0"/>
        <v>235.62</v>
      </c>
      <c r="P25" s="82"/>
    </row>
    <row r="26" spans="1:16" customFormat="1" ht="53" customHeight="1">
      <c r="A26" s="80" t="s">
        <v>42</v>
      </c>
      <c r="B26" s="80">
        <v>8</v>
      </c>
      <c r="C26" s="80"/>
      <c r="D26" s="83" t="s">
        <v>9</v>
      </c>
      <c r="E26" s="157" t="s">
        <v>57</v>
      </c>
      <c r="F26" s="157"/>
      <c r="G26" s="157"/>
      <c r="H26" s="157"/>
      <c r="I26" s="157"/>
      <c r="J26" s="157"/>
      <c r="K26" s="157"/>
      <c r="L26" s="74">
        <v>1</v>
      </c>
      <c r="M26" s="82"/>
      <c r="N26" s="84">
        <v>94.248000000000005</v>
      </c>
      <c r="O26" s="78">
        <f t="shared" si="0"/>
        <v>94.25</v>
      </c>
      <c r="P26" s="82"/>
    </row>
    <row r="27" spans="1:16" customFormat="1" ht="127.5" customHeight="1">
      <c r="A27" s="80" t="s">
        <v>43</v>
      </c>
      <c r="B27" s="80">
        <v>9</v>
      </c>
      <c r="C27" s="80"/>
      <c r="D27" s="83" t="s">
        <v>10</v>
      </c>
      <c r="E27" s="157" t="s">
        <v>58</v>
      </c>
      <c r="F27" s="157"/>
      <c r="G27" s="157"/>
      <c r="H27" s="157"/>
      <c r="I27" s="157"/>
      <c r="J27" s="157"/>
      <c r="K27" s="157"/>
      <c r="L27" s="74">
        <v>1</v>
      </c>
      <c r="M27" s="82"/>
      <c r="N27" s="84">
        <v>39.364247999999996</v>
      </c>
      <c r="O27" s="78">
        <f t="shared" si="0"/>
        <v>39.36</v>
      </c>
      <c r="P27" s="82"/>
    </row>
    <row r="28" spans="1:16" customFormat="1" ht="105.5" customHeight="1">
      <c r="A28" s="80" t="s">
        <v>44</v>
      </c>
      <c r="B28" s="80">
        <v>10</v>
      </c>
      <c r="C28" s="80"/>
      <c r="D28" s="83" t="s">
        <v>10</v>
      </c>
      <c r="E28" s="157" t="s">
        <v>67</v>
      </c>
      <c r="F28" s="157"/>
      <c r="G28" s="157"/>
      <c r="H28" s="157"/>
      <c r="I28" s="157"/>
      <c r="J28" s="157"/>
      <c r="K28" s="157"/>
      <c r="L28" s="74">
        <v>4.2</v>
      </c>
      <c r="M28" s="82"/>
      <c r="N28" s="84">
        <v>33.615119999999997</v>
      </c>
      <c r="O28" s="78">
        <f t="shared" si="0"/>
        <v>141.18</v>
      </c>
      <c r="P28" s="82"/>
    </row>
    <row r="29" spans="1:16" customFormat="1" ht="82.5" customHeight="1">
      <c r="A29" s="80" t="s">
        <v>45</v>
      </c>
      <c r="B29" s="80">
        <v>11</v>
      </c>
      <c r="C29" s="80"/>
      <c r="D29" s="83" t="s">
        <v>10</v>
      </c>
      <c r="E29" s="157" t="s">
        <v>59</v>
      </c>
      <c r="F29" s="157"/>
      <c r="G29" s="157"/>
      <c r="H29" s="157"/>
      <c r="I29" s="157"/>
      <c r="J29" s="157"/>
      <c r="K29" s="157"/>
      <c r="L29" s="74">
        <v>170.07</v>
      </c>
      <c r="M29" s="82"/>
      <c r="N29" s="84">
        <v>17.2788</v>
      </c>
      <c r="O29" s="78">
        <f t="shared" si="0"/>
        <v>2938.64</v>
      </c>
      <c r="P29" s="82"/>
    </row>
    <row r="30" spans="1:16" customFormat="1" ht="65.5" customHeight="1">
      <c r="A30" s="80" t="s">
        <v>46</v>
      </c>
      <c r="B30" s="80">
        <v>12</v>
      </c>
      <c r="C30" s="80"/>
      <c r="D30" s="83" t="s">
        <v>2</v>
      </c>
      <c r="E30" s="157" t="s">
        <v>60</v>
      </c>
      <c r="F30" s="157"/>
      <c r="G30" s="157"/>
      <c r="H30" s="157"/>
      <c r="I30" s="157"/>
      <c r="J30" s="157"/>
      <c r="K30" s="157"/>
      <c r="L30" s="74">
        <v>1</v>
      </c>
      <c r="M30" s="82"/>
      <c r="N30" s="84">
        <v>549.78</v>
      </c>
      <c r="O30" s="78">
        <f t="shared" si="0"/>
        <v>549.78</v>
      </c>
      <c r="P30" s="82"/>
    </row>
    <row r="31" spans="1:16" customFormat="1" ht="83.5" customHeight="1">
      <c r="A31" s="80" t="s">
        <v>47</v>
      </c>
      <c r="B31" s="80">
        <v>13</v>
      </c>
      <c r="C31" s="80"/>
      <c r="D31" s="83" t="s">
        <v>10</v>
      </c>
      <c r="E31" s="157" t="s">
        <v>61</v>
      </c>
      <c r="F31" s="157"/>
      <c r="G31" s="157"/>
      <c r="H31" s="157"/>
      <c r="I31" s="157"/>
      <c r="J31" s="157"/>
      <c r="K31" s="157"/>
      <c r="L31" s="74">
        <v>1</v>
      </c>
      <c r="M31" s="82"/>
      <c r="N31" s="84">
        <v>13.351799999999999</v>
      </c>
      <c r="O31" s="78">
        <f t="shared" si="0"/>
        <v>13.35</v>
      </c>
      <c r="P31" s="82"/>
    </row>
    <row r="32" spans="1:16" customFormat="1" ht="73.5" customHeight="1">
      <c r="A32" s="80" t="s">
        <v>48</v>
      </c>
      <c r="B32" s="80">
        <v>14</v>
      </c>
      <c r="C32" s="80"/>
      <c r="D32" s="83" t="s">
        <v>10</v>
      </c>
      <c r="E32" s="157" t="s">
        <v>62</v>
      </c>
      <c r="F32" s="157"/>
      <c r="G32" s="157"/>
      <c r="H32" s="157"/>
      <c r="I32" s="157"/>
      <c r="J32" s="157"/>
      <c r="K32" s="157"/>
      <c r="L32" s="74">
        <v>1.62</v>
      </c>
      <c r="M32" s="82"/>
      <c r="N32" s="84">
        <v>11.62392</v>
      </c>
      <c r="O32" s="78">
        <f t="shared" si="0"/>
        <v>18.829999999999998</v>
      </c>
      <c r="P32" s="82"/>
    </row>
    <row r="33" spans="1:16" customFormat="1" ht="55.5" customHeight="1">
      <c r="A33" s="80" t="s">
        <v>49</v>
      </c>
      <c r="B33" s="80">
        <v>15</v>
      </c>
      <c r="C33" s="80"/>
      <c r="D33" s="83" t="s">
        <v>9</v>
      </c>
      <c r="E33" s="157" t="s">
        <v>63</v>
      </c>
      <c r="F33" s="157"/>
      <c r="G33" s="157"/>
      <c r="H33" s="157"/>
      <c r="I33" s="157"/>
      <c r="J33" s="157"/>
      <c r="K33" s="157"/>
      <c r="L33" s="74">
        <v>11</v>
      </c>
      <c r="M33" s="82"/>
      <c r="N33" s="84">
        <v>8.6394000000000002</v>
      </c>
      <c r="O33" s="78">
        <f t="shared" si="0"/>
        <v>95.03</v>
      </c>
      <c r="P33" s="82"/>
    </row>
    <row r="34" spans="1:16" customFormat="1" ht="14">
      <c r="E34" s="127" t="s">
        <v>15</v>
      </c>
      <c r="F34" s="127"/>
      <c r="G34" s="128"/>
      <c r="H34" s="135"/>
      <c r="I34" s="130"/>
      <c r="J34" s="130"/>
      <c r="K34" s="132"/>
      <c r="L34" s="44"/>
      <c r="O34" s="27">
        <f>SUM(O19:O33)</f>
        <v>7559.65</v>
      </c>
    </row>
    <row r="35" spans="1:16" customFormat="1" ht="14">
      <c r="E35" s="127"/>
      <c r="F35" s="127"/>
      <c r="G35" s="128"/>
      <c r="H35" s="135"/>
      <c r="I35" s="130"/>
      <c r="J35" s="130"/>
      <c r="K35" s="132"/>
      <c r="L35" s="44"/>
      <c r="O35" s="27"/>
    </row>
    <row r="36" spans="1:16" s="54" customFormat="1" ht="14">
      <c r="C36" s="55"/>
      <c r="D36" s="56" t="s">
        <v>20</v>
      </c>
      <c r="E36" s="136" t="s">
        <v>68</v>
      </c>
      <c r="F36" s="137"/>
      <c r="G36" s="138"/>
      <c r="H36" s="139"/>
      <c r="I36" s="140"/>
      <c r="J36" s="140"/>
      <c r="K36" s="137"/>
      <c r="L36" s="44"/>
    </row>
    <row r="37" spans="1:16" s="54" customFormat="1" ht="14">
      <c r="E37" s="137"/>
      <c r="F37" s="137"/>
      <c r="G37" s="138"/>
      <c r="H37" s="139"/>
      <c r="I37" s="140"/>
      <c r="J37" s="140"/>
      <c r="K37" s="137"/>
      <c r="L37" s="44"/>
    </row>
    <row r="38" spans="1:16" s="54" customFormat="1" ht="242" customHeight="1">
      <c r="A38" s="58" t="s">
        <v>5</v>
      </c>
      <c r="B38" s="58">
        <v>1</v>
      </c>
      <c r="C38" s="58"/>
      <c r="D38" s="83" t="s">
        <v>10</v>
      </c>
      <c r="E38" s="158" t="s">
        <v>70</v>
      </c>
      <c r="F38" s="158"/>
      <c r="G38" s="158"/>
      <c r="H38" s="158"/>
      <c r="I38" s="158"/>
      <c r="J38" s="158"/>
      <c r="K38" s="158"/>
      <c r="L38" s="85">
        <v>99.359999999999985</v>
      </c>
      <c r="N38" s="86">
        <v>121.705584</v>
      </c>
      <c r="O38" s="61">
        <f>ROUND(ROUND(L38,2)*ROUND(N38,3),2)</f>
        <v>12092.71</v>
      </c>
    </row>
    <row r="39" spans="1:16" s="54" customFormat="1" ht="135.5" customHeight="1">
      <c r="A39" s="58" t="s">
        <v>7</v>
      </c>
      <c r="B39" s="58">
        <v>2</v>
      </c>
      <c r="C39" s="58"/>
      <c r="D39" s="83" t="s">
        <v>10</v>
      </c>
      <c r="E39" s="157" t="s">
        <v>71</v>
      </c>
      <c r="F39" s="157"/>
      <c r="G39" s="157"/>
      <c r="H39" s="157"/>
      <c r="I39" s="157"/>
      <c r="J39" s="157"/>
      <c r="K39" s="157"/>
      <c r="L39" s="85">
        <v>1.6169999999999995</v>
      </c>
      <c r="N39" s="86">
        <v>70.434672000000006</v>
      </c>
      <c r="O39" s="61">
        <f>ROUND(ROUND(L39,2)*ROUND(N39,3),2)</f>
        <v>114.1</v>
      </c>
    </row>
    <row r="40" spans="1:16" s="54" customFormat="1" ht="103" customHeight="1">
      <c r="A40" s="58" t="s">
        <v>69</v>
      </c>
      <c r="B40" s="58">
        <v>3</v>
      </c>
      <c r="C40" s="58"/>
      <c r="D40" s="83" t="s">
        <v>22</v>
      </c>
      <c r="E40" s="158" t="s">
        <v>72</v>
      </c>
      <c r="F40" s="158"/>
      <c r="G40" s="158"/>
      <c r="H40" s="158"/>
      <c r="I40" s="158"/>
      <c r="J40" s="158"/>
      <c r="K40" s="158"/>
      <c r="L40" s="85">
        <v>6</v>
      </c>
      <c r="N40" s="86">
        <v>57.020039999999995</v>
      </c>
      <c r="O40" s="61">
        <f>ROUND(ROUND(L40,2)*ROUND(N40,3),2)</f>
        <v>342.12</v>
      </c>
    </row>
    <row r="41" spans="1:16" s="54" customFormat="1" ht="136" customHeight="1">
      <c r="A41" s="58" t="s">
        <v>185</v>
      </c>
      <c r="B41" s="58">
        <v>4</v>
      </c>
      <c r="C41" s="58"/>
      <c r="D41" s="83" t="s">
        <v>10</v>
      </c>
      <c r="E41" s="158" t="s">
        <v>186</v>
      </c>
      <c r="F41" s="158"/>
      <c r="G41" s="158"/>
      <c r="H41" s="158"/>
      <c r="I41" s="158"/>
      <c r="J41" s="158"/>
      <c r="K41" s="158"/>
      <c r="L41" s="85">
        <v>1.35</v>
      </c>
      <c r="N41" s="86">
        <v>353.90124000000003</v>
      </c>
      <c r="O41" s="61">
        <f>ROUND(ROUND(L41,2)*ROUND(N41,3),2)</f>
        <v>477.77</v>
      </c>
    </row>
    <row r="42" spans="1:16" s="54" customFormat="1" ht="14">
      <c r="E42" s="136" t="s">
        <v>15</v>
      </c>
      <c r="F42" s="136"/>
      <c r="G42" s="138"/>
      <c r="H42" s="141"/>
      <c r="I42" s="142"/>
      <c r="J42" s="142"/>
      <c r="K42" s="137"/>
      <c r="L42" s="44"/>
      <c r="N42" s="63"/>
      <c r="O42" s="62">
        <f>SUM(O38:O41)</f>
        <v>13026.7</v>
      </c>
    </row>
    <row r="43" spans="1:16" customFormat="1" ht="23.15" customHeight="1">
      <c r="A43" s="14"/>
      <c r="B43" s="14"/>
      <c r="C43" s="14"/>
      <c r="D43" s="15"/>
      <c r="E43" s="112"/>
      <c r="F43" s="112"/>
      <c r="G43" s="112"/>
      <c r="H43" s="112"/>
      <c r="I43" s="112"/>
      <c r="J43" s="112"/>
      <c r="K43" s="112"/>
      <c r="L43" s="49"/>
      <c r="N43" s="16"/>
      <c r="O43" s="17"/>
    </row>
    <row r="44" spans="1:16" customFormat="1" ht="14">
      <c r="C44" s="12"/>
      <c r="D44" s="13" t="s">
        <v>21</v>
      </c>
      <c r="E44" s="127" t="s">
        <v>73</v>
      </c>
      <c r="F44" s="132"/>
      <c r="G44" s="128"/>
      <c r="H44" s="133"/>
      <c r="I44" s="134"/>
      <c r="J44" s="134"/>
      <c r="K44" s="132"/>
      <c r="L44" s="44"/>
      <c r="N44" s="29"/>
    </row>
    <row r="45" spans="1:16" customFormat="1" ht="14">
      <c r="E45" s="132"/>
      <c r="F45" s="132"/>
      <c r="G45" s="128"/>
      <c r="H45" s="133"/>
      <c r="I45" s="134"/>
      <c r="J45" s="134"/>
      <c r="K45" s="132"/>
      <c r="L45" s="44"/>
      <c r="N45" s="29"/>
    </row>
    <row r="46" spans="1:16" customFormat="1" ht="166" customHeight="1">
      <c r="A46" s="14" t="s">
        <v>6</v>
      </c>
      <c r="B46" s="14">
        <v>1</v>
      </c>
      <c r="C46" s="14"/>
      <c r="D46" s="83" t="s">
        <v>10</v>
      </c>
      <c r="E46" s="157" t="s">
        <v>78</v>
      </c>
      <c r="F46" s="157"/>
      <c r="G46" s="157"/>
      <c r="H46" s="157"/>
      <c r="I46" s="157"/>
      <c r="J46" s="157"/>
      <c r="K46" s="157"/>
      <c r="L46" s="44">
        <v>139.22</v>
      </c>
      <c r="N46" s="26">
        <v>87.336480000000009</v>
      </c>
      <c r="O46" s="17">
        <f>ROUND(ROUND(L46,2)*ROUND(N46,3),2)</f>
        <v>12158.92</v>
      </c>
    </row>
    <row r="47" spans="1:16" s="82" customFormat="1" ht="183" customHeight="1">
      <c r="A47" s="80" t="s">
        <v>74</v>
      </c>
      <c r="B47" s="80">
        <v>2</v>
      </c>
      <c r="C47" s="80"/>
      <c r="D47" s="83" t="s">
        <v>10</v>
      </c>
      <c r="E47" s="157" t="s">
        <v>79</v>
      </c>
      <c r="F47" s="157"/>
      <c r="G47" s="157"/>
      <c r="H47" s="157"/>
      <c r="I47" s="157"/>
      <c r="J47" s="157"/>
      <c r="K47" s="157"/>
      <c r="L47" s="51">
        <v>13.78</v>
      </c>
      <c r="N47" s="60">
        <v>81.838679999999997</v>
      </c>
      <c r="O47" s="78">
        <f>ROUND(ROUND(L47,2)*ROUND(N47,3),2)</f>
        <v>1127.74</v>
      </c>
    </row>
    <row r="48" spans="1:16" customFormat="1" ht="138" customHeight="1">
      <c r="A48" s="14" t="s">
        <v>75</v>
      </c>
      <c r="B48" s="14">
        <v>3</v>
      </c>
      <c r="C48" s="14"/>
      <c r="D48" s="83" t="s">
        <v>10</v>
      </c>
      <c r="E48" s="157" t="s">
        <v>80</v>
      </c>
      <c r="F48" s="157"/>
      <c r="G48" s="157"/>
      <c r="H48" s="157"/>
      <c r="I48" s="157"/>
      <c r="J48" s="157"/>
      <c r="K48" s="157"/>
      <c r="L48" s="44">
        <v>17.07</v>
      </c>
      <c r="N48" s="26">
        <v>75.398400000000009</v>
      </c>
      <c r="O48" s="17">
        <f>ROUND(ROUND(L48,2)*ROUND(N48,3),2)</f>
        <v>1287.04</v>
      </c>
    </row>
    <row r="49" spans="1:15" s="82" customFormat="1" ht="94.5" customHeight="1">
      <c r="A49" s="80" t="s">
        <v>76</v>
      </c>
      <c r="B49" s="80">
        <v>4</v>
      </c>
      <c r="C49" s="80"/>
      <c r="D49" s="83" t="s">
        <v>9</v>
      </c>
      <c r="E49" s="157" t="s">
        <v>81</v>
      </c>
      <c r="F49" s="157"/>
      <c r="G49" s="157"/>
      <c r="H49" s="157"/>
      <c r="I49" s="157"/>
      <c r="J49" s="157"/>
      <c r="K49" s="157"/>
      <c r="L49" s="51">
        <v>35</v>
      </c>
      <c r="N49" s="60">
        <v>23.562000000000001</v>
      </c>
      <c r="O49" s="78">
        <f>ROUND(ROUND(L49,2)*ROUND(N49,3),2)</f>
        <v>824.67</v>
      </c>
    </row>
    <row r="50" spans="1:15" s="82" customFormat="1" ht="54.5" customHeight="1">
      <c r="A50" s="80" t="s">
        <v>77</v>
      </c>
      <c r="B50" s="80">
        <v>5</v>
      </c>
      <c r="C50" s="80"/>
      <c r="D50" s="83" t="s">
        <v>2</v>
      </c>
      <c r="E50" s="159" t="s">
        <v>82</v>
      </c>
      <c r="F50" s="159"/>
      <c r="G50" s="159"/>
      <c r="H50" s="159"/>
      <c r="I50" s="159"/>
      <c r="J50" s="159"/>
      <c r="K50" s="159"/>
      <c r="L50" s="51">
        <v>1</v>
      </c>
      <c r="N50" s="60">
        <v>345.57599999999996</v>
      </c>
      <c r="O50" s="78">
        <f>ROUND(ROUND(L50,2)*ROUND(N50,3),2)</f>
        <v>345.58</v>
      </c>
    </row>
    <row r="51" spans="1:15" customFormat="1" ht="14">
      <c r="E51" s="127" t="s">
        <v>15</v>
      </c>
      <c r="F51" s="127"/>
      <c r="G51" s="128"/>
      <c r="H51" s="135"/>
      <c r="I51" s="130"/>
      <c r="J51" s="130"/>
      <c r="K51" s="132"/>
      <c r="L51" s="44"/>
      <c r="N51" s="27"/>
      <c r="O51" s="27">
        <f>SUM(O46:O50)</f>
        <v>15743.95</v>
      </c>
    </row>
    <row r="52" spans="1:15" customFormat="1" ht="14">
      <c r="E52" s="127"/>
      <c r="F52" s="127"/>
      <c r="G52" s="128"/>
      <c r="H52" s="135"/>
      <c r="I52" s="130"/>
      <c r="J52" s="130"/>
      <c r="K52" s="132"/>
      <c r="L52" s="44"/>
      <c r="N52" s="27"/>
      <c r="O52" s="27"/>
    </row>
    <row r="53" spans="1:15" customFormat="1" ht="14">
      <c r="A53" s="38"/>
      <c r="B53" s="54"/>
      <c r="C53" s="55"/>
      <c r="D53" s="56" t="s">
        <v>12</v>
      </c>
      <c r="E53" s="136" t="s">
        <v>83</v>
      </c>
      <c r="F53" s="137"/>
      <c r="G53" s="138"/>
      <c r="H53" s="139"/>
      <c r="I53" s="140"/>
      <c r="J53" s="140"/>
      <c r="K53" s="137"/>
      <c r="L53" s="44"/>
      <c r="M53" s="54"/>
      <c r="N53" s="57"/>
      <c r="O53" s="54"/>
    </row>
    <row r="54" spans="1:15" customFormat="1" ht="14">
      <c r="A54" s="38"/>
      <c r="B54" s="54"/>
      <c r="C54" s="54"/>
      <c r="D54" s="54"/>
      <c r="E54" s="137"/>
      <c r="F54" s="137"/>
      <c r="G54" s="138"/>
      <c r="H54" s="139"/>
      <c r="I54" s="140"/>
      <c r="J54" s="140"/>
      <c r="K54" s="137"/>
      <c r="L54" s="44"/>
      <c r="M54" s="54"/>
      <c r="N54" s="57"/>
      <c r="O54" s="54"/>
    </row>
    <row r="55" spans="1:15" customFormat="1" ht="66" customHeight="1">
      <c r="A55" s="87" t="s">
        <v>84</v>
      </c>
      <c r="B55" s="58">
        <v>1</v>
      </c>
      <c r="C55" s="58"/>
      <c r="D55" s="59" t="s">
        <v>10</v>
      </c>
      <c r="E55" s="157" t="s">
        <v>87</v>
      </c>
      <c r="F55" s="157"/>
      <c r="G55" s="157"/>
      <c r="H55" s="157"/>
      <c r="I55" s="157"/>
      <c r="J55" s="157"/>
      <c r="K55" s="157"/>
      <c r="L55" s="44">
        <v>30</v>
      </c>
      <c r="M55" s="54"/>
      <c r="N55" s="60">
        <v>9.4248000000000012</v>
      </c>
      <c r="O55" s="61">
        <f>ROUND(ROUND(L55,2)*ROUND(N55,3),2)</f>
        <v>282.75</v>
      </c>
    </row>
    <row r="56" spans="1:15" customFormat="1" ht="165.5" customHeight="1">
      <c r="A56" s="87" t="s">
        <v>85</v>
      </c>
      <c r="B56" s="58">
        <v>2</v>
      </c>
      <c r="C56" s="58"/>
      <c r="D56" s="59" t="s">
        <v>10</v>
      </c>
      <c r="E56" s="157" t="s">
        <v>88</v>
      </c>
      <c r="F56" s="157"/>
      <c r="G56" s="157"/>
      <c r="H56" s="157"/>
      <c r="I56" s="157"/>
      <c r="J56" s="157"/>
      <c r="K56" s="157"/>
      <c r="L56" s="44">
        <v>135</v>
      </c>
      <c r="M56" s="54"/>
      <c r="N56" s="60">
        <v>6.2831999999999999</v>
      </c>
      <c r="O56" s="61">
        <f>ROUND(ROUND(L56,2)*ROUND(N56,3),2)</f>
        <v>848.21</v>
      </c>
    </row>
    <row r="57" spans="1:15" customFormat="1" ht="98" customHeight="1">
      <c r="A57" s="87" t="s">
        <v>86</v>
      </c>
      <c r="B57" s="58">
        <v>3</v>
      </c>
      <c r="C57" s="58"/>
      <c r="D57" s="59" t="s">
        <v>10</v>
      </c>
      <c r="E57" s="157" t="s">
        <v>89</v>
      </c>
      <c r="F57" s="157"/>
      <c r="G57" s="157"/>
      <c r="H57" s="157"/>
      <c r="I57" s="157"/>
      <c r="J57" s="157"/>
      <c r="K57" s="157"/>
      <c r="L57" s="44">
        <v>135</v>
      </c>
      <c r="M57" s="54"/>
      <c r="N57" s="60">
        <v>13.66596</v>
      </c>
      <c r="O57" s="61">
        <f>ROUND(ROUND(L57,2)*ROUND(N57,3),2)</f>
        <v>1844.91</v>
      </c>
    </row>
    <row r="58" spans="1:15" customFormat="1" ht="14">
      <c r="A58" s="38"/>
      <c r="B58" s="54"/>
      <c r="C58" s="54"/>
      <c r="D58" s="54"/>
      <c r="E58" s="136" t="s">
        <v>15</v>
      </c>
      <c r="F58" s="136"/>
      <c r="G58" s="138"/>
      <c r="H58" s="141"/>
      <c r="I58" s="142"/>
      <c r="J58" s="142"/>
      <c r="K58" s="137"/>
      <c r="L58" s="44"/>
      <c r="M58" s="54"/>
      <c r="N58" s="62"/>
      <c r="O58" s="62">
        <f>SUM(O55:O57)</f>
        <v>2975.87</v>
      </c>
    </row>
    <row r="59" spans="1:15" customFormat="1" ht="14">
      <c r="B59" s="54"/>
      <c r="C59" s="54"/>
      <c r="D59" s="54"/>
      <c r="E59" s="137"/>
      <c r="F59" s="137"/>
      <c r="G59" s="138"/>
      <c r="H59" s="139"/>
      <c r="I59" s="140"/>
      <c r="J59" s="140"/>
      <c r="K59" s="137"/>
      <c r="L59" s="44"/>
      <c r="M59" s="54"/>
      <c r="N59" s="57"/>
      <c r="O59" s="54"/>
    </row>
    <row r="60" spans="1:15" s="54" customFormat="1" ht="14">
      <c r="C60" s="55"/>
      <c r="D60" s="56" t="s">
        <v>23</v>
      </c>
      <c r="E60" s="136" t="s">
        <v>90</v>
      </c>
      <c r="F60" s="137"/>
      <c r="G60" s="138"/>
      <c r="H60" s="139"/>
      <c r="I60" s="140"/>
      <c r="J60" s="140"/>
      <c r="K60" s="137"/>
      <c r="L60" s="44"/>
      <c r="N60" s="57"/>
    </row>
    <row r="61" spans="1:15" s="54" customFormat="1" ht="14">
      <c r="E61" s="137"/>
      <c r="F61" s="137"/>
      <c r="G61" s="138"/>
      <c r="H61" s="139"/>
      <c r="I61" s="140"/>
      <c r="J61" s="140"/>
      <c r="K61" s="137"/>
      <c r="L61" s="44"/>
      <c r="N61" s="57"/>
    </row>
    <row r="62" spans="1:15" s="90" customFormat="1" ht="82.5" customHeight="1">
      <c r="A62" s="88" t="s">
        <v>91</v>
      </c>
      <c r="B62" s="88">
        <v>1</v>
      </c>
      <c r="D62" s="83" t="s">
        <v>10</v>
      </c>
      <c r="E62" s="157" t="s">
        <v>95</v>
      </c>
      <c r="F62" s="157"/>
      <c r="G62" s="157"/>
      <c r="H62" s="157"/>
      <c r="I62" s="157"/>
      <c r="J62" s="157"/>
      <c r="K62" s="157"/>
      <c r="L62" s="51">
        <v>6.3</v>
      </c>
      <c r="N62" s="60">
        <v>73.277819999999991</v>
      </c>
      <c r="O62" s="91">
        <f t="shared" ref="O62:O65" si="1">ROUND(ROUND(L62,2)*ROUND(N62,3),2)</f>
        <v>461.65</v>
      </c>
    </row>
    <row r="63" spans="1:15" s="90" customFormat="1" ht="113.5" customHeight="1">
      <c r="A63" s="88" t="s">
        <v>92</v>
      </c>
      <c r="B63" s="88">
        <v>2</v>
      </c>
      <c r="D63" s="83" t="s">
        <v>10</v>
      </c>
      <c r="E63" s="157" t="s">
        <v>96</v>
      </c>
      <c r="F63" s="157"/>
      <c r="G63" s="157"/>
      <c r="H63" s="157"/>
      <c r="I63" s="157"/>
      <c r="J63" s="157"/>
      <c r="K63" s="157"/>
      <c r="L63" s="51">
        <v>63</v>
      </c>
      <c r="N63" s="60">
        <v>31.416</v>
      </c>
      <c r="O63" s="91">
        <f t="shared" si="1"/>
        <v>1979.21</v>
      </c>
    </row>
    <row r="64" spans="1:15" s="90" customFormat="1" ht="51" customHeight="1">
      <c r="A64" s="88" t="s">
        <v>93</v>
      </c>
      <c r="B64" s="88">
        <v>3</v>
      </c>
      <c r="D64" s="83" t="s">
        <v>22</v>
      </c>
      <c r="E64" s="157" t="s">
        <v>97</v>
      </c>
      <c r="F64" s="157"/>
      <c r="G64" s="157"/>
      <c r="H64" s="157"/>
      <c r="I64" s="157"/>
      <c r="J64" s="157"/>
      <c r="K64" s="157"/>
      <c r="L64" s="51">
        <v>97</v>
      </c>
      <c r="N64" s="60">
        <v>19.556459999999998</v>
      </c>
      <c r="O64" s="91">
        <f t="shared" si="1"/>
        <v>1896.93</v>
      </c>
    </row>
    <row r="65" spans="1:15" s="90" customFormat="1" ht="50" customHeight="1">
      <c r="A65" s="88" t="s">
        <v>94</v>
      </c>
      <c r="B65" s="88">
        <v>4</v>
      </c>
      <c r="D65" s="83" t="s">
        <v>22</v>
      </c>
      <c r="E65" s="157" t="s">
        <v>98</v>
      </c>
      <c r="F65" s="157"/>
      <c r="G65" s="157"/>
      <c r="H65" s="157"/>
      <c r="I65" s="157"/>
      <c r="J65" s="157"/>
      <c r="K65" s="157"/>
      <c r="L65" s="51">
        <v>8.3000000000000007</v>
      </c>
      <c r="N65" s="60">
        <v>31.416</v>
      </c>
      <c r="O65" s="91">
        <f t="shared" si="1"/>
        <v>260.75</v>
      </c>
    </row>
    <row r="66" spans="1:15" s="54" customFormat="1" ht="14">
      <c r="E66" s="136" t="s">
        <v>15</v>
      </c>
      <c r="F66" s="136"/>
      <c r="G66" s="138"/>
      <c r="H66" s="141"/>
      <c r="I66" s="142"/>
      <c r="J66" s="142"/>
      <c r="K66" s="137"/>
      <c r="L66" s="44"/>
      <c r="N66" s="63"/>
      <c r="O66" s="62">
        <f>SUM(O62:O65)</f>
        <v>4598.54</v>
      </c>
    </row>
    <row r="67" spans="1:15" customFormat="1" ht="14">
      <c r="A67" s="38"/>
      <c r="B67" s="38"/>
      <c r="C67" s="38"/>
      <c r="D67" s="38"/>
      <c r="E67" s="143"/>
      <c r="F67" s="143"/>
      <c r="G67" s="144"/>
      <c r="H67" s="145"/>
      <c r="I67" s="146"/>
      <c r="J67" s="146"/>
      <c r="K67" s="143"/>
      <c r="L67" s="50"/>
      <c r="M67" s="38"/>
      <c r="N67" s="40"/>
      <c r="O67" s="38"/>
    </row>
    <row r="68" spans="1:15" s="54" customFormat="1" ht="14">
      <c r="C68" s="55"/>
      <c r="D68" s="56" t="s">
        <v>24</v>
      </c>
      <c r="E68" s="136" t="s">
        <v>99</v>
      </c>
      <c r="F68" s="137"/>
      <c r="G68" s="138"/>
      <c r="H68" s="139"/>
      <c r="I68" s="140"/>
      <c r="J68" s="140"/>
      <c r="K68" s="137"/>
      <c r="L68" s="44"/>
      <c r="N68" s="64"/>
    </row>
    <row r="69" spans="1:15" s="54" customFormat="1" ht="14">
      <c r="C69" s="55"/>
      <c r="D69" s="56" t="s">
        <v>8</v>
      </c>
      <c r="E69" s="136" t="s">
        <v>112</v>
      </c>
      <c r="F69" s="137"/>
      <c r="G69" s="138"/>
      <c r="H69" s="139"/>
      <c r="I69" s="140"/>
      <c r="J69" s="140"/>
      <c r="K69" s="137"/>
      <c r="L69" s="44"/>
      <c r="N69" s="64"/>
    </row>
    <row r="70" spans="1:15" s="54" customFormat="1" ht="14">
      <c r="E70" s="137"/>
      <c r="F70" s="137"/>
      <c r="G70" s="138"/>
      <c r="H70" s="139"/>
      <c r="I70" s="140"/>
      <c r="J70" s="140"/>
      <c r="K70" s="137"/>
      <c r="L70" s="44"/>
      <c r="N70" s="64"/>
    </row>
    <row r="71" spans="1:15" s="67" customFormat="1" ht="169" customHeight="1">
      <c r="A71" s="65" t="s">
        <v>100</v>
      </c>
      <c r="B71" s="65">
        <v>1</v>
      </c>
      <c r="C71" s="65"/>
      <c r="D71" s="95" t="s">
        <v>9</v>
      </c>
      <c r="E71" s="157" t="s">
        <v>113</v>
      </c>
      <c r="F71" s="157"/>
      <c r="G71" s="157"/>
      <c r="H71" s="157"/>
      <c r="I71" s="157"/>
      <c r="J71" s="157"/>
      <c r="K71" s="157"/>
      <c r="L71" s="66">
        <v>3</v>
      </c>
      <c r="N71" s="60">
        <v>196.35000000000002</v>
      </c>
      <c r="O71" s="61">
        <f t="shared" ref="O71:O76" si="2">ROUND(ROUND(L71,2)*ROUND(N71,3),2)</f>
        <v>589.04999999999995</v>
      </c>
    </row>
    <row r="72" spans="1:15" s="67" customFormat="1" ht="146" customHeight="1">
      <c r="A72" s="79" t="s">
        <v>101</v>
      </c>
      <c r="B72" s="65">
        <v>2</v>
      </c>
      <c r="C72" s="65"/>
      <c r="D72" s="95" t="s">
        <v>9</v>
      </c>
      <c r="E72" s="157" t="s">
        <v>114</v>
      </c>
      <c r="F72" s="157"/>
      <c r="G72" s="157"/>
      <c r="H72" s="157"/>
      <c r="I72" s="157"/>
      <c r="J72" s="157"/>
      <c r="K72" s="157"/>
      <c r="L72" s="66">
        <v>2</v>
      </c>
      <c r="N72" s="60">
        <v>196.35000000000002</v>
      </c>
      <c r="O72" s="61">
        <f t="shared" si="2"/>
        <v>392.7</v>
      </c>
    </row>
    <row r="73" spans="1:15" s="94" customFormat="1" ht="71.5" customHeight="1">
      <c r="A73" s="79" t="s">
        <v>102</v>
      </c>
      <c r="B73" s="92">
        <v>3</v>
      </c>
      <c r="C73" s="92"/>
      <c r="D73" s="96" t="s">
        <v>9</v>
      </c>
      <c r="E73" s="157" t="s">
        <v>115</v>
      </c>
      <c r="F73" s="157"/>
      <c r="G73" s="157"/>
      <c r="H73" s="157"/>
      <c r="I73" s="157"/>
      <c r="J73" s="157"/>
      <c r="K73" s="157"/>
      <c r="L73" s="93">
        <v>1</v>
      </c>
      <c r="N73" s="60">
        <v>196.35000000000002</v>
      </c>
      <c r="O73" s="91">
        <f t="shared" si="2"/>
        <v>196.35</v>
      </c>
    </row>
    <row r="74" spans="1:15" s="67" customFormat="1" ht="62" customHeight="1">
      <c r="A74" s="79" t="s">
        <v>103</v>
      </c>
      <c r="B74" s="65">
        <v>4</v>
      </c>
      <c r="C74" s="65"/>
      <c r="D74" s="95" t="s">
        <v>9</v>
      </c>
      <c r="E74" s="157" t="s">
        <v>116</v>
      </c>
      <c r="F74" s="157"/>
      <c r="G74" s="157"/>
      <c r="H74" s="157"/>
      <c r="I74" s="157"/>
      <c r="J74" s="157"/>
      <c r="K74" s="157"/>
      <c r="L74" s="66">
        <v>1</v>
      </c>
      <c r="N74" s="60">
        <v>235.62</v>
      </c>
      <c r="O74" s="61">
        <f t="shared" si="2"/>
        <v>235.62</v>
      </c>
    </row>
    <row r="75" spans="1:15" s="67" customFormat="1" ht="62.5" customHeight="1">
      <c r="A75" s="79" t="s">
        <v>104</v>
      </c>
      <c r="B75" s="65">
        <v>5</v>
      </c>
      <c r="C75" s="65"/>
      <c r="D75" s="95" t="s">
        <v>9</v>
      </c>
      <c r="E75" s="157" t="s">
        <v>117</v>
      </c>
      <c r="F75" s="157"/>
      <c r="G75" s="157"/>
      <c r="H75" s="157"/>
      <c r="I75" s="157"/>
      <c r="J75" s="157"/>
      <c r="K75" s="157"/>
      <c r="L75" s="66">
        <v>1</v>
      </c>
      <c r="N75" s="60">
        <v>140.59706599108202</v>
      </c>
      <c r="O75" s="61">
        <f t="shared" si="2"/>
        <v>140.6</v>
      </c>
    </row>
    <row r="76" spans="1:15" s="94" customFormat="1" ht="85" customHeight="1">
      <c r="A76" s="79" t="s">
        <v>105</v>
      </c>
      <c r="B76" s="92">
        <v>6</v>
      </c>
      <c r="C76" s="92"/>
      <c r="D76" s="96" t="s">
        <v>9</v>
      </c>
      <c r="E76" s="157" t="s">
        <v>118</v>
      </c>
      <c r="F76" s="157"/>
      <c r="G76" s="157"/>
      <c r="H76" s="157"/>
      <c r="I76" s="157"/>
      <c r="J76" s="157"/>
      <c r="K76" s="157"/>
      <c r="L76" s="93">
        <v>7</v>
      </c>
      <c r="N76" s="60">
        <v>88.726303780780015</v>
      </c>
      <c r="O76" s="91">
        <f t="shared" si="2"/>
        <v>621.08000000000004</v>
      </c>
    </row>
    <row r="77" spans="1:15" s="67" customFormat="1" ht="62.5" customHeight="1">
      <c r="A77" s="79" t="s">
        <v>106</v>
      </c>
      <c r="B77" s="79">
        <v>7</v>
      </c>
      <c r="C77" s="79"/>
      <c r="D77" s="95" t="s">
        <v>9</v>
      </c>
      <c r="E77" s="157" t="s">
        <v>119</v>
      </c>
      <c r="F77" s="157"/>
      <c r="G77" s="157"/>
      <c r="H77" s="157"/>
      <c r="I77" s="157"/>
      <c r="J77" s="157"/>
      <c r="K77" s="157"/>
      <c r="L77" s="66">
        <v>1</v>
      </c>
      <c r="N77" s="60">
        <v>188.49600000000001</v>
      </c>
      <c r="O77" s="61">
        <f t="shared" ref="O77:O82" si="3">ROUND(ROUND(L77,2)*ROUND(N77,3),2)</f>
        <v>188.5</v>
      </c>
    </row>
    <row r="78" spans="1:15" s="67" customFormat="1" ht="65" customHeight="1">
      <c r="A78" s="79" t="s">
        <v>107</v>
      </c>
      <c r="B78" s="79">
        <v>8</v>
      </c>
      <c r="C78" s="79"/>
      <c r="D78" s="95" t="s">
        <v>9</v>
      </c>
      <c r="E78" s="157" t="s">
        <v>120</v>
      </c>
      <c r="F78" s="157"/>
      <c r="G78" s="157"/>
      <c r="H78" s="157"/>
      <c r="I78" s="157"/>
      <c r="J78" s="157"/>
      <c r="K78" s="157"/>
      <c r="L78" s="66">
        <v>1</v>
      </c>
      <c r="N78" s="60">
        <v>125.664</v>
      </c>
      <c r="O78" s="61">
        <f t="shared" si="3"/>
        <v>125.66</v>
      </c>
    </row>
    <row r="79" spans="1:15" s="94" customFormat="1" ht="135" customHeight="1">
      <c r="A79" s="79" t="s">
        <v>108</v>
      </c>
      <c r="B79" s="92">
        <v>9</v>
      </c>
      <c r="C79" s="92"/>
      <c r="D79" s="96" t="s">
        <v>9</v>
      </c>
      <c r="E79" s="157" t="s">
        <v>121</v>
      </c>
      <c r="F79" s="157"/>
      <c r="G79" s="157"/>
      <c r="H79" s="157"/>
      <c r="I79" s="157"/>
      <c r="J79" s="157"/>
      <c r="K79" s="157"/>
      <c r="L79" s="93">
        <v>4</v>
      </c>
      <c r="N79" s="60">
        <v>439.82400000000001</v>
      </c>
      <c r="O79" s="91">
        <f t="shared" si="3"/>
        <v>1759.3</v>
      </c>
    </row>
    <row r="80" spans="1:15" s="67" customFormat="1" ht="66" customHeight="1">
      <c r="A80" s="79" t="s">
        <v>109</v>
      </c>
      <c r="B80" s="79">
        <v>10</v>
      </c>
      <c r="C80" s="79"/>
      <c r="D80" s="95" t="s">
        <v>9</v>
      </c>
      <c r="E80" s="159" t="s">
        <v>122</v>
      </c>
      <c r="F80" s="159"/>
      <c r="G80" s="159"/>
      <c r="H80" s="159"/>
      <c r="I80" s="159"/>
      <c r="J80" s="159"/>
      <c r="K80" s="159"/>
      <c r="L80" s="66">
        <v>4</v>
      </c>
      <c r="N80" s="60">
        <v>15.708</v>
      </c>
      <c r="O80" s="61">
        <f t="shared" si="3"/>
        <v>62.83</v>
      </c>
    </row>
    <row r="81" spans="1:15" s="67" customFormat="1" ht="85" customHeight="1">
      <c r="A81" s="79" t="s">
        <v>110</v>
      </c>
      <c r="B81" s="79">
        <v>11</v>
      </c>
      <c r="C81" s="79"/>
      <c r="D81" s="95" t="s">
        <v>9</v>
      </c>
      <c r="E81" s="157" t="s">
        <v>123</v>
      </c>
      <c r="F81" s="157"/>
      <c r="G81" s="157"/>
      <c r="H81" s="157"/>
      <c r="I81" s="157"/>
      <c r="J81" s="157"/>
      <c r="K81" s="157"/>
      <c r="L81" s="66">
        <v>7</v>
      </c>
      <c r="N81" s="60">
        <v>282.74399999999997</v>
      </c>
      <c r="O81" s="61">
        <f t="shared" si="3"/>
        <v>1979.21</v>
      </c>
    </row>
    <row r="82" spans="1:15" s="94" customFormat="1" ht="50" customHeight="1">
      <c r="A82" s="79" t="s">
        <v>111</v>
      </c>
      <c r="B82" s="92">
        <v>12</v>
      </c>
      <c r="C82" s="92"/>
      <c r="D82" s="96" t="s">
        <v>22</v>
      </c>
      <c r="E82" s="157" t="s">
        <v>124</v>
      </c>
      <c r="F82" s="157"/>
      <c r="G82" s="157"/>
      <c r="H82" s="157"/>
      <c r="I82" s="157"/>
      <c r="J82" s="157"/>
      <c r="K82" s="157"/>
      <c r="L82" s="93">
        <v>264</v>
      </c>
      <c r="N82" s="60">
        <v>4.288284</v>
      </c>
      <c r="O82" s="91">
        <f t="shared" si="3"/>
        <v>1132.03</v>
      </c>
    </row>
    <row r="83" spans="1:15" s="54" customFormat="1" ht="14">
      <c r="E83" s="136" t="s">
        <v>15</v>
      </c>
      <c r="F83" s="136"/>
      <c r="G83" s="138"/>
      <c r="H83" s="141"/>
      <c r="I83" s="142"/>
      <c r="J83" s="142"/>
      <c r="K83" s="137"/>
      <c r="L83" s="44"/>
      <c r="N83" s="63"/>
      <c r="O83" s="62">
        <f>SUM(O71:O82)</f>
        <v>7422.9299999999994</v>
      </c>
    </row>
    <row r="84" spans="1:15" s="54" customFormat="1" ht="14">
      <c r="E84" s="137"/>
      <c r="F84" s="137"/>
      <c r="G84" s="138"/>
      <c r="H84" s="139"/>
      <c r="I84" s="140"/>
      <c r="J84" s="140"/>
      <c r="K84" s="137"/>
      <c r="L84" s="44"/>
      <c r="N84" s="64"/>
    </row>
    <row r="85" spans="1:15" s="54" customFormat="1" ht="14">
      <c r="C85" s="55"/>
      <c r="D85" s="56" t="s">
        <v>24</v>
      </c>
      <c r="E85" s="136" t="s">
        <v>99</v>
      </c>
      <c r="F85" s="137"/>
      <c r="G85" s="138"/>
      <c r="H85" s="139"/>
      <c r="I85" s="140"/>
      <c r="J85" s="140"/>
      <c r="K85" s="137"/>
      <c r="L85" s="44"/>
    </row>
    <row r="86" spans="1:15" s="54" customFormat="1" ht="14">
      <c r="C86" s="55"/>
      <c r="D86" s="56" t="s">
        <v>11</v>
      </c>
      <c r="E86" s="136" t="s">
        <v>27</v>
      </c>
      <c r="F86" s="137"/>
      <c r="G86" s="138"/>
      <c r="H86" s="139"/>
      <c r="I86" s="140"/>
      <c r="J86" s="140"/>
      <c r="K86" s="137"/>
      <c r="L86" s="44"/>
    </row>
    <row r="87" spans="1:15" s="54" customFormat="1" ht="14">
      <c r="E87" s="137"/>
      <c r="F87" s="137"/>
      <c r="G87" s="138"/>
      <c r="H87" s="139"/>
      <c r="I87" s="140"/>
      <c r="J87" s="140"/>
      <c r="K87" s="137"/>
      <c r="L87" s="44"/>
    </row>
    <row r="88" spans="1:15" s="54" customFormat="1" ht="99.5" customHeight="1">
      <c r="A88" s="58" t="s">
        <v>125</v>
      </c>
      <c r="B88" s="58">
        <v>1</v>
      </c>
      <c r="C88" s="58"/>
      <c r="D88" s="59" t="s">
        <v>9</v>
      </c>
      <c r="E88" s="157" t="s">
        <v>127</v>
      </c>
      <c r="F88" s="157"/>
      <c r="G88" s="157"/>
      <c r="H88" s="157"/>
      <c r="I88" s="157"/>
      <c r="J88" s="157"/>
      <c r="K88" s="157"/>
      <c r="L88" s="44">
        <v>47</v>
      </c>
      <c r="M88" s="31"/>
      <c r="N88" s="68">
        <v>202.63319999999996</v>
      </c>
      <c r="O88" s="61">
        <f t="shared" ref="O88:O89" si="4">ROUND(ROUND(L88,2)*ROUND(N88,3),2)</f>
        <v>9523.75</v>
      </c>
    </row>
    <row r="89" spans="1:15" s="54" customFormat="1" ht="168" customHeight="1">
      <c r="A89" s="58" t="s">
        <v>126</v>
      </c>
      <c r="B89" s="58">
        <v>2</v>
      </c>
      <c r="C89" s="58"/>
      <c r="D89" s="59" t="s">
        <v>9</v>
      </c>
      <c r="E89" s="157" t="s">
        <v>128</v>
      </c>
      <c r="F89" s="157"/>
      <c r="G89" s="157"/>
      <c r="H89" s="157"/>
      <c r="I89" s="157"/>
      <c r="J89" s="157"/>
      <c r="K89" s="157"/>
      <c r="L89" s="44">
        <v>4</v>
      </c>
      <c r="M89" s="31"/>
      <c r="N89" s="68">
        <v>125.664</v>
      </c>
      <c r="O89" s="61">
        <f t="shared" si="4"/>
        <v>502.66</v>
      </c>
    </row>
    <row r="90" spans="1:15" customFormat="1" ht="14">
      <c r="A90" s="54"/>
      <c r="B90" s="54"/>
      <c r="C90" s="54"/>
      <c r="D90" s="54"/>
      <c r="E90" s="136" t="s">
        <v>15</v>
      </c>
      <c r="F90" s="136"/>
      <c r="G90" s="138"/>
      <c r="H90" s="141"/>
      <c r="I90" s="142"/>
      <c r="J90" s="131"/>
      <c r="K90" s="137"/>
      <c r="L90" s="44"/>
      <c r="M90" s="54"/>
      <c r="N90" s="54"/>
      <c r="O90" s="62">
        <f>SUM(O88:O89)</f>
        <v>10026.41</v>
      </c>
    </row>
    <row r="91" spans="1:15" customFormat="1" ht="14">
      <c r="A91" s="38"/>
      <c r="B91" s="38"/>
      <c r="C91" s="38"/>
      <c r="D91" s="38"/>
      <c r="E91" s="147"/>
      <c r="F91" s="147"/>
      <c r="G91" s="144"/>
      <c r="H91" s="148"/>
      <c r="I91" s="149"/>
      <c r="J91" s="131"/>
      <c r="K91" s="143"/>
      <c r="L91" s="50"/>
      <c r="M91" s="38"/>
      <c r="N91" s="38"/>
      <c r="O91" s="39"/>
    </row>
    <row r="92" spans="1:15" customFormat="1" ht="14">
      <c r="C92" s="12"/>
      <c r="D92" s="13" t="s">
        <v>24</v>
      </c>
      <c r="E92" s="127" t="s">
        <v>99</v>
      </c>
      <c r="F92" s="132"/>
      <c r="G92" s="128"/>
      <c r="H92" s="133"/>
      <c r="I92" s="134"/>
      <c r="J92" s="134"/>
      <c r="K92" s="132"/>
      <c r="L92" s="44"/>
    </row>
    <row r="93" spans="1:15" customFormat="1" ht="14">
      <c r="C93" s="12"/>
      <c r="D93" s="13" t="s">
        <v>20</v>
      </c>
      <c r="E93" s="127" t="s">
        <v>129</v>
      </c>
      <c r="F93" s="132"/>
      <c r="G93" s="128"/>
      <c r="H93" s="133"/>
      <c r="I93" s="134"/>
      <c r="J93" s="134"/>
      <c r="K93" s="132"/>
      <c r="L93" s="44"/>
    </row>
    <row r="94" spans="1:15" customFormat="1" ht="14">
      <c r="E94" s="132"/>
      <c r="F94" s="132"/>
      <c r="G94" s="128"/>
      <c r="H94" s="133"/>
      <c r="I94" s="134"/>
      <c r="J94" s="134"/>
      <c r="K94" s="132"/>
      <c r="L94" s="44"/>
    </row>
    <row r="95" spans="1:15" customFormat="1" ht="223" customHeight="1">
      <c r="A95" s="14" t="s">
        <v>130</v>
      </c>
      <c r="B95" s="14">
        <v>1</v>
      </c>
      <c r="C95" s="14"/>
      <c r="D95" s="97" t="s">
        <v>22</v>
      </c>
      <c r="E95" s="157" t="s">
        <v>135</v>
      </c>
      <c r="F95" s="157"/>
      <c r="G95" s="157"/>
      <c r="H95" s="157"/>
      <c r="I95" s="157"/>
      <c r="J95" s="157"/>
      <c r="K95" s="157"/>
      <c r="L95" s="51">
        <v>8.4499999999999993</v>
      </c>
      <c r="M95" s="43"/>
      <c r="N95" s="41">
        <v>188.49600000000001</v>
      </c>
      <c r="O95" s="17">
        <f t="shared" ref="O95:O99" si="5">ROUND(ROUND(L95,2)*ROUND(N95,3),2)</f>
        <v>1592.79</v>
      </c>
    </row>
    <row r="96" spans="1:15" customFormat="1" ht="58.5" customHeight="1">
      <c r="A96" s="14" t="s">
        <v>131</v>
      </c>
      <c r="B96" s="14">
        <v>2</v>
      </c>
      <c r="C96" s="14"/>
      <c r="D96" s="97" t="s">
        <v>9</v>
      </c>
      <c r="E96" s="157" t="s">
        <v>136</v>
      </c>
      <c r="F96" s="157"/>
      <c r="G96" s="157"/>
      <c r="H96" s="157"/>
      <c r="I96" s="157"/>
      <c r="J96" s="157"/>
      <c r="K96" s="157"/>
      <c r="L96" s="51">
        <v>1</v>
      </c>
      <c r="M96" s="43"/>
      <c r="N96" s="41">
        <v>125.664</v>
      </c>
      <c r="O96" s="17">
        <f t="shared" si="5"/>
        <v>125.66</v>
      </c>
    </row>
    <row r="97" spans="1:15" customFormat="1" ht="55.5" customHeight="1">
      <c r="A97" s="14" t="s">
        <v>132</v>
      </c>
      <c r="B97" s="14">
        <v>3</v>
      </c>
      <c r="C97" s="14"/>
      <c r="D97" s="97" t="s">
        <v>9</v>
      </c>
      <c r="E97" s="157" t="s">
        <v>137</v>
      </c>
      <c r="F97" s="157"/>
      <c r="G97" s="157"/>
      <c r="H97" s="157"/>
      <c r="I97" s="157"/>
      <c r="J97" s="157"/>
      <c r="K97" s="157"/>
      <c r="L97" s="51">
        <v>4</v>
      </c>
      <c r="M97" s="43"/>
      <c r="N97" s="41">
        <v>283.24166206941311</v>
      </c>
      <c r="O97" s="17">
        <f t="shared" si="5"/>
        <v>1132.97</v>
      </c>
    </row>
    <row r="98" spans="1:15" customFormat="1" ht="70.5" customHeight="1">
      <c r="A98" s="14" t="s">
        <v>133</v>
      </c>
      <c r="B98" s="14">
        <v>4</v>
      </c>
      <c r="C98" s="14"/>
      <c r="D98" s="97" t="s">
        <v>9</v>
      </c>
      <c r="E98" s="157" t="s">
        <v>138</v>
      </c>
      <c r="F98" s="157"/>
      <c r="G98" s="157"/>
      <c r="H98" s="157"/>
      <c r="I98" s="157"/>
      <c r="J98" s="157"/>
      <c r="K98" s="157"/>
      <c r="L98" s="51">
        <v>3</v>
      </c>
      <c r="M98" s="43"/>
      <c r="N98" s="41">
        <v>283.24166206941311</v>
      </c>
      <c r="O98" s="17">
        <f t="shared" si="5"/>
        <v>849.73</v>
      </c>
    </row>
    <row r="99" spans="1:15" customFormat="1" ht="59.5" customHeight="1">
      <c r="A99" s="14" t="s">
        <v>134</v>
      </c>
      <c r="B99" s="14">
        <v>5</v>
      </c>
      <c r="C99" s="14"/>
      <c r="D99" s="97" t="s">
        <v>9</v>
      </c>
      <c r="E99" s="157" t="s">
        <v>139</v>
      </c>
      <c r="F99" s="157"/>
      <c r="G99" s="157"/>
      <c r="H99" s="157"/>
      <c r="I99" s="157"/>
      <c r="J99" s="157"/>
      <c r="K99" s="157"/>
      <c r="L99" s="51">
        <v>3</v>
      </c>
      <c r="M99" s="43"/>
      <c r="N99" s="41">
        <v>149.226</v>
      </c>
      <c r="O99" s="17">
        <f t="shared" si="5"/>
        <v>447.68</v>
      </c>
    </row>
    <row r="100" spans="1:15" customFormat="1" ht="14">
      <c r="E100" s="127" t="s">
        <v>15</v>
      </c>
      <c r="F100" s="127"/>
      <c r="G100" s="128"/>
      <c r="H100" s="135"/>
      <c r="I100" s="130"/>
      <c r="J100" s="130"/>
      <c r="K100" s="132"/>
      <c r="L100" s="44"/>
      <c r="O100" s="27">
        <f>SUM(O95:O99)</f>
        <v>4148.83</v>
      </c>
    </row>
    <row r="101" spans="1:15" customFormat="1" ht="14">
      <c r="A101" s="54"/>
      <c r="B101" s="54"/>
      <c r="C101" s="54"/>
      <c r="D101" s="54"/>
      <c r="E101" s="136"/>
      <c r="F101" s="136"/>
      <c r="G101" s="138"/>
      <c r="H101" s="141"/>
      <c r="I101" s="142"/>
      <c r="J101" s="131"/>
      <c r="K101" s="137"/>
      <c r="L101" s="44"/>
      <c r="M101" s="54"/>
      <c r="N101" s="54"/>
      <c r="O101" s="62"/>
    </row>
    <row r="102" spans="1:15" customFormat="1" ht="14">
      <c r="A102" s="54"/>
      <c r="B102" s="54"/>
      <c r="C102" s="55"/>
      <c r="D102" s="56" t="s">
        <v>24</v>
      </c>
      <c r="E102" s="136" t="s">
        <v>99</v>
      </c>
      <c r="F102" s="137"/>
      <c r="G102" s="138"/>
      <c r="H102" s="139"/>
      <c r="I102" s="140"/>
      <c r="J102" s="140"/>
      <c r="K102" s="137"/>
      <c r="L102" s="44"/>
      <c r="M102" s="54"/>
      <c r="N102" s="54"/>
      <c r="O102" s="54"/>
    </row>
    <row r="103" spans="1:15" customFormat="1" ht="14">
      <c r="A103" s="54"/>
      <c r="B103" s="54"/>
      <c r="C103" s="55"/>
      <c r="D103" s="56" t="s">
        <v>21</v>
      </c>
      <c r="E103" s="136" t="s">
        <v>140</v>
      </c>
      <c r="F103" s="137"/>
      <c r="G103" s="138"/>
      <c r="H103" s="139"/>
      <c r="I103" s="140"/>
      <c r="J103" s="140"/>
      <c r="K103" s="137"/>
      <c r="L103" s="44"/>
      <c r="M103" s="54"/>
      <c r="N103" s="54"/>
      <c r="O103" s="54"/>
    </row>
    <row r="104" spans="1:15" customFormat="1" ht="14">
      <c r="A104" s="54"/>
      <c r="B104" s="54"/>
      <c r="C104" s="54"/>
      <c r="D104" s="54"/>
      <c r="E104" s="137"/>
      <c r="F104" s="137"/>
      <c r="G104" s="138"/>
      <c r="H104" s="139"/>
      <c r="I104" s="140"/>
      <c r="J104" s="140"/>
      <c r="K104" s="137"/>
      <c r="L104" s="44"/>
      <c r="M104" s="54"/>
      <c r="N104" s="54"/>
      <c r="O104" s="54"/>
    </row>
    <row r="105" spans="1:15" s="82" customFormat="1" ht="123.5" customHeight="1">
      <c r="A105" s="88" t="s">
        <v>146</v>
      </c>
      <c r="B105" s="88">
        <v>1</v>
      </c>
      <c r="C105" s="88"/>
      <c r="D105" s="89" t="s">
        <v>9</v>
      </c>
      <c r="E105" s="157" t="s">
        <v>141</v>
      </c>
      <c r="F105" s="157"/>
      <c r="G105" s="157"/>
      <c r="H105" s="157"/>
      <c r="I105" s="157"/>
      <c r="J105" s="157"/>
      <c r="K105" s="157"/>
      <c r="L105" s="51">
        <v>7</v>
      </c>
      <c r="M105" s="90"/>
      <c r="N105" s="60">
        <v>39.269999999999996</v>
      </c>
      <c r="O105" s="91">
        <f t="shared" ref="O105:O108" si="6">ROUND(ROUND(L105,2)*ROUND(N105,3),2)</f>
        <v>274.89</v>
      </c>
    </row>
    <row r="106" spans="1:15" s="82" customFormat="1" ht="94" customHeight="1">
      <c r="A106" s="88" t="s">
        <v>147</v>
      </c>
      <c r="B106" s="88">
        <v>2</v>
      </c>
      <c r="C106" s="88"/>
      <c r="D106" s="89" t="s">
        <v>9</v>
      </c>
      <c r="E106" s="157" t="s">
        <v>142</v>
      </c>
      <c r="F106" s="157"/>
      <c r="G106" s="157"/>
      <c r="H106" s="157"/>
      <c r="I106" s="157"/>
      <c r="J106" s="157"/>
      <c r="K106" s="157"/>
      <c r="L106" s="51">
        <v>2</v>
      </c>
      <c r="M106" s="90"/>
      <c r="N106" s="60">
        <v>274.89</v>
      </c>
      <c r="O106" s="91">
        <f t="shared" si="6"/>
        <v>549.78</v>
      </c>
    </row>
    <row r="107" spans="1:15" s="82" customFormat="1" ht="52" customHeight="1">
      <c r="A107" s="88" t="s">
        <v>148</v>
      </c>
      <c r="B107" s="88">
        <v>3</v>
      </c>
      <c r="C107" s="88"/>
      <c r="D107" s="89" t="s">
        <v>9</v>
      </c>
      <c r="E107" s="157" t="s">
        <v>143</v>
      </c>
      <c r="F107" s="157"/>
      <c r="G107" s="157"/>
      <c r="H107" s="157"/>
      <c r="I107" s="157"/>
      <c r="J107" s="157"/>
      <c r="K107" s="157"/>
      <c r="L107" s="51">
        <v>7</v>
      </c>
      <c r="M107" s="90"/>
      <c r="N107" s="60">
        <v>34.076463959999998</v>
      </c>
      <c r="O107" s="91">
        <f t="shared" si="6"/>
        <v>238.53</v>
      </c>
    </row>
    <row r="108" spans="1:15" s="82" customFormat="1" ht="49.5" customHeight="1">
      <c r="A108" s="88" t="s">
        <v>149</v>
      </c>
      <c r="B108" s="88">
        <v>4</v>
      </c>
      <c r="C108" s="88"/>
      <c r="D108" s="89" t="s">
        <v>9</v>
      </c>
      <c r="E108" s="157" t="s">
        <v>144</v>
      </c>
      <c r="F108" s="157"/>
      <c r="G108" s="157"/>
      <c r="H108" s="157"/>
      <c r="I108" s="157"/>
      <c r="J108" s="157"/>
      <c r="K108" s="157"/>
      <c r="L108" s="51">
        <v>1</v>
      </c>
      <c r="M108" s="90"/>
      <c r="N108" s="60">
        <v>138.79196099999999</v>
      </c>
      <c r="O108" s="91">
        <f t="shared" si="6"/>
        <v>138.79</v>
      </c>
    </row>
    <row r="109" spans="1:15" customFormat="1" ht="14">
      <c r="A109" s="54"/>
      <c r="B109" s="54"/>
      <c r="C109" s="54"/>
      <c r="D109" s="54"/>
      <c r="E109" s="136" t="s">
        <v>15</v>
      </c>
      <c r="F109" s="136"/>
      <c r="G109" s="138"/>
      <c r="H109" s="141"/>
      <c r="I109" s="142"/>
      <c r="J109" s="142"/>
      <c r="K109" s="137"/>
      <c r="L109" s="44"/>
      <c r="M109" s="54"/>
      <c r="N109" s="54"/>
      <c r="O109" s="62">
        <f>SUM(O105:O108)</f>
        <v>1201.99</v>
      </c>
    </row>
    <row r="110" spans="1:15" customFormat="1" ht="14">
      <c r="E110" s="132"/>
      <c r="F110" s="132"/>
      <c r="G110" s="128"/>
      <c r="H110" s="133"/>
      <c r="I110" s="134"/>
      <c r="J110" s="134"/>
      <c r="K110" s="132"/>
      <c r="L110" s="44"/>
      <c r="N110" s="29"/>
    </row>
    <row r="111" spans="1:15" customFormat="1" ht="14">
      <c r="C111" s="12"/>
      <c r="D111" s="56" t="s">
        <v>24</v>
      </c>
      <c r="E111" s="136" t="s">
        <v>99</v>
      </c>
      <c r="F111" s="132"/>
      <c r="G111" s="128"/>
      <c r="H111" s="133"/>
      <c r="I111" s="134"/>
      <c r="J111" s="134"/>
      <c r="K111" s="132"/>
      <c r="L111" s="44"/>
    </row>
    <row r="112" spans="1:15" customFormat="1" ht="14">
      <c r="C112" s="12"/>
      <c r="D112" s="13" t="s">
        <v>12</v>
      </c>
      <c r="E112" s="127" t="s">
        <v>145</v>
      </c>
      <c r="F112" s="132"/>
      <c r="G112" s="128"/>
      <c r="H112" s="133"/>
      <c r="I112" s="134"/>
      <c r="J112" s="134"/>
      <c r="K112" s="132"/>
      <c r="L112" s="44"/>
    </row>
    <row r="113" spans="1:15" customFormat="1" ht="14">
      <c r="E113" s="160"/>
      <c r="F113" s="160"/>
      <c r="G113" s="160"/>
      <c r="H113" s="160"/>
      <c r="I113" s="160"/>
      <c r="J113" s="160"/>
      <c r="K113" s="160"/>
      <c r="L113" s="44"/>
    </row>
    <row r="114" spans="1:15" s="119" customFormat="1" ht="123" customHeight="1">
      <c r="A114" s="114" t="s">
        <v>150</v>
      </c>
      <c r="B114" s="114">
        <v>1</v>
      </c>
      <c r="C114" s="114"/>
      <c r="D114" s="115" t="s">
        <v>10</v>
      </c>
      <c r="E114" s="157" t="s">
        <v>160</v>
      </c>
      <c r="F114" s="157"/>
      <c r="G114" s="157"/>
      <c r="H114" s="157"/>
      <c r="I114" s="157"/>
      <c r="J114" s="157"/>
      <c r="K114" s="157"/>
      <c r="L114" s="66">
        <v>12</v>
      </c>
      <c r="M114" s="116"/>
      <c r="N114" s="117">
        <v>73.080276191999999</v>
      </c>
      <c r="O114" s="118">
        <f t="shared" ref="O114:O123" si="7">ROUND(ROUND(L114,2)*ROUND(N114,3),2)</f>
        <v>876.96</v>
      </c>
    </row>
    <row r="115" spans="1:15" s="119" customFormat="1" ht="74" customHeight="1">
      <c r="A115" s="79" t="s">
        <v>151</v>
      </c>
      <c r="B115" s="79">
        <v>2</v>
      </c>
      <c r="C115" s="79"/>
      <c r="D115" s="120" t="s">
        <v>229</v>
      </c>
      <c r="E115" s="157" t="s">
        <v>161</v>
      </c>
      <c r="F115" s="157"/>
      <c r="G115" s="157"/>
      <c r="H115" s="157"/>
      <c r="I115" s="157"/>
      <c r="J115" s="157"/>
      <c r="K115" s="157"/>
      <c r="L115" s="66">
        <v>12</v>
      </c>
      <c r="M115" s="116"/>
      <c r="N115" s="121">
        <v>128.44004342400001</v>
      </c>
      <c r="O115" s="122">
        <f t="shared" si="7"/>
        <v>1541.28</v>
      </c>
    </row>
    <row r="116" spans="1:15" s="126" customFormat="1" ht="149" customHeight="1">
      <c r="A116" s="92" t="s">
        <v>152</v>
      </c>
      <c r="B116" s="92">
        <v>3</v>
      </c>
      <c r="C116" s="92"/>
      <c r="D116" s="123" t="s">
        <v>9</v>
      </c>
      <c r="E116" s="157" t="s">
        <v>227</v>
      </c>
      <c r="F116" s="157"/>
      <c r="G116" s="157"/>
      <c r="H116" s="157"/>
      <c r="I116" s="157"/>
      <c r="J116" s="157"/>
      <c r="K116" s="157"/>
      <c r="L116" s="93">
        <v>5</v>
      </c>
      <c r="M116" s="124"/>
      <c r="N116" s="121">
        <v>130.84763999999998</v>
      </c>
      <c r="O116" s="125">
        <f t="shared" si="7"/>
        <v>654.24</v>
      </c>
    </row>
    <row r="117" spans="1:15" s="82" customFormat="1" ht="124.5" customHeight="1">
      <c r="A117" s="88" t="s">
        <v>153</v>
      </c>
      <c r="B117" s="88">
        <v>4</v>
      </c>
      <c r="C117" s="88"/>
      <c r="D117" s="89" t="s">
        <v>22</v>
      </c>
      <c r="E117" s="157" t="s">
        <v>162</v>
      </c>
      <c r="F117" s="157"/>
      <c r="G117" s="157"/>
      <c r="H117" s="157"/>
      <c r="I117" s="157"/>
      <c r="J117" s="157"/>
      <c r="K117" s="157"/>
      <c r="L117" s="51">
        <v>15</v>
      </c>
      <c r="M117" s="43"/>
      <c r="N117" s="60">
        <v>62.832000000000001</v>
      </c>
      <c r="O117" s="91">
        <f t="shared" si="7"/>
        <v>942.48</v>
      </c>
    </row>
    <row r="118" spans="1:15" customFormat="1" ht="63.5" customHeight="1">
      <c r="A118" s="14" t="s">
        <v>154</v>
      </c>
      <c r="B118" s="14">
        <v>5</v>
      </c>
      <c r="C118" s="14"/>
      <c r="D118" s="15" t="s">
        <v>9</v>
      </c>
      <c r="E118" s="157" t="s">
        <v>163</v>
      </c>
      <c r="F118" s="157"/>
      <c r="G118" s="157"/>
      <c r="H118" s="157"/>
      <c r="I118" s="157"/>
      <c r="J118" s="157"/>
      <c r="K118" s="157"/>
      <c r="L118" s="44">
        <v>39</v>
      </c>
      <c r="M118" s="31"/>
      <c r="N118" s="26">
        <v>39.269999999999996</v>
      </c>
      <c r="O118" s="17">
        <f t="shared" si="7"/>
        <v>1531.53</v>
      </c>
    </row>
    <row r="119" spans="1:15" customFormat="1" ht="70" customHeight="1">
      <c r="A119" s="58" t="s">
        <v>155</v>
      </c>
      <c r="B119" s="58">
        <v>6</v>
      </c>
      <c r="C119" s="58"/>
      <c r="D119" s="59" t="s">
        <v>9</v>
      </c>
      <c r="E119" s="157" t="s">
        <v>164</v>
      </c>
      <c r="F119" s="157"/>
      <c r="G119" s="157"/>
      <c r="H119" s="157"/>
      <c r="I119" s="157"/>
      <c r="J119" s="157"/>
      <c r="K119" s="157"/>
      <c r="L119" s="44">
        <v>2</v>
      </c>
      <c r="M119" s="31"/>
      <c r="N119" s="60">
        <v>261.29339081999996</v>
      </c>
      <c r="O119" s="61">
        <f t="shared" si="7"/>
        <v>522.59</v>
      </c>
    </row>
    <row r="120" spans="1:15" s="82" customFormat="1" ht="135.5" customHeight="1">
      <c r="A120" s="88" t="s">
        <v>156</v>
      </c>
      <c r="B120" s="88">
        <v>7</v>
      </c>
      <c r="C120" s="88"/>
      <c r="D120" s="89" t="s">
        <v>9</v>
      </c>
      <c r="E120" s="157" t="s">
        <v>165</v>
      </c>
      <c r="F120" s="157"/>
      <c r="G120" s="157"/>
      <c r="H120" s="157"/>
      <c r="I120" s="157"/>
      <c r="J120" s="157"/>
      <c r="K120" s="157"/>
      <c r="L120" s="51">
        <v>2</v>
      </c>
      <c r="M120" s="43"/>
      <c r="N120" s="60">
        <v>73.826107739999998</v>
      </c>
      <c r="O120" s="91">
        <f t="shared" si="7"/>
        <v>147.65</v>
      </c>
    </row>
    <row r="121" spans="1:15" s="82" customFormat="1" ht="143.5" customHeight="1">
      <c r="A121" s="88" t="s">
        <v>157</v>
      </c>
      <c r="B121" s="88">
        <v>8</v>
      </c>
      <c r="C121" s="88"/>
      <c r="D121" s="89" t="s">
        <v>9</v>
      </c>
      <c r="E121" s="157" t="s">
        <v>166</v>
      </c>
      <c r="F121" s="157"/>
      <c r="G121" s="157"/>
      <c r="H121" s="157"/>
      <c r="I121" s="157"/>
      <c r="J121" s="157"/>
      <c r="K121" s="157"/>
      <c r="L121" s="51">
        <v>2</v>
      </c>
      <c r="M121" s="43"/>
      <c r="N121" s="60">
        <v>88.714699920000015</v>
      </c>
      <c r="O121" s="91">
        <f t="shared" si="7"/>
        <v>177.43</v>
      </c>
    </row>
    <row r="122" spans="1:15" s="82" customFormat="1" ht="127.5" customHeight="1">
      <c r="A122" s="88" t="s">
        <v>158</v>
      </c>
      <c r="B122" s="88">
        <v>9</v>
      </c>
      <c r="C122" s="88"/>
      <c r="D122" s="89" t="s">
        <v>9</v>
      </c>
      <c r="E122" s="157" t="s">
        <v>167</v>
      </c>
      <c r="F122" s="157"/>
      <c r="G122" s="157"/>
      <c r="H122" s="157"/>
      <c r="I122" s="157"/>
      <c r="J122" s="157"/>
      <c r="K122" s="157"/>
      <c r="L122" s="51">
        <v>1</v>
      </c>
      <c r="M122" s="43"/>
      <c r="N122" s="60">
        <v>102.28546943999999</v>
      </c>
      <c r="O122" s="91">
        <f t="shared" si="7"/>
        <v>102.29</v>
      </c>
    </row>
    <row r="123" spans="1:15" s="82" customFormat="1" ht="123.5" customHeight="1">
      <c r="A123" s="88" t="s">
        <v>159</v>
      </c>
      <c r="B123" s="88">
        <v>10</v>
      </c>
      <c r="C123" s="88"/>
      <c r="D123" s="89" t="s">
        <v>9</v>
      </c>
      <c r="E123" s="159" t="s">
        <v>168</v>
      </c>
      <c r="F123" s="159"/>
      <c r="G123" s="159"/>
      <c r="H123" s="159"/>
      <c r="I123" s="159"/>
      <c r="J123" s="159"/>
      <c r="K123" s="159"/>
      <c r="L123" s="51">
        <v>1</v>
      </c>
      <c r="M123" s="43"/>
      <c r="N123" s="60">
        <v>125.13707513999999</v>
      </c>
      <c r="O123" s="91">
        <f t="shared" si="7"/>
        <v>125.14</v>
      </c>
    </row>
    <row r="124" spans="1:15" customFormat="1" ht="14">
      <c r="A124" s="54"/>
      <c r="B124" s="54"/>
      <c r="C124" s="54"/>
      <c r="D124" s="54"/>
      <c r="E124" s="136" t="s">
        <v>15</v>
      </c>
      <c r="F124" s="136"/>
      <c r="G124" s="138"/>
      <c r="H124" s="141"/>
      <c r="I124" s="142"/>
      <c r="J124" s="142"/>
      <c r="K124" s="137"/>
      <c r="L124" s="44"/>
      <c r="M124" s="31"/>
      <c r="N124" s="63"/>
      <c r="O124" s="36">
        <f>SUM(O114:O123)</f>
        <v>6621.59</v>
      </c>
    </row>
    <row r="125" spans="1:15" customFormat="1" ht="14">
      <c r="A125" s="54"/>
      <c r="B125" s="54"/>
      <c r="C125" s="54"/>
      <c r="D125" s="54"/>
      <c r="E125" s="136"/>
      <c r="F125" s="136"/>
      <c r="G125" s="138"/>
      <c r="H125" s="141"/>
      <c r="I125" s="142"/>
      <c r="J125" s="142"/>
      <c r="K125" s="137"/>
      <c r="L125" s="44"/>
      <c r="M125" s="31"/>
      <c r="N125" s="64"/>
      <c r="O125" s="36"/>
    </row>
    <row r="126" spans="1:15" customFormat="1" ht="14">
      <c r="A126" s="54"/>
      <c r="B126" s="54"/>
      <c r="C126" s="55"/>
      <c r="D126" s="56" t="s">
        <v>25</v>
      </c>
      <c r="E126" s="136" t="s">
        <v>169</v>
      </c>
      <c r="F126" s="137"/>
      <c r="G126" s="138"/>
      <c r="H126" s="139"/>
      <c r="I126" s="140"/>
      <c r="J126" s="140"/>
      <c r="K126" s="137"/>
      <c r="L126" s="44"/>
      <c r="M126" s="54"/>
      <c r="N126" s="64"/>
      <c r="O126" s="54"/>
    </row>
    <row r="127" spans="1:15" customFormat="1" ht="14">
      <c r="A127" s="54"/>
      <c r="B127" s="54"/>
      <c r="C127" s="55"/>
      <c r="D127" s="56" t="s">
        <v>8</v>
      </c>
      <c r="E127" s="136" t="s">
        <v>170</v>
      </c>
      <c r="F127" s="137"/>
      <c r="G127" s="138"/>
      <c r="H127" s="139"/>
      <c r="I127" s="140"/>
      <c r="J127" s="140"/>
      <c r="K127" s="137"/>
      <c r="L127" s="44"/>
      <c r="M127" s="54"/>
      <c r="N127" s="64"/>
      <c r="O127" s="54"/>
    </row>
    <row r="128" spans="1:15" customFormat="1" ht="14">
      <c r="A128" s="54"/>
      <c r="B128" s="54"/>
      <c r="C128" s="54"/>
      <c r="D128" s="54"/>
      <c r="E128" s="137"/>
      <c r="F128" s="137"/>
      <c r="G128" s="138"/>
      <c r="H128" s="139"/>
      <c r="I128" s="140"/>
      <c r="J128" s="140"/>
      <c r="K128" s="137"/>
      <c r="L128" s="44"/>
      <c r="M128" s="54"/>
      <c r="N128" s="64"/>
      <c r="O128" s="54"/>
    </row>
    <row r="129" spans="1:15" customFormat="1" ht="74" customHeight="1">
      <c r="A129" s="58" t="s">
        <v>171</v>
      </c>
      <c r="B129" s="58">
        <v>1</v>
      </c>
      <c r="C129" s="58"/>
      <c r="D129" s="59" t="s">
        <v>10</v>
      </c>
      <c r="E129" s="161" t="s">
        <v>172</v>
      </c>
      <c r="F129" s="161"/>
      <c r="G129" s="161"/>
      <c r="H129" s="161"/>
      <c r="I129" s="161"/>
      <c r="J129" s="161"/>
      <c r="K129" s="161"/>
      <c r="L129" s="44">
        <v>23.61</v>
      </c>
      <c r="M129" s="54"/>
      <c r="N129" s="60">
        <v>18.849600000000002</v>
      </c>
      <c r="O129" s="61">
        <f>ROUND(ROUND(L129,2)*ROUND(N129,3),2)</f>
        <v>445.05</v>
      </c>
    </row>
    <row r="130" spans="1:15" customFormat="1" ht="14">
      <c r="A130" s="54"/>
      <c r="B130" s="54"/>
      <c r="C130" s="54"/>
      <c r="D130" s="54"/>
      <c r="E130" s="136" t="s">
        <v>15</v>
      </c>
      <c r="F130" s="136"/>
      <c r="G130" s="138"/>
      <c r="H130" s="141"/>
      <c r="I130" s="142"/>
      <c r="J130" s="142"/>
      <c r="K130" s="137"/>
      <c r="L130" s="44"/>
      <c r="M130" s="54"/>
      <c r="N130" s="63"/>
      <c r="O130" s="62">
        <f>SUM(O129:O129)</f>
        <v>445.05</v>
      </c>
    </row>
    <row r="131" spans="1:15" customFormat="1" ht="14">
      <c r="E131" s="132"/>
      <c r="F131" s="132"/>
      <c r="G131" s="128"/>
      <c r="H131" s="133"/>
      <c r="I131" s="134"/>
      <c r="J131" s="134"/>
      <c r="K131" s="132"/>
      <c r="L131" s="44"/>
      <c r="N131" s="32"/>
    </row>
    <row r="132" spans="1:15" customFormat="1" ht="14">
      <c r="C132" s="12"/>
      <c r="D132" s="13" t="s">
        <v>25</v>
      </c>
      <c r="E132" s="127" t="s">
        <v>169</v>
      </c>
      <c r="F132" s="132"/>
      <c r="G132" s="128"/>
      <c r="H132" s="133"/>
      <c r="I132" s="134"/>
      <c r="J132" s="134"/>
      <c r="K132" s="132"/>
      <c r="L132" s="44"/>
      <c r="N132" s="32"/>
    </row>
    <row r="133" spans="1:15" customFormat="1" ht="14">
      <c r="C133" s="12"/>
      <c r="D133" s="13" t="s">
        <v>11</v>
      </c>
      <c r="E133" s="127" t="s">
        <v>173</v>
      </c>
      <c r="F133" s="132"/>
      <c r="G133" s="128"/>
      <c r="H133" s="133"/>
      <c r="I133" s="134"/>
      <c r="J133" s="134"/>
      <c r="K133" s="132"/>
      <c r="L133" s="44"/>
      <c r="N133" s="32"/>
    </row>
    <row r="134" spans="1:15" customFormat="1" ht="14">
      <c r="E134" s="132"/>
      <c r="F134" s="132"/>
      <c r="G134" s="128"/>
      <c r="H134" s="133"/>
      <c r="I134" s="134"/>
      <c r="J134" s="134"/>
      <c r="K134" s="132"/>
      <c r="L134" s="44"/>
      <c r="N134" s="32"/>
    </row>
    <row r="135" spans="1:15" customFormat="1" ht="106" customHeight="1">
      <c r="A135" s="14" t="s">
        <v>174</v>
      </c>
      <c r="B135" s="14">
        <v>1</v>
      </c>
      <c r="C135" s="14"/>
      <c r="D135" s="15" t="s">
        <v>10</v>
      </c>
      <c r="E135" s="157" t="s">
        <v>177</v>
      </c>
      <c r="F135" s="157"/>
      <c r="G135" s="157"/>
      <c r="H135" s="157"/>
      <c r="I135" s="157"/>
      <c r="J135" s="157"/>
      <c r="K135" s="157"/>
      <c r="L135" s="74">
        <v>436.15</v>
      </c>
      <c r="N135" s="98">
        <v>19.949159999999999</v>
      </c>
      <c r="O135" s="17">
        <f t="shared" ref="O135:O137" si="8">ROUND(ROUND(L135,2)*ROUND(N135,3),2)</f>
        <v>8700.76</v>
      </c>
    </row>
    <row r="136" spans="1:15" customFormat="1" ht="101.5" customHeight="1">
      <c r="A136" s="14" t="s">
        <v>175</v>
      </c>
      <c r="B136" s="14">
        <v>2</v>
      </c>
      <c r="C136" s="14"/>
      <c r="D136" s="15" t="s">
        <v>10</v>
      </c>
      <c r="E136" s="157" t="s">
        <v>178</v>
      </c>
      <c r="F136" s="157"/>
      <c r="G136" s="157"/>
      <c r="H136" s="157"/>
      <c r="I136" s="157"/>
      <c r="J136" s="157"/>
      <c r="K136" s="157"/>
      <c r="L136" s="74">
        <v>3.48</v>
      </c>
      <c r="N136" s="98">
        <v>81.681600000000003</v>
      </c>
      <c r="O136" s="17">
        <f t="shared" si="8"/>
        <v>284.25</v>
      </c>
    </row>
    <row r="137" spans="1:15" customFormat="1" ht="61.5" customHeight="1">
      <c r="A137" s="14" t="s">
        <v>176</v>
      </c>
      <c r="B137" s="14">
        <v>3</v>
      </c>
      <c r="C137" s="14"/>
      <c r="D137" s="15" t="s">
        <v>10</v>
      </c>
      <c r="E137" s="157" t="s">
        <v>179</v>
      </c>
      <c r="F137" s="157"/>
      <c r="G137" s="157"/>
      <c r="H137" s="157"/>
      <c r="I137" s="157"/>
      <c r="J137" s="157"/>
      <c r="K137" s="157"/>
      <c r="L137" s="74">
        <v>1</v>
      </c>
      <c r="N137" s="98">
        <v>78.539999999999992</v>
      </c>
      <c r="O137" s="17">
        <f t="shared" si="8"/>
        <v>78.540000000000006</v>
      </c>
    </row>
    <row r="138" spans="1:15" customFormat="1" ht="14">
      <c r="E138" s="127" t="s">
        <v>15</v>
      </c>
      <c r="F138" s="127"/>
      <c r="G138" s="128"/>
      <c r="H138" s="135"/>
      <c r="I138" s="130"/>
      <c r="J138" s="130"/>
      <c r="K138" s="132"/>
      <c r="L138" s="44"/>
      <c r="N138" s="42"/>
      <c r="O138" s="27">
        <f>SUM(O135:O137)</f>
        <v>9063.5500000000011</v>
      </c>
    </row>
    <row r="139" spans="1:15" customFormat="1" ht="14">
      <c r="E139" s="132"/>
      <c r="F139" s="132"/>
      <c r="G139" s="128"/>
      <c r="H139" s="133"/>
      <c r="I139" s="134"/>
      <c r="J139" s="134"/>
      <c r="K139" s="132"/>
      <c r="L139" s="44"/>
      <c r="N139" s="32"/>
    </row>
    <row r="140" spans="1:15" customFormat="1" ht="14">
      <c r="C140" s="12"/>
      <c r="D140" s="13" t="s">
        <v>25</v>
      </c>
      <c r="E140" s="127" t="s">
        <v>169</v>
      </c>
      <c r="F140" s="132"/>
      <c r="G140" s="128"/>
      <c r="H140" s="133"/>
      <c r="I140" s="134"/>
      <c r="J140" s="134"/>
      <c r="K140" s="132"/>
      <c r="L140" s="44"/>
      <c r="N140" s="32"/>
    </row>
    <row r="141" spans="1:15" customFormat="1" ht="14">
      <c r="C141" s="12"/>
      <c r="D141" s="13" t="s">
        <v>20</v>
      </c>
      <c r="E141" s="127" t="s">
        <v>180</v>
      </c>
      <c r="F141" s="132"/>
      <c r="G141" s="128"/>
      <c r="H141" s="133"/>
      <c r="I141" s="134"/>
      <c r="J141" s="134"/>
      <c r="K141" s="132"/>
      <c r="L141" s="44"/>
      <c r="N141" s="32"/>
    </row>
    <row r="142" spans="1:15" customFormat="1" ht="14">
      <c r="E142" s="132"/>
      <c r="F142" s="132"/>
      <c r="G142" s="128"/>
      <c r="H142" s="133"/>
      <c r="I142" s="134"/>
      <c r="J142" s="134"/>
      <c r="K142" s="132"/>
      <c r="L142" s="44"/>
      <c r="N142" s="32"/>
    </row>
    <row r="143" spans="1:15" customFormat="1" ht="52" customHeight="1">
      <c r="A143" s="14" t="s">
        <v>181</v>
      </c>
      <c r="B143" s="14">
        <v>1</v>
      </c>
      <c r="C143" s="14"/>
      <c r="D143" s="15" t="s">
        <v>10</v>
      </c>
      <c r="E143" s="160" t="s">
        <v>183</v>
      </c>
      <c r="F143" s="160"/>
      <c r="G143" s="160"/>
      <c r="H143" s="160"/>
      <c r="I143" s="160"/>
      <c r="J143" s="160"/>
      <c r="K143" s="160"/>
      <c r="L143" s="44">
        <v>4.6399999999999997</v>
      </c>
      <c r="N143" s="26">
        <v>103.98696</v>
      </c>
      <c r="O143" s="17">
        <f t="shared" ref="O143:O144" si="9">ROUND(ROUND(L143,2)*ROUND(N143,3),2)</f>
        <v>482.5</v>
      </c>
    </row>
    <row r="144" spans="1:15" customFormat="1" ht="60" customHeight="1">
      <c r="A144" s="14" t="s">
        <v>182</v>
      </c>
      <c r="B144" s="14">
        <v>2</v>
      </c>
      <c r="C144" s="14"/>
      <c r="D144" s="15" t="s">
        <v>9</v>
      </c>
      <c r="E144" s="160" t="s">
        <v>184</v>
      </c>
      <c r="F144" s="160"/>
      <c r="G144" s="160"/>
      <c r="H144" s="160"/>
      <c r="I144" s="160"/>
      <c r="J144" s="160"/>
      <c r="K144" s="160"/>
      <c r="L144" s="44">
        <v>1</v>
      </c>
      <c r="N144" s="26">
        <v>235.62</v>
      </c>
      <c r="O144" s="17">
        <f t="shared" si="9"/>
        <v>235.62</v>
      </c>
    </row>
    <row r="145" spans="1:15" customFormat="1" ht="14">
      <c r="E145" s="127" t="s">
        <v>15</v>
      </c>
      <c r="F145" s="127"/>
      <c r="G145" s="128"/>
      <c r="H145" s="135"/>
      <c r="I145" s="130"/>
      <c r="J145" s="130"/>
      <c r="K145" s="132"/>
      <c r="L145" s="44"/>
      <c r="N145" s="42"/>
      <c r="O145" s="27">
        <f>SUM(O143:O144)</f>
        <v>718.12</v>
      </c>
    </row>
    <row r="146" spans="1:15" customFormat="1" ht="14">
      <c r="E146" s="132"/>
      <c r="F146" s="132"/>
      <c r="G146" s="128"/>
      <c r="H146" s="133"/>
      <c r="I146" s="134"/>
      <c r="J146" s="134"/>
      <c r="K146" s="132"/>
      <c r="L146" s="44"/>
      <c r="N146" s="32"/>
    </row>
    <row r="147" spans="1:15" customFormat="1" ht="14">
      <c r="C147" s="12"/>
      <c r="D147" s="13" t="s">
        <v>26</v>
      </c>
      <c r="E147" s="127" t="s">
        <v>187</v>
      </c>
      <c r="F147" s="132"/>
      <c r="G147" s="128"/>
      <c r="H147" s="133"/>
      <c r="I147" s="134"/>
      <c r="J147" s="134"/>
      <c r="K147" s="132"/>
      <c r="L147" s="44"/>
      <c r="N147" s="32"/>
    </row>
    <row r="148" spans="1:15" customFormat="1" ht="14">
      <c r="E148" s="132"/>
      <c r="F148" s="132"/>
      <c r="G148" s="128"/>
      <c r="H148" s="133"/>
      <c r="I148" s="134"/>
      <c r="J148" s="134"/>
      <c r="K148" s="132"/>
      <c r="L148" s="44"/>
      <c r="N148" s="32"/>
    </row>
    <row r="149" spans="1:15" customFormat="1" ht="138.5" customHeight="1">
      <c r="A149" s="14" t="s">
        <v>188</v>
      </c>
      <c r="B149" s="14">
        <v>1</v>
      </c>
      <c r="C149" s="14"/>
      <c r="D149" s="83" t="s">
        <v>9</v>
      </c>
      <c r="E149" s="157" t="s">
        <v>196</v>
      </c>
      <c r="F149" s="157"/>
      <c r="G149" s="157"/>
      <c r="H149" s="157"/>
      <c r="I149" s="157"/>
      <c r="J149" s="157"/>
      <c r="K149" s="157"/>
      <c r="L149" s="44">
        <v>3</v>
      </c>
      <c r="N149" s="26">
        <v>1492.26</v>
      </c>
      <c r="O149" s="17">
        <f t="shared" ref="O149:O156" si="10">ROUND(ROUND(L149,2)*ROUND(N149,3),2)</f>
        <v>4476.78</v>
      </c>
    </row>
    <row r="150" spans="1:15" customFormat="1" ht="131.5" customHeight="1">
      <c r="A150" s="14" t="s">
        <v>189</v>
      </c>
      <c r="B150" s="14">
        <v>2</v>
      </c>
      <c r="C150" s="14"/>
      <c r="D150" s="83" t="s">
        <v>9</v>
      </c>
      <c r="E150" s="157" t="s">
        <v>197</v>
      </c>
      <c r="F150" s="157"/>
      <c r="G150" s="157"/>
      <c r="H150" s="157"/>
      <c r="I150" s="157"/>
      <c r="J150" s="157"/>
      <c r="K150" s="157"/>
      <c r="L150" s="44">
        <v>2</v>
      </c>
      <c r="N150" s="26">
        <v>1688.6100000000001</v>
      </c>
      <c r="O150" s="17">
        <f t="shared" si="10"/>
        <v>3377.22</v>
      </c>
    </row>
    <row r="151" spans="1:15" customFormat="1" ht="122.5" customHeight="1">
      <c r="A151" s="14" t="s">
        <v>190</v>
      </c>
      <c r="B151" s="14">
        <v>3</v>
      </c>
      <c r="C151" s="14"/>
      <c r="D151" s="83" t="s">
        <v>9</v>
      </c>
      <c r="E151" s="157" t="s">
        <v>198</v>
      </c>
      <c r="F151" s="157"/>
      <c r="G151" s="157"/>
      <c r="H151" s="157"/>
      <c r="I151" s="157"/>
      <c r="J151" s="157"/>
      <c r="K151" s="157"/>
      <c r="L151" s="44">
        <v>1</v>
      </c>
      <c r="N151" s="26">
        <v>1884.96</v>
      </c>
      <c r="O151" s="17">
        <f t="shared" si="10"/>
        <v>1884.96</v>
      </c>
    </row>
    <row r="152" spans="1:15" customFormat="1" ht="124.5" customHeight="1">
      <c r="A152" s="14" t="s">
        <v>191</v>
      </c>
      <c r="B152" s="14">
        <v>4</v>
      </c>
      <c r="C152" s="14"/>
      <c r="D152" s="83" t="s">
        <v>9</v>
      </c>
      <c r="E152" s="157" t="s">
        <v>199</v>
      </c>
      <c r="F152" s="157"/>
      <c r="G152" s="157"/>
      <c r="H152" s="157"/>
      <c r="I152" s="157"/>
      <c r="J152" s="157"/>
      <c r="K152" s="157"/>
      <c r="L152" s="44">
        <v>2</v>
      </c>
      <c r="N152" s="26">
        <v>668.563896</v>
      </c>
      <c r="O152" s="17">
        <f t="shared" si="10"/>
        <v>1337.13</v>
      </c>
    </row>
    <row r="153" spans="1:15" customFormat="1" ht="32" customHeight="1">
      <c r="A153" s="14" t="s">
        <v>192</v>
      </c>
      <c r="B153" s="14">
        <v>5</v>
      </c>
      <c r="C153" s="14"/>
      <c r="D153" s="83" t="s">
        <v>9</v>
      </c>
      <c r="E153" s="157" t="s">
        <v>200</v>
      </c>
      <c r="F153" s="157"/>
      <c r="G153" s="157"/>
      <c r="H153" s="157"/>
      <c r="I153" s="157"/>
      <c r="J153" s="157"/>
      <c r="K153" s="157"/>
      <c r="L153" s="44">
        <v>4</v>
      </c>
      <c r="N153" s="26">
        <v>19.556459999999998</v>
      </c>
      <c r="O153" s="17">
        <f t="shared" si="10"/>
        <v>78.22</v>
      </c>
    </row>
    <row r="154" spans="1:15" customFormat="1" ht="81.5" customHeight="1">
      <c r="A154" s="14" t="s">
        <v>193</v>
      </c>
      <c r="B154" s="14">
        <v>6</v>
      </c>
      <c r="C154" s="14"/>
      <c r="D154" s="83" t="s">
        <v>10</v>
      </c>
      <c r="E154" s="157" t="s">
        <v>201</v>
      </c>
      <c r="F154" s="157"/>
      <c r="G154" s="157"/>
      <c r="H154" s="157"/>
      <c r="I154" s="157"/>
      <c r="J154" s="157"/>
      <c r="K154" s="157"/>
      <c r="L154" s="44">
        <v>13.2</v>
      </c>
      <c r="N154" s="26">
        <v>94.248000000000005</v>
      </c>
      <c r="O154" s="17">
        <f t="shared" si="10"/>
        <v>1244.07</v>
      </c>
    </row>
    <row r="155" spans="1:15" customFormat="1" ht="38.5" customHeight="1">
      <c r="A155" s="14" t="s">
        <v>194</v>
      </c>
      <c r="B155" s="14">
        <v>7</v>
      </c>
      <c r="C155" s="14"/>
      <c r="D155" s="83" t="s">
        <v>22</v>
      </c>
      <c r="E155" s="157" t="s">
        <v>202</v>
      </c>
      <c r="F155" s="157"/>
      <c r="G155" s="157"/>
      <c r="H155" s="157"/>
      <c r="I155" s="157"/>
      <c r="J155" s="157"/>
      <c r="K155" s="157"/>
      <c r="L155" s="44">
        <v>4.8</v>
      </c>
      <c r="N155" s="26">
        <v>39.269999999999996</v>
      </c>
      <c r="O155" s="17">
        <f t="shared" si="10"/>
        <v>188.5</v>
      </c>
    </row>
    <row r="156" spans="1:15" customFormat="1" ht="50.5" customHeight="1">
      <c r="A156" s="14" t="s">
        <v>195</v>
      </c>
      <c r="B156" s="14">
        <v>8</v>
      </c>
      <c r="C156" s="14"/>
      <c r="D156" s="83" t="s">
        <v>22</v>
      </c>
      <c r="E156" s="157" t="s">
        <v>203</v>
      </c>
      <c r="F156" s="157"/>
      <c r="G156" s="157"/>
      <c r="H156" s="157"/>
      <c r="I156" s="157"/>
      <c r="J156" s="157"/>
      <c r="K156" s="157"/>
      <c r="L156" s="44">
        <v>1</v>
      </c>
      <c r="N156" s="26">
        <v>86.393999999999991</v>
      </c>
      <c r="O156" s="17">
        <f t="shared" si="10"/>
        <v>86.39</v>
      </c>
    </row>
    <row r="157" spans="1:15" customFormat="1" ht="14">
      <c r="E157" s="127" t="s">
        <v>15</v>
      </c>
      <c r="F157" s="127"/>
      <c r="G157" s="128"/>
      <c r="H157" s="135"/>
      <c r="I157" s="130"/>
      <c r="J157" s="130"/>
      <c r="K157" s="132"/>
      <c r="L157" s="44"/>
      <c r="N157" s="42"/>
      <c r="O157" s="27">
        <f>SUM(O149:O156)</f>
        <v>12673.269999999999</v>
      </c>
    </row>
    <row r="158" spans="1:15" customFormat="1" ht="14">
      <c r="E158" s="132"/>
      <c r="F158" s="132"/>
      <c r="G158" s="128"/>
      <c r="H158" s="133"/>
      <c r="I158" s="134"/>
      <c r="J158" s="134"/>
      <c r="K158" s="132"/>
      <c r="L158" s="44"/>
      <c r="N158" s="32"/>
    </row>
    <row r="159" spans="1:15" customFormat="1" ht="14">
      <c r="C159" s="12"/>
      <c r="D159" s="13" t="s">
        <v>204</v>
      </c>
      <c r="E159" s="127" t="s">
        <v>205</v>
      </c>
      <c r="F159" s="132"/>
      <c r="G159" s="128"/>
      <c r="H159" s="133"/>
      <c r="I159" s="134"/>
      <c r="J159" s="134"/>
      <c r="K159" s="132"/>
      <c r="L159" s="44"/>
      <c r="N159" s="32"/>
    </row>
    <row r="160" spans="1:15" customFormat="1" ht="14">
      <c r="C160" s="12"/>
      <c r="D160" s="13" t="s">
        <v>11</v>
      </c>
      <c r="E160" s="127" t="s">
        <v>206</v>
      </c>
      <c r="F160" s="132"/>
      <c r="G160" s="128"/>
      <c r="H160" s="133"/>
      <c r="I160" s="134"/>
      <c r="J160" s="134"/>
      <c r="K160" s="132"/>
      <c r="L160" s="44"/>
      <c r="N160" s="32"/>
    </row>
    <row r="161" spans="1:15" customFormat="1" ht="14">
      <c r="E161" s="132"/>
      <c r="F161" s="132"/>
      <c r="G161" s="128"/>
      <c r="H161" s="133"/>
      <c r="I161" s="134"/>
      <c r="J161" s="134"/>
      <c r="K161" s="132"/>
      <c r="L161" s="44"/>
      <c r="N161" s="32"/>
    </row>
    <row r="162" spans="1:15" customFormat="1" ht="115.5" customHeight="1">
      <c r="A162" s="14" t="s">
        <v>207</v>
      </c>
      <c r="B162" s="14">
        <v>1</v>
      </c>
      <c r="C162" s="14"/>
      <c r="D162" s="15" t="s">
        <v>22</v>
      </c>
      <c r="E162" s="160" t="s">
        <v>208</v>
      </c>
      <c r="F162" s="160"/>
      <c r="G162" s="160"/>
      <c r="H162" s="160"/>
      <c r="I162" s="160"/>
      <c r="J162" s="160"/>
      <c r="K162" s="160"/>
      <c r="L162" s="44">
        <v>3</v>
      </c>
      <c r="N162" s="26">
        <v>683.37653999999986</v>
      </c>
      <c r="O162" s="17">
        <f>ROUND(ROUND(L162,2)*ROUND(N162,3),2)</f>
        <v>2050.13</v>
      </c>
    </row>
    <row r="163" spans="1:15" customFormat="1" ht="14">
      <c r="E163" s="127" t="s">
        <v>15</v>
      </c>
      <c r="F163" s="127"/>
      <c r="G163" s="128"/>
      <c r="H163" s="135"/>
      <c r="I163" s="130"/>
      <c r="J163" s="130"/>
      <c r="K163" s="132"/>
      <c r="L163" s="44"/>
      <c r="N163" s="42"/>
      <c r="O163" s="27">
        <f>SUM(O162:O162)</f>
        <v>2050.13</v>
      </c>
    </row>
    <row r="164" spans="1:15" customFormat="1" ht="14">
      <c r="E164" s="132"/>
      <c r="F164" s="132"/>
      <c r="G164" s="128"/>
      <c r="H164" s="133"/>
      <c r="I164" s="134"/>
      <c r="J164" s="134"/>
      <c r="K164" s="132"/>
      <c r="L164" s="44"/>
      <c r="N164" s="32"/>
      <c r="O164" s="35"/>
    </row>
    <row r="165" spans="1:15" customFormat="1" ht="14">
      <c r="C165" s="12"/>
      <c r="D165" s="13" t="s">
        <v>209</v>
      </c>
      <c r="E165" s="127" t="s">
        <v>210</v>
      </c>
      <c r="F165" s="132"/>
      <c r="G165" s="128"/>
      <c r="H165" s="133"/>
      <c r="I165" s="134"/>
      <c r="J165" s="134"/>
      <c r="K165" s="132"/>
      <c r="L165" s="44"/>
      <c r="N165" s="32"/>
      <c r="O165" s="35"/>
    </row>
    <row r="166" spans="1:15" customFormat="1" ht="14">
      <c r="E166" s="132"/>
      <c r="F166" s="132"/>
      <c r="G166" s="128"/>
      <c r="H166" s="133"/>
      <c r="I166" s="134"/>
      <c r="J166" s="134"/>
      <c r="K166" s="132"/>
      <c r="L166" s="44"/>
      <c r="N166" s="32"/>
      <c r="O166" s="35"/>
    </row>
    <row r="167" spans="1:15" customFormat="1" ht="46" customHeight="1">
      <c r="A167" s="14" t="s">
        <v>211</v>
      </c>
      <c r="B167" s="14">
        <v>1</v>
      </c>
      <c r="C167" s="14"/>
      <c r="D167" s="15" t="s">
        <v>2</v>
      </c>
      <c r="E167" s="160" t="s">
        <v>212</v>
      </c>
      <c r="F167" s="160"/>
      <c r="G167" s="160"/>
      <c r="H167" s="160"/>
      <c r="I167" s="160"/>
      <c r="J167" s="160"/>
      <c r="K167" s="160"/>
      <c r="L167" s="44">
        <v>1</v>
      </c>
      <c r="N167" s="26">
        <v>3141.6000000000004</v>
      </c>
      <c r="O167" s="17">
        <f>ROUND(ROUND(L167,2)*ROUND(N167,3),2)</f>
        <v>3141.6</v>
      </c>
    </row>
    <row r="168" spans="1:15" customFormat="1" ht="14">
      <c r="E168" s="127" t="s">
        <v>15</v>
      </c>
      <c r="F168" s="127"/>
      <c r="G168" s="128"/>
      <c r="H168" s="135"/>
      <c r="I168" s="130"/>
      <c r="J168" s="130"/>
      <c r="K168" s="132"/>
      <c r="L168" s="44"/>
      <c r="N168" s="42"/>
      <c r="O168" s="27">
        <f>SUM(O167:O167)</f>
        <v>3141.6</v>
      </c>
    </row>
    <row r="169" spans="1:15" customFormat="1" ht="14">
      <c r="E169" s="132"/>
      <c r="F169" s="132"/>
      <c r="G169" s="128"/>
      <c r="H169" s="133"/>
      <c r="I169" s="134"/>
      <c r="J169" s="134"/>
      <c r="K169" s="132"/>
      <c r="L169" s="44"/>
      <c r="N169" s="32"/>
    </row>
    <row r="170" spans="1:15" customFormat="1" ht="14">
      <c r="C170" s="12"/>
      <c r="D170" s="13" t="s">
        <v>28</v>
      </c>
      <c r="E170" s="127" t="s">
        <v>13</v>
      </c>
      <c r="F170" s="132"/>
      <c r="G170" s="128"/>
      <c r="H170" s="133"/>
      <c r="I170" s="134"/>
      <c r="J170" s="134"/>
      <c r="K170" s="132"/>
      <c r="L170" s="44"/>
      <c r="N170" s="32"/>
    </row>
    <row r="171" spans="1:15" customFormat="1" ht="14">
      <c r="E171" s="132"/>
      <c r="F171" s="132"/>
      <c r="G171" s="128"/>
      <c r="H171" s="133"/>
      <c r="I171" s="134"/>
      <c r="J171" s="134"/>
      <c r="K171" s="132"/>
      <c r="L171" s="44"/>
      <c r="N171" s="32"/>
    </row>
    <row r="172" spans="1:15" customFormat="1" ht="102.5" customHeight="1">
      <c r="A172" s="14" t="s">
        <v>213</v>
      </c>
      <c r="B172" s="14">
        <v>1</v>
      </c>
      <c r="C172" s="14"/>
      <c r="D172" s="15" t="s">
        <v>9</v>
      </c>
      <c r="E172" s="157" t="s">
        <v>224</v>
      </c>
      <c r="F172" s="157"/>
      <c r="G172" s="157"/>
      <c r="H172" s="157"/>
      <c r="I172" s="157"/>
      <c r="J172" s="157"/>
      <c r="K172" s="157"/>
      <c r="L172" s="44">
        <v>1</v>
      </c>
      <c r="N172" s="26">
        <v>1256.6399999999999</v>
      </c>
      <c r="O172" s="17">
        <f t="shared" ref="O172:O174" si="11">ROUND(ROUND(L172,2)*ROUND(N172,3),2)</f>
        <v>1256.6400000000001</v>
      </c>
    </row>
    <row r="173" spans="1:15" customFormat="1" ht="68" customHeight="1">
      <c r="A173" s="14" t="s">
        <v>214</v>
      </c>
      <c r="B173" s="14">
        <v>2</v>
      </c>
      <c r="C173" s="14"/>
      <c r="D173" s="15" t="s">
        <v>9</v>
      </c>
      <c r="E173" s="157" t="s">
        <v>216</v>
      </c>
      <c r="F173" s="157"/>
      <c r="G173" s="157"/>
      <c r="H173" s="157"/>
      <c r="I173" s="157"/>
      <c r="J173" s="157"/>
      <c r="K173" s="157"/>
      <c r="L173" s="44">
        <v>50</v>
      </c>
      <c r="N173" s="26">
        <v>15.708</v>
      </c>
      <c r="O173" s="17">
        <f t="shared" si="11"/>
        <v>785.4</v>
      </c>
    </row>
    <row r="174" spans="1:15" customFormat="1" ht="81.5" customHeight="1">
      <c r="A174" s="14" t="s">
        <v>215</v>
      </c>
      <c r="B174" s="14">
        <v>3</v>
      </c>
      <c r="C174" s="14"/>
      <c r="D174" s="15" t="s">
        <v>9</v>
      </c>
      <c r="E174" s="157" t="s">
        <v>217</v>
      </c>
      <c r="F174" s="157"/>
      <c r="G174" s="157"/>
      <c r="H174" s="157"/>
      <c r="I174" s="157"/>
      <c r="J174" s="157"/>
      <c r="K174" s="157"/>
      <c r="L174" s="44">
        <v>50</v>
      </c>
      <c r="N174" s="26">
        <v>18.718700000000002</v>
      </c>
      <c r="O174" s="17">
        <f t="shared" si="11"/>
        <v>935.95</v>
      </c>
    </row>
    <row r="175" spans="1:15" customFormat="1" ht="14">
      <c r="E175" s="150" t="s">
        <v>15</v>
      </c>
      <c r="F175" s="150"/>
      <c r="G175" s="151"/>
      <c r="H175" s="152"/>
      <c r="I175" s="153"/>
      <c r="J175" s="153"/>
      <c r="K175" s="113"/>
      <c r="L175" s="44"/>
      <c r="N175" s="42"/>
      <c r="O175" s="27">
        <f>SUM(O172:O174)</f>
        <v>2977.99</v>
      </c>
    </row>
    <row r="176" spans="1:15" customFormat="1" ht="14">
      <c r="E176" s="113"/>
      <c r="F176" s="113"/>
      <c r="G176" s="151"/>
      <c r="H176" s="154"/>
      <c r="I176" s="155"/>
      <c r="J176" s="155"/>
      <c r="K176" s="113"/>
      <c r="L176" s="44"/>
      <c r="N176" s="32"/>
      <c r="O176" s="35"/>
    </row>
    <row r="177" spans="1:16" customFormat="1" ht="14">
      <c r="C177" s="12"/>
      <c r="D177" s="13" t="s">
        <v>219</v>
      </c>
      <c r="E177" s="150" t="s">
        <v>218</v>
      </c>
      <c r="F177" s="113"/>
      <c r="G177" s="151"/>
      <c r="H177" s="154"/>
      <c r="I177" s="155"/>
      <c r="J177" s="155"/>
      <c r="K177" s="113"/>
      <c r="L177" s="44"/>
      <c r="N177" s="32"/>
      <c r="O177" s="35"/>
    </row>
    <row r="178" spans="1:16" customFormat="1" ht="13.5" customHeight="1">
      <c r="E178" s="113"/>
      <c r="F178" s="113"/>
      <c r="G178" s="151"/>
      <c r="H178" s="154"/>
      <c r="I178" s="155"/>
      <c r="J178" s="155"/>
      <c r="K178" s="113"/>
      <c r="L178" s="44"/>
      <c r="N178" s="32"/>
      <c r="O178" s="35"/>
    </row>
    <row r="179" spans="1:16" customFormat="1" ht="104.5" customHeight="1">
      <c r="A179" s="14" t="s">
        <v>220</v>
      </c>
      <c r="B179" s="14">
        <v>1</v>
      </c>
      <c r="C179" s="14"/>
      <c r="D179" s="15" t="s">
        <v>9</v>
      </c>
      <c r="E179" s="160" t="s">
        <v>221</v>
      </c>
      <c r="F179" s="160"/>
      <c r="G179" s="160"/>
      <c r="H179" s="160"/>
      <c r="I179" s="160"/>
      <c r="J179" s="160"/>
      <c r="K179" s="160"/>
      <c r="L179" s="44">
        <v>241</v>
      </c>
      <c r="N179" s="26">
        <v>9.817499999999999</v>
      </c>
      <c r="O179" s="17">
        <f>ROUND(ROUND(L179,2)*ROUND(N179,3),2)</f>
        <v>2366.14</v>
      </c>
    </row>
    <row r="180" spans="1:16" customFormat="1" ht="14">
      <c r="E180" s="12" t="s">
        <v>15</v>
      </c>
      <c r="F180" s="12"/>
      <c r="G180" s="16"/>
      <c r="H180" s="30"/>
      <c r="I180" s="27"/>
      <c r="J180" s="27"/>
      <c r="L180" s="44"/>
      <c r="N180" s="42"/>
      <c r="O180" s="27">
        <f>SUM(O179:O179)</f>
        <v>2366.14</v>
      </c>
    </row>
    <row r="181" spans="1:16" customFormat="1" ht="14">
      <c r="G181" s="16"/>
      <c r="H181" s="28"/>
      <c r="I181" s="29"/>
      <c r="J181" s="29"/>
      <c r="L181" s="44"/>
      <c r="N181" s="32"/>
    </row>
    <row r="182" spans="1:16" s="69" customFormat="1" ht="16.5" customHeight="1">
      <c r="A182" s="71"/>
      <c r="B182" s="70"/>
      <c r="C182" s="73"/>
      <c r="D182" s="73"/>
      <c r="E182" s="73"/>
      <c r="F182" s="73"/>
      <c r="G182" s="73"/>
      <c r="H182" s="73"/>
      <c r="I182" s="73"/>
      <c r="J182" s="73"/>
      <c r="K182" s="75"/>
      <c r="L182" s="70"/>
      <c r="M182" s="72"/>
      <c r="N182" s="72"/>
      <c r="O182" s="76"/>
    </row>
    <row r="183" spans="1:16" customFormat="1" ht="14">
      <c r="H183" s="33"/>
      <c r="J183" s="99"/>
      <c r="L183" s="44"/>
    </row>
    <row r="184" spans="1:16" customFormat="1" ht="14.15" customHeight="1">
      <c r="A184" s="18"/>
      <c r="B184" s="18"/>
      <c r="C184" s="18"/>
      <c r="D184" s="18"/>
      <c r="E184" s="110" t="s">
        <v>230</v>
      </c>
      <c r="F184" s="18"/>
      <c r="G184" s="18"/>
      <c r="H184" s="34"/>
      <c r="I184" s="18"/>
      <c r="J184" s="18"/>
      <c r="K184" s="18"/>
      <c r="L184" s="52"/>
      <c r="M184" s="18"/>
      <c r="N184" s="18"/>
      <c r="O184" s="104">
        <f>SUM(O10:O180)/2</f>
        <v>112702.99000000002</v>
      </c>
    </row>
    <row r="185" spans="1:16" customFormat="1" ht="7" customHeight="1">
      <c r="A185" s="99"/>
      <c r="B185" s="99"/>
      <c r="C185" s="99"/>
      <c r="D185" s="99"/>
      <c r="E185" s="103"/>
      <c r="F185" s="99"/>
      <c r="G185" s="99"/>
      <c r="H185" s="100"/>
      <c r="I185" s="99"/>
      <c r="J185" s="1"/>
      <c r="K185" s="99"/>
      <c r="L185" s="85"/>
      <c r="M185" s="99"/>
      <c r="N185" s="99"/>
      <c r="O185" s="101"/>
      <c r="P185" s="99"/>
    </row>
    <row r="186" spans="1:16" customFormat="1" ht="14">
      <c r="E186" s="102" t="s">
        <v>222</v>
      </c>
      <c r="F186" s="54"/>
      <c r="G186" s="54"/>
      <c r="H186" s="106"/>
      <c r="I186" s="54"/>
      <c r="J186" s="54"/>
      <c r="K186" s="54"/>
      <c r="L186" s="44"/>
      <c r="M186" s="54"/>
      <c r="N186" s="54"/>
      <c r="O186" s="107">
        <f>O184*0.21</f>
        <v>23667.627900000003</v>
      </c>
    </row>
    <row r="187" spans="1:16" customFormat="1" ht="7" customHeight="1">
      <c r="A187" s="99"/>
      <c r="B187" s="99"/>
      <c r="C187" s="99"/>
      <c r="D187" s="99"/>
      <c r="E187" s="103"/>
      <c r="F187" s="99"/>
      <c r="G187" s="99"/>
      <c r="H187" s="100"/>
      <c r="I187" s="99"/>
      <c r="J187" s="1"/>
      <c r="K187" s="99"/>
      <c r="L187" s="85"/>
      <c r="M187" s="99"/>
      <c r="N187" s="99"/>
      <c r="O187" s="105"/>
      <c r="P187" s="99"/>
    </row>
    <row r="188" spans="1:16" customFormat="1" ht="14.15" customHeight="1">
      <c r="A188" s="18"/>
      <c r="B188" s="18"/>
      <c r="C188" s="18"/>
      <c r="D188" s="18"/>
      <c r="E188" s="108" t="s">
        <v>223</v>
      </c>
      <c r="F188" s="18"/>
      <c r="G188" s="18"/>
      <c r="H188" s="34"/>
      <c r="I188" s="18"/>
      <c r="J188" s="18"/>
      <c r="K188" s="18"/>
      <c r="L188" s="52"/>
      <c r="M188" s="18"/>
      <c r="N188" s="18"/>
      <c r="O188" s="109">
        <f>SUM(O184,O186)</f>
        <v>136370.61790000001</v>
      </c>
    </row>
    <row r="189" spans="1:16" customFormat="1" ht="14">
      <c r="H189" s="33"/>
      <c r="L189" s="44"/>
    </row>
    <row r="190" spans="1:16" customFormat="1" ht="14.15" customHeight="1">
      <c r="H190" s="33"/>
      <c r="L190" s="44"/>
    </row>
    <row r="191" spans="1:16" customFormat="1" ht="14">
      <c r="H191" s="33"/>
      <c r="L191" s="44"/>
    </row>
    <row r="192" spans="1:16" customFormat="1" ht="14.15" customHeight="1">
      <c r="H192" s="33"/>
      <c r="L192" s="44"/>
    </row>
    <row r="193" spans="8:12" customFormat="1" ht="14">
      <c r="H193" s="33"/>
      <c r="L193" s="44"/>
    </row>
    <row r="194" spans="8:12" customFormat="1" ht="14.15" customHeight="1">
      <c r="H194" s="33"/>
      <c r="L194" s="44"/>
    </row>
    <row r="195" spans="8:12" customFormat="1" ht="14">
      <c r="H195" s="33"/>
      <c r="L195" s="44"/>
    </row>
    <row r="196" spans="8:12" customFormat="1" ht="14.15" customHeight="1">
      <c r="H196" s="33"/>
      <c r="L196" s="44"/>
    </row>
    <row r="197" spans="8:12" customFormat="1" ht="14">
      <c r="H197" s="33"/>
      <c r="L197" s="44"/>
    </row>
    <row r="198" spans="8:12" customFormat="1" ht="14.15" customHeight="1">
      <c r="H198" s="33"/>
      <c r="L198" s="44"/>
    </row>
    <row r="199" spans="8:12" customFormat="1" ht="14">
      <c r="H199" s="33"/>
      <c r="L199" s="44"/>
    </row>
    <row r="200" spans="8:12" customFormat="1" ht="14.15" customHeight="1">
      <c r="H200" s="33"/>
      <c r="L200" s="44"/>
    </row>
    <row r="201" spans="8:12" customFormat="1" ht="14">
      <c r="H201" s="33"/>
      <c r="L201" s="44"/>
    </row>
    <row r="202" spans="8:12" customFormat="1" ht="14.15" customHeight="1">
      <c r="H202" s="33"/>
      <c r="L202" s="44"/>
    </row>
    <row r="203" spans="8:12" customFormat="1" ht="14">
      <c r="H203" s="33"/>
      <c r="L203" s="44"/>
    </row>
    <row r="204" spans="8:12" customFormat="1" ht="14.15" customHeight="1">
      <c r="H204" s="33"/>
      <c r="L204" s="44"/>
    </row>
    <row r="205" spans="8:12" customFormat="1" ht="14">
      <c r="H205" s="33"/>
      <c r="L205" s="44"/>
    </row>
    <row r="206" spans="8:12" customFormat="1" ht="14">
      <c r="H206" s="33"/>
      <c r="L206" s="44"/>
    </row>
    <row r="207" spans="8:12" customFormat="1" ht="14">
      <c r="H207" s="33"/>
      <c r="L207" s="44"/>
    </row>
    <row r="208" spans="8:12" customFormat="1" ht="14">
      <c r="H208" s="33"/>
      <c r="L208" s="44"/>
    </row>
    <row r="209" spans="8:12" customFormat="1" ht="14">
      <c r="H209" s="33"/>
      <c r="L209" s="44"/>
    </row>
    <row r="210" spans="8:12" customFormat="1" ht="14">
      <c r="H210" s="33"/>
      <c r="L210" s="44"/>
    </row>
    <row r="211" spans="8:12" customFormat="1" ht="14">
      <c r="H211" s="33"/>
      <c r="L211" s="44"/>
    </row>
    <row r="212" spans="8:12" customFormat="1" ht="14">
      <c r="H212" s="33"/>
      <c r="L212" s="44"/>
    </row>
    <row r="213" spans="8:12" customFormat="1" ht="14">
      <c r="H213" s="33"/>
      <c r="L213" s="44"/>
    </row>
    <row r="214" spans="8:12" customFormat="1" ht="14">
      <c r="H214" s="33"/>
      <c r="L214" s="44"/>
    </row>
    <row r="215" spans="8:12" customFormat="1" ht="14">
      <c r="H215" s="33"/>
      <c r="L215" s="44"/>
    </row>
    <row r="216" spans="8:12" customFormat="1" ht="14">
      <c r="H216" s="33"/>
      <c r="L216" s="44"/>
    </row>
    <row r="217" spans="8:12" customFormat="1" ht="14">
      <c r="H217" s="33"/>
      <c r="L217" s="44"/>
    </row>
    <row r="218" spans="8:12" customFormat="1" ht="14">
      <c r="H218" s="33"/>
      <c r="L218" s="44"/>
    </row>
    <row r="219" spans="8:12" customFormat="1" ht="14">
      <c r="H219" s="33"/>
      <c r="L219" s="44"/>
    </row>
    <row r="220" spans="8:12" customFormat="1" ht="14">
      <c r="H220" s="33"/>
      <c r="L220" s="44"/>
    </row>
    <row r="221" spans="8:12" customFormat="1" ht="14">
      <c r="H221" s="33"/>
      <c r="L221" s="44"/>
    </row>
    <row r="222" spans="8:12" customFormat="1" ht="14">
      <c r="H222" s="33"/>
      <c r="L222" s="44"/>
    </row>
    <row r="223" spans="8:12" customFormat="1" ht="14">
      <c r="H223" s="33"/>
      <c r="L223" s="44"/>
    </row>
    <row r="224" spans="8:12" customFormat="1" ht="14">
      <c r="H224" s="33"/>
      <c r="L224" s="44"/>
    </row>
    <row r="225" spans="8:12" customFormat="1" ht="14">
      <c r="H225" s="33"/>
      <c r="L225" s="44"/>
    </row>
    <row r="226" spans="8:12" customFormat="1" ht="14">
      <c r="H226" s="33"/>
      <c r="L226" s="44"/>
    </row>
    <row r="227" spans="8:12" customFormat="1" ht="14">
      <c r="H227" s="33"/>
      <c r="L227" s="44"/>
    </row>
    <row r="228" spans="8:12" customFormat="1" ht="14">
      <c r="H228" s="33"/>
      <c r="L228" s="44"/>
    </row>
    <row r="229" spans="8:12" customFormat="1" ht="14">
      <c r="H229" s="33"/>
      <c r="L229" s="44"/>
    </row>
    <row r="230" spans="8:12" customFormat="1" ht="14">
      <c r="H230" s="33"/>
      <c r="L230" s="44"/>
    </row>
    <row r="231" spans="8:12" customFormat="1" ht="14">
      <c r="H231" s="33"/>
      <c r="L231" s="44"/>
    </row>
    <row r="232" spans="8:12" customFormat="1" ht="14">
      <c r="H232" s="33"/>
      <c r="L232" s="44"/>
    </row>
    <row r="233" spans="8:12" customFormat="1" ht="14">
      <c r="H233" s="33"/>
      <c r="L233" s="44"/>
    </row>
    <row r="234" spans="8:12" customFormat="1" ht="14">
      <c r="H234" s="33"/>
      <c r="L234" s="44"/>
    </row>
    <row r="235" spans="8:12" customFormat="1" ht="14">
      <c r="H235" s="33"/>
      <c r="L235" s="44"/>
    </row>
    <row r="236" spans="8:12" customFormat="1" ht="14">
      <c r="H236" s="33"/>
      <c r="L236" s="44"/>
    </row>
    <row r="237" spans="8:12" customFormat="1" ht="14">
      <c r="H237" s="33"/>
      <c r="L237" s="44"/>
    </row>
    <row r="238" spans="8:12" customFormat="1" ht="14">
      <c r="H238" s="33"/>
      <c r="L238" s="44"/>
    </row>
    <row r="239" spans="8:12" customFormat="1" ht="14">
      <c r="H239" s="33"/>
      <c r="L239" s="44"/>
    </row>
    <row r="240" spans="8:12" customFormat="1" ht="14">
      <c r="H240" s="33"/>
      <c r="L240" s="44"/>
    </row>
    <row r="241" spans="8:12" customFormat="1" ht="14">
      <c r="H241" s="33"/>
      <c r="L241" s="44"/>
    </row>
    <row r="242" spans="8:12" customFormat="1" ht="14">
      <c r="H242" s="33"/>
      <c r="L242" s="44"/>
    </row>
    <row r="243" spans="8:12" customFormat="1" ht="14">
      <c r="H243" s="33"/>
      <c r="L243" s="44"/>
    </row>
    <row r="244" spans="8:12" customFormat="1" ht="14">
      <c r="H244" s="33"/>
      <c r="L244" s="44"/>
    </row>
    <row r="245" spans="8:12" customFormat="1" ht="14">
      <c r="H245" s="33"/>
      <c r="L245" s="44"/>
    </row>
    <row r="246" spans="8:12" customFormat="1" ht="14">
      <c r="H246" s="33"/>
      <c r="L246" s="44"/>
    </row>
    <row r="247" spans="8:12" customFormat="1" ht="14">
      <c r="H247" s="33"/>
      <c r="L247" s="44"/>
    </row>
  </sheetData>
  <mergeCells count="94">
    <mergeCell ref="E172:K172"/>
    <mergeCell ref="E173:K173"/>
    <mergeCell ref="E174:K174"/>
    <mergeCell ref="E167:K167"/>
    <mergeCell ref="E179:K179"/>
    <mergeCell ref="E22:K22"/>
    <mergeCell ref="E162:K162"/>
    <mergeCell ref="E149:K149"/>
    <mergeCell ref="E143:K143"/>
    <mergeCell ref="E144:K144"/>
    <mergeCell ref="E152:K152"/>
    <mergeCell ref="E153:K153"/>
    <mergeCell ref="E154:K154"/>
    <mergeCell ref="E155:K155"/>
    <mergeCell ref="E156:K156"/>
    <mergeCell ref="E150:K150"/>
    <mergeCell ref="E151:K151"/>
    <mergeCell ref="E76:K76"/>
    <mergeCell ref="E88:K88"/>
    <mergeCell ref="E71:K71"/>
    <mergeCell ref="E72:K72"/>
    <mergeCell ref="E11:K11"/>
    <mergeCell ref="E31:K31"/>
    <mergeCell ref="E32:K32"/>
    <mergeCell ref="E33:K33"/>
    <mergeCell ref="E40:K40"/>
    <mergeCell ref="E12:K12"/>
    <mergeCell ref="E13:K13"/>
    <mergeCell ref="E14:K14"/>
    <mergeCell ref="E20:K20"/>
    <mergeCell ref="E19:K19"/>
    <mergeCell ref="E26:K26"/>
    <mergeCell ref="E27:K27"/>
    <mergeCell ref="E28:K28"/>
    <mergeCell ref="E29:K29"/>
    <mergeCell ref="E30:K30"/>
    <mergeCell ref="E21:K21"/>
    <mergeCell ref="E6:K6"/>
    <mergeCell ref="A2:O2"/>
    <mergeCell ref="E7:L7"/>
    <mergeCell ref="E8:L8"/>
    <mergeCell ref="E73:K73"/>
    <mergeCell ref="E74:K74"/>
    <mergeCell ref="E75:K75"/>
    <mergeCell ref="E48:K48"/>
    <mergeCell ref="E49:K49"/>
    <mergeCell ref="E50:K50"/>
    <mergeCell ref="E57:K57"/>
    <mergeCell ref="E41:K41"/>
    <mergeCell ref="E47:K47"/>
    <mergeCell ref="E46:K46"/>
    <mergeCell ref="E23:K23"/>
    <mergeCell ref="E24:K24"/>
    <mergeCell ref="E25:K25"/>
    <mergeCell ref="E10:K10"/>
    <mergeCell ref="E123:K123"/>
    <mergeCell ref="E137:K137"/>
    <mergeCell ref="E113:K113"/>
    <mergeCell ref="E115:K115"/>
    <mergeCell ref="E116:K116"/>
    <mergeCell ref="E135:K135"/>
    <mergeCell ref="E136:K136"/>
    <mergeCell ref="E117:K117"/>
    <mergeCell ref="E129:K129"/>
    <mergeCell ref="E114:K114"/>
    <mergeCell ref="E119:K119"/>
    <mergeCell ref="E120:K120"/>
    <mergeCell ref="E121:K121"/>
    <mergeCell ref="E122:K122"/>
    <mergeCell ref="E38:K38"/>
    <mergeCell ref="E39:K39"/>
    <mergeCell ref="E55:K55"/>
    <mergeCell ref="E56:K56"/>
    <mergeCell ref="E62:K62"/>
    <mergeCell ref="E63:K63"/>
    <mergeCell ref="E64:K64"/>
    <mergeCell ref="E65:K65"/>
    <mergeCell ref="E96:K96"/>
    <mergeCell ref="E97:K97"/>
    <mergeCell ref="E95:K95"/>
    <mergeCell ref="E77:K77"/>
    <mergeCell ref="E78:K78"/>
    <mergeCell ref="E79:K79"/>
    <mergeCell ref="E80:K80"/>
    <mergeCell ref="E81:K81"/>
    <mergeCell ref="E82:K82"/>
    <mergeCell ref="E98:K98"/>
    <mergeCell ref="E89:K89"/>
    <mergeCell ref="E118:K118"/>
    <mergeCell ref="E99:K99"/>
    <mergeCell ref="E105:K105"/>
    <mergeCell ref="E106:K106"/>
    <mergeCell ref="E107:K107"/>
    <mergeCell ref="E108:K108"/>
  </mergeCells>
  <phoneticPr fontId="27" type="noConversion"/>
  <printOptions horizontalCentered="1"/>
  <pageMargins left="0.78740157480314965" right="0.51181102362204722" top="1.2598425196850394" bottom="0.98425196850393704" header="0.31496062992125984" footer="0.43307086614173229"/>
  <pageSetup paperSize="9" scale="86" fitToHeight="0" orientation="portrait" r:id="rId1"/>
  <headerFooter scaleWithDoc="0">
    <oddHeader>&amp;L&amp;"Arial,Normal"&amp;6&amp;G&amp;R&amp;8Foc,57
08038 Barcelona
Tel. 938 574 000
www.gencat.cat/cire
www.madeincire.cat</oddHeader>
    <oddFooter>&amp;L&amp;G&amp;C&amp;"Helvetica-Light,Negrita"&amp;7&amp;K01+044N.I.F.:Q-5856204-B&amp;R&amp;K01+044Pàg.&amp;P / &amp;N</oddFooter>
  </headerFooter>
  <rowBreaks count="8" manualBreakCount="8">
    <brk id="20" max="15" man="1"/>
    <brk id="30" max="15" man="1"/>
    <brk id="40" max="15" man="1"/>
    <brk id="49" max="15" man="1"/>
    <brk id="78" max="15" man="1"/>
    <brk id="91" max="15" man="1"/>
    <brk id="131" max="15" man="1"/>
    <brk id="164"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Descomposat OBRA</vt:lpstr>
      <vt:lpstr>'Descomposat OBRA'!Àrea_d'impressió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López Garcia</dc:creator>
  <cp:lastModifiedBy>Martin Escribano, Susana</cp:lastModifiedBy>
  <cp:lastPrinted>2026-07-09T09:57:13Z</cp:lastPrinted>
  <dcterms:created xsi:type="dcterms:W3CDTF">2014-03-26T08:05:59Z</dcterms:created>
  <dcterms:modified xsi:type="dcterms:W3CDTF">2026-07-09T10:22:44Z</dcterms:modified>
</cp:coreProperties>
</file>