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SUSANA\02.DEPARTAMENT DE JUSTICIA\JUTJATS SANTA COLOMA DE FARNERS\06 PID EXECUCIÓ OBERTA AMB UN INCREMENT 15%\"/>
    </mc:Choice>
  </mc:AlternateContent>
  <xr:revisionPtr revIDLastSave="0" documentId="8_{6E5DCCEC-FFE9-4D6B-939E-8FAE2916996D}" xr6:coauthVersionLast="47" xr6:coauthVersionMax="47" xr10:uidLastSave="{00000000-0000-0000-0000-000000000000}"/>
  <bookViews>
    <workbookView xWindow="-110" yWindow="-110" windowWidth="19420" windowHeight="11620" xr2:uid="{00000000-000D-0000-FFFF-FFFF00000000}"/>
  </bookViews>
  <sheets>
    <sheet name="Descomposat OBRA" sheetId="7" r:id="rId1"/>
  </sheets>
  <definedNames>
    <definedName name="_xlnm.Print_Area" localSheetId="0">'Descomposat OBRA'!$A$1:$P$182</definedName>
    <definedName name="director">#REF!</definedName>
    <definedName name="provincia">#REF!</definedName>
    <definedName name="titol">#REF!</definedName>
    <definedName name="Z_8898CBE6_340D_41DC_A062_245629C24F0C_.wvu.PrintArea" localSheetId="0" hidden="1">'Descomposat OBRA'!$A$1:$O$8</definedName>
  </definedNames>
  <calcPr calcId="191029"/>
  <customWorkbookViews>
    <customWorkbookView name="david" guid="{8898CBE6-340D-41DC-A062-245629C24F0C}" maximized="1" xWindow="1" yWindow="1" windowWidth="1916" windowHeight="86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5" i="7" l="1"/>
  <c r="O176" i="7" s="1"/>
  <c r="O168" i="7"/>
  <c r="O167" i="7"/>
  <c r="O166" i="7"/>
  <c r="O159" i="7"/>
  <c r="O158" i="7"/>
  <c r="O157" i="7"/>
  <c r="O156" i="7"/>
  <c r="O155" i="7"/>
  <c r="O145" i="7"/>
  <c r="O144" i="7"/>
  <c r="O142" i="7"/>
  <c r="O141" i="7"/>
  <c r="O140" i="7"/>
  <c r="O148" i="7"/>
  <c r="O147" i="7"/>
  <c r="O146" i="7"/>
  <c r="O143" i="7"/>
  <c r="O133" i="7"/>
  <c r="O132" i="7"/>
  <c r="O131" i="7"/>
  <c r="O130" i="7"/>
  <c r="O129" i="7"/>
  <c r="O128" i="7"/>
  <c r="O169" i="7" l="1"/>
  <c r="O160" i="7"/>
  <c r="O149" i="7"/>
  <c r="O134" i="7"/>
  <c r="O121" i="7" l="1"/>
  <c r="O120" i="7"/>
  <c r="O113" i="7"/>
  <c r="O112" i="7"/>
  <c r="O111" i="7"/>
  <c r="O110" i="7"/>
  <c r="O96" i="7"/>
  <c r="O74" i="7"/>
  <c r="O73" i="7"/>
  <c r="O72" i="7"/>
  <c r="O71" i="7"/>
  <c r="O70" i="7"/>
  <c r="O35" i="7"/>
  <c r="O48" i="7"/>
  <c r="O46" i="7"/>
  <c r="O50" i="7"/>
  <c r="O38" i="7"/>
  <c r="O122" i="7" l="1"/>
  <c r="O114" i="7"/>
  <c r="O37" i="7" l="1"/>
  <c r="O87" i="7"/>
  <c r="O86" i="7"/>
  <c r="O59" i="7"/>
  <c r="O49" i="7"/>
  <c r="O47" i="7"/>
  <c r="O36" i="7"/>
  <c r="O27" i="7"/>
  <c r="O26" i="7"/>
  <c r="O25" i="7"/>
  <c r="O24" i="7"/>
  <c r="O103" i="7" l="1"/>
  <c r="O95" i="7"/>
  <c r="O94" i="7"/>
  <c r="O76" i="7"/>
  <c r="O83" i="7"/>
  <c r="O84" i="7"/>
  <c r="O85" i="7"/>
  <c r="O75" i="7"/>
  <c r="O67" i="7"/>
  <c r="O68" i="7"/>
  <c r="O69" i="7"/>
  <c r="O66" i="7"/>
  <c r="O58" i="7"/>
  <c r="O57" i="7"/>
  <c r="O45" i="7"/>
  <c r="O51" i="7" s="1"/>
  <c r="O34" i="7"/>
  <c r="O39" i="7" s="1"/>
  <c r="O23" i="7"/>
  <c r="O22" i="7"/>
  <c r="O14" i="7"/>
  <c r="O15" i="7"/>
  <c r="O13" i="7"/>
  <c r="O12" i="7"/>
  <c r="O97" i="7" l="1"/>
  <c r="O88" i="7"/>
  <c r="O60" i="7"/>
  <c r="O77" i="7"/>
  <c r="O28" i="7"/>
  <c r="O16" i="7"/>
  <c r="O178" i="7" s="1"/>
  <c r="O104" i="7"/>
  <c r="O180" i="7" l="1"/>
  <c r="O182" i="7" s="1"/>
</calcChain>
</file>

<file path=xl/sharedStrings.xml><?xml version="1.0" encoding="utf-8"?>
<sst xmlns="http://schemas.openxmlformats.org/spreadsheetml/2006/main" count="457" uniqueCount="180">
  <si>
    <t>PREU</t>
  </si>
  <si>
    <t>IMPORT</t>
  </si>
  <si>
    <t>pa</t>
  </si>
  <si>
    <t>UT</t>
  </si>
  <si>
    <t>01</t>
  </si>
  <si>
    <t>u</t>
  </si>
  <si>
    <t>m2</t>
  </si>
  <si>
    <t>02</t>
  </si>
  <si>
    <t>05</t>
  </si>
  <si>
    <t>TREBALLS PREVIS</t>
  </si>
  <si>
    <t>TOTAL</t>
  </si>
  <si>
    <t>PARTIDA</t>
  </si>
  <si>
    <t>CODI</t>
  </si>
  <si>
    <t xml:space="preserve">DESCRIPCIO </t>
  </si>
  <si>
    <t>AMIDAMENT</t>
  </si>
  <si>
    <t>03</t>
  </si>
  <si>
    <t>04</t>
  </si>
  <si>
    <t>m</t>
  </si>
  <si>
    <t>06</t>
  </si>
  <si>
    <t>07</t>
  </si>
  <si>
    <t>08</t>
  </si>
  <si>
    <t xml:space="preserve">VALORACIÓ </t>
  </si>
  <si>
    <t>INSTAL·LACIONS</t>
  </si>
  <si>
    <t>SEGURETAT I SALUT</t>
  </si>
  <si>
    <t>21% IVA</t>
  </si>
  <si>
    <t>TOTAL PEC AMB IVA</t>
  </si>
  <si>
    <t>Descomposició partides Execució de les obres per a l'Adequació interior de dos edificis judicials a Santa Coloma Farners (Girona)</t>
  </si>
  <si>
    <t>Obra</t>
  </si>
  <si>
    <t>Presupuesto20260416-SCF-LO1</t>
  </si>
  <si>
    <t>Capítulo</t>
  </si>
  <si>
    <t>ACTUACIONS SEU JACINT VERDAGUER</t>
  </si>
  <si>
    <t>Títol 1</t>
  </si>
  <si>
    <t>00</t>
  </si>
  <si>
    <t>01.01.00</t>
  </si>
  <si>
    <t>Protecció provisional amb lona.
Subministrament i col·locació de lona de polièster de 580 gr, gruix 0,50 mm color blanc amb beina, a mode de protecció provisional. Inclou fixacions a forjat/baranes/paraments. Encintada i segellada horitzontalment/verticalment a forjat o cel ras i/o parament. Inclou desmuntatge.</t>
  </si>
  <si>
    <t>Preparació previa i posterior diaria de la zona de feina
Moviment de mobiliari necesari per realitzar les tasques, subministramnet i col.locació de protecció de mobiliari amb làmina separadora de polietilè de 50 μm i 48 g/m2, col·locada no adherida. Es realitzarà diàriament un cobriment de protecció de tot el mobiliari existent a les oficines, abans de l’inici de les obres i es retirarà un cop es finalitzin els treballs. Neteja exhaustiva al finalitzar la jornada, deixant  la zona d’actuació en perfecte estat d’ordre i neteja. Inclou eines i productes necesaris per la neteja.</t>
  </si>
  <si>
    <t>Moviment interior diari de material, residus, eines i mitjans necesaris
En inici i finalitzacio de jornada laboral, moviment de  tot el material d'acopi, residus, eines i tots els mitjans necesaris,  desde l'acces del edifici, fins a l'actuació, mitjançant mitjans manuals o mecanics necesaris. La zona d'actuació quedara buida en acabar la jornada laboral, ja que al dia seguent s'ha de ocupar pels treballadors del centre.</t>
  </si>
  <si>
    <t xml:space="preserve">Suministrament i instal·lacio de unitats mobils de climatització, necesaria en els espais de feina, en el cas de que per motius per motius de la intervenció, s’hagi d’aturar temporalment el sistema de climatització dels serveis judicials. Partida a justificar </t>
  </si>
  <si>
    <t>ENDERROC I EXTRACCIONS</t>
  </si>
  <si>
    <t>Títol 3</t>
  </si>
  <si>
    <t>01.01.01</t>
  </si>
  <si>
    <t>P214I-AKZM</t>
  </si>
  <si>
    <t>P214T-10CXR</t>
  </si>
  <si>
    <t>P21DA-HBMP</t>
  </si>
  <si>
    <t>P2140-H8DU</t>
  </si>
  <si>
    <t>P2140-H8DV</t>
  </si>
  <si>
    <t>P21Q1-HBND</t>
  </si>
  <si>
    <t>Ut</t>
  </si>
  <si>
    <t>Extracció de plaques de cel ras, amb mitjans manuals i aplec a magatzem per a la seva reutilització, per a la seva posterior reposició (inclosa en el preu). Inclou treballs de modificació de les plaques segons la nova distribució. Alçada de treball max 4m. S'inclou tots  mitjans d'elevacio i auiliars necesaris.</t>
  </si>
  <si>
    <t>Enderroc d'envà de guix laminat de 10 a 15 cm de gruix, amb mitjans manuals i càrrega manual de runa sobre camió o contenidor. Alçada de treball max 4m. S'inclou tots  mitjans d'elevacio i auiliars necesaris.</t>
  </si>
  <si>
    <t>Desmuntatge per a posterior recol·locació de punts de treball, amb endolls i punts RJ-45, muntat superficialment o encastat, amb retirada provisional de canaletes i cablejat, amb mitjans manuals, amb destí a apilament a magatzem per a la seva posterior reutilització.</t>
  </si>
  <si>
    <t>Desmuntatge de fulla de porta interior de fusta de 2 m2 de superfície, com a màxim, amb recuperació de ferramentes, amb mitjans manuals, aplec de material per a la seva reutilització o restauració i carrega de runa sobre camió o contenidor</t>
  </si>
  <si>
    <t>Desmuntatge per a substitució de fulla de porta tallafocs, d'una fulla batent metàl·lica, amb mitjans manuals amb recuperació de ferramentes, amb mitjans manuals, aplec de material per a la seva reutilització o restauració i carrega de runa sobre camió o contenidor</t>
  </si>
  <si>
    <t>Desmuntatge de moble de taulell d'atenció al pñúblic i porta annexe amb mitjans manuals, i recuperació del material per a la seva posterior ubicació en altre emplaçament, sense afectar a l'estabilitat dels elements resistents als quals puguin estar units, i càrrega manual sobre camió o contenidor.S'inclou tots els elements necesaris per la protecció d'elements anexes.</t>
  </si>
  <si>
    <t>DISTRIBUCIÓ INTERIOR</t>
  </si>
  <si>
    <t>01.01.02</t>
  </si>
  <si>
    <t>P654-5802F</t>
  </si>
  <si>
    <t>P83EC-98UZ</t>
  </si>
  <si>
    <t>P660-15U7V</t>
  </si>
  <si>
    <t>P663-15UAC</t>
  </si>
  <si>
    <t>029900001</t>
  </si>
  <si>
    <t>PA</t>
  </si>
  <si>
    <t>Envà de plaques de guix laminat amb aïllament de plaques de llana de roca format per estructura senzilla reforçada en H amb perfileria de planxa d'acer galvanitzat, amb un gruix total de l'envà de 140 mm, muntants cada 600 mm de 90 mm d'amplària i canals de 90 mm d'amplària, 2 plaques a cada cara, unes tipus estàndard (A) de 12,5 mm de gruix i les altres tipus hidròfuga (H) de 12,5 mm de gruix, fixades mecànicament i aïllament de plaques de llana mineral de roca de resistència tèrmica &gt;= 2,353 m2·K/W. Alçada de treball max 4m. S'inclou tots  mitjans d'elevacio i auiliars necesaris.</t>
  </si>
  <si>
    <t>Extradossat de plaques de guix laminat format per estructura autoportant lliure reforçada en H amb perfileria de planxa d'acer galvanitzat, amb un gruix total de l'extradossat de 73 mm, muntants cada 600 mm de 48 mm d'amplaria i canals de 48 mm d'amplaria, amb 2 plaques, una estàndard (A) en la cara interior de 12,5 mm de gruix i l'altre amb duresa superficial (I) de 12,5 mm de gruix, fixades mecànicament i aïllament amb plaques de placa llana roca p/aïllaments. Alçada de treball max 4m. S'inclou tots  mitjans d'elevacio i auiliars necesaris.</t>
  </si>
  <si>
    <t>Mampara modular mixta de 80 mm de gruix, composició (2/3 vidre+1/3 cega), formada per doble tauler de partícules aglomerades de fusta revestit amb melamina de 16 mm de gruix a la part inferior, i envidriament amb doble vidre laminar de seguretat de 3+3 de gruix acabat translúcid, espai interior reblert de llana mineral de roca, sòcol inferior i remat superior d'alumini, amb sistema de suspensió sobre perfileria oculta d'alumini extrusionat i junts termoplàstics per al segellat dels vidres i del perímetre dels taulers, preu alt, col·locada. Alçada de treball max 4m. S'inclou tots  mitjans d'elevacio i auiliars necesaris.</t>
  </si>
  <si>
    <t>Mòdul de porta cega batent d'una fulla de 80 mm de gruix (enrasada a mampara), ample de pas de 80 cm i alçària lliure de 210 cm amb tarja superior cega de 100cm d'alçada, de tauler de partícules aglomerades de fusta revestit amb melamina de 16 mm de gruix, inclosa la ferramenta, per a mampara modular amb perfils d'alumini, preu alt, col·locat</t>
  </si>
  <si>
    <t>Partida a justificar d'ajudes de paleteria per als oficis de lampisteria, climatització i fusteria interior, per a la col·locació dels diferents elements que requereixen cadascun (collat de premarcs, obertura de regates, registres, repicats....)</t>
  </si>
  <si>
    <t>ACABATS INTERIORS</t>
  </si>
  <si>
    <t>01.01.03</t>
  </si>
  <si>
    <t>P9ZA-4ZDH</t>
  </si>
  <si>
    <t>P9U4-H8J5</t>
  </si>
  <si>
    <t>P849-CNF3</t>
  </si>
  <si>
    <t>P89I-4V8T</t>
  </si>
  <si>
    <t>P89G-HIRT</t>
  </si>
  <si>
    <t>P822-3NXR</t>
  </si>
  <si>
    <t>Polit i abrillantat del paviment de terratzo o pedra, inclou part proporcional de material de rejuntat entre peces.</t>
  </si>
  <si>
    <t>Sòcol de fusta de tauler hidròfug de DM de 25 mm de gruix, acabat lacat, de 10 cm d´alçària, col·locat amb tacs d´expansió i cargols o adhesius especials.</t>
  </si>
  <si>
    <t>D'instal·lació i adaptació de buits de cel ras de plaques de fibres vegetals amb capa de llana mineral, amb acabat de la cara vista llisa com l'existent, de 600x 600 mm, (15+40 mm) de gruix, amb cantell recte, amb classificació de resistència al foc B-s1, d0, muntat amb perfileria vista d'acer galvanitzat i prelacat format per perfils principals amb forma de T invertida 24 mm de base, col·locat cada 1,2 m, fixats al sostre mitjançant vareta de suspensió cada 1,2 m amb perfils secundaris intermitjos col·locats formant retícula, per a una alçària de cel ras de 4 m com a màxim, com l'existent. Inclou la retirada i apilament i la seva posterior col·locació segons la nova distribució.  S'inclou tots  mitjans d'elevacio i auiliars necesaris.</t>
  </si>
  <si>
    <t>De pintat de paraments horitzontals i verticals de guix i plasques de guix laminat, amb pintura plàstica amb acabat llis, amb una capa segelladora i dues d'acabat. Inclou la preparació prèvia del parament, rascat i sanejat.Alçada de treball max 4m. S'inclou tots  mitjans d'elevacio i auiliars necesaris.</t>
  </si>
  <si>
    <t>Neteja, preparació de les superfícies i pintat de portes cegues de fusta, a l'esmalt sintètic, amb una capa segelladora i dues d'acabat. Criteri d'amidament 1 cara. Alçada de treball max 4m. S'inclou tots  mitjans d'elevacio i auiliars necesaris.</t>
  </si>
  <si>
    <t>Enrajolat de parament vertical interior a una alçària &lt;= 3 m amb rajola de ceràmica premsada esmaltada mat, rajola de valència, de forma rectangular o quadrada, de 16 a 25 u peces/m2 grup BIII (UNE-EN 14411), preu alt, col·locades amb adhesiu cimentós tipus C1 lliscament reduït (T) segons norma UNE-EN 12004 i rejuntat amb beurada CG1 (UNE-EN 13888). Inclou tots  mitjans d'elevacio i auiliars necesaris.</t>
  </si>
  <si>
    <t>FUSTERIA INTERIOR</t>
  </si>
  <si>
    <t>01.01.04</t>
  </si>
  <si>
    <t>PAQ5-380U</t>
  </si>
  <si>
    <t>049900001</t>
  </si>
  <si>
    <t>049900002</t>
  </si>
  <si>
    <t>De subministrament i col·locació de porta interior d'una fulla batent per a porta interior, de 40 mm de gruix, 80 cm d'amplària i 210 cm alçària, prelacada, de cares llises i amb estructura de llistons de fusta natural i acabat amb tauler MDF, col·locada. Inclou bastiment de fusta 90x35mm, la part proporcional de ferratges acer inox aisi 316L, mecanismes i tapetes del mateix materia.</t>
  </si>
  <si>
    <t>De col·locació de porta interior d'origen recuperada d'una fulla de 203x82,5x4 cm, inclou subministrament de tapajunts de MDF de 70x10 mm en ambdues cares. Inclou: Presentació de la porta. Col·locació dels ferraments de penjar. Col·locació de la fulla. Col·locació dels ferraments de tancament. Col·locació d'accessoris. Ajustament final.</t>
  </si>
  <si>
    <t>De col·locació de porta tallafocs pivotant homologada, EI2 60-C5, d'una fulla de 63 mm d'espessor, 800x2000 mm de llum i altura de pas, aproximadament, sobre bastiment d'acer galvanitzat de 1,5 mm d'espessor amb junta intumescent i garres d'ancoratge a obra, dorigen de recuperació. Inclús silicona neutra per al segellat dels junts perimetrals, replanteig i muntatge a la nova ubicació.  Col·locació d'accessoris. Ajustament final.</t>
  </si>
  <si>
    <t>01.01.05</t>
  </si>
  <si>
    <t>PF90-HPG8</t>
  </si>
  <si>
    <t>PFQ0-3LCE</t>
  </si>
  <si>
    <t>PN38-H3NT</t>
  </si>
  <si>
    <t>05990001</t>
  </si>
  <si>
    <t>05990002</t>
  </si>
  <si>
    <t>05990003</t>
  </si>
  <si>
    <t>05990004</t>
  </si>
  <si>
    <t>PF90-HPG9</t>
  </si>
  <si>
    <t>05990005</t>
  </si>
  <si>
    <t>Subministrament i instal·lació de tub d'alimentació d'aigua a office amb tub de polietilè multicapa de 18x2 mm, amb capa interior de polietilè, ànima d'alumini i protecció exterior de polietilè, amb una pressió màxima de servei de 12 bar, amb funda d'escuma de polietilè de 6 mm, muntat amb accessoris per a premsar, col·locat suspès dins de fals sostre amb fixacions a estructura i abraçaderes. Alçada de treball max 4m. S'inclou tots  mitjans d'elevacio i auiliars necesaris.</t>
  </si>
  <si>
    <t>Aïllament tèrmic d'escuma elastomèrica per a canonades que transporten fluids a temperatura entre -50°C i 105°C, per a tub de diàmetre exterior 18 mm, de 6 mm de gruix, classe de reacció al foc BL-s2, d0 segons norma UNE-EN 13501-1, factor de resistència a la difusió del vapor d'aigua &gt;= 5000, col·locat superficialment amb grau de dificultat baix.Alçada de treball max 4m. S'inclou tots  mitjans d'elevacio i auiliars necesaris.</t>
  </si>
  <si>
    <t>Vàlvula de bola manual amb rosca, de dues peces amb pas total, de llautó, de diàmetre nominal 3/4 ´´, de 16 bar pressió nominal, de preu alt, muntada superficialment. Alçada de treball max 4m. S'inclou tots mitjans d'elevacio i auiliars necesaris.</t>
  </si>
  <si>
    <t>Modificació d'instal·lacions en sala multiús amb
- Desmuntatge , desplaçament i muntatge dels dos difusors d'impulsió al centre de la sala . Muntats i connectats. (2ut)
- Modificar placa del falç sostre pel munatge del difusor Trox ADLR-Q-M. (2ut)
- Allargament conducte flexible actual del difusor Trox ADLR Q_M  .  Tub flexible amb conducte circular d'alumini+espiral d'acer+polièster i feltre de llana mineral de vidre, de 127 mm de diàmetre sense gruixos definits, col·locat. (6m.)
- Muntatge de difusors de retorn al plenum. Centra-ho a la sala. Muntats . (2ut)
- Moure les lluminaries equidistans en la sala. Reutilitzar les actuals. (2ut)
- Moure les lluminaries equidistans en la sala. Reutilitzar les actuals  (2ut)
- Desplaçar detector d'incendis automàtic óptic, muntat i connectat (1ut)
Inclou tots el petit material, eines i mitjans auxiliars necessaris per al seu muntatge complet, testat i posada en funcionament, segons directrius de la DF. Alçada de treball max 4m. S'inclou tots  mitjans d'elevacio i auiliars necesaris.</t>
  </si>
  <si>
    <t>Modificació d'instal·lacions de zona central amb:
- Muntatge de difusors d'impulsió, centrats a la sala totalment muntats i connectats. (4ut)
- Formació de conducte rectangular de planxa d'acer galvanitzat de 1 mm de gruix, amb suport estandard per a conducte rectangulat metàlic, muntat i connectat als difusors d'impulsió i al FC NCH-331. Inclou accessoris, colzes, et. (5,40m2)
- Aïllament tèrmic de conductes amb llana de roca de densitat 36 a 40 kg/m3, de 25 mm de gruix i muntat exteriorment. (5,40m2)
- Modificar placa del falç sostre pel munatge del difusor Trox ADLR-Q-M. (4ut)
- Desplaçar detector d'incendis automàtic óptic, muntat i connectat (1ut)
- Moure les lluminaries equidistans en la sala. Reutilitzar les actuals. conectades (3ut)
Inclou tots el petit material, eines i mitjans auxiliars necessaris per al seu muntatge complet, testat i posada en funcionament, segons directrius de la DF. Alçada de treball max 4m. S'inclou tots  mitjans d'elevacio i auiliars necesaris.</t>
  </si>
  <si>
    <t>Modificació d'instal·lacions de Despatx 2 Jutge amb:
- Desmuntatge , desplaçament i muntatge de difusors d'impulsió al centre de la sala . Muntats i connectats . (4ut)
- Modificar placa del falç sostre pel munatge del difusor Trox ADLR-Q-M. (4ut)
- Allargament conducte flexible actual del difusor Trox ADLR Q_M  .  Tub flexible amb conducte circular d'alumini+espiral d'acer+polièster i feltre de llana mineral de vidre, de 127 mm de diàmetre sense gruixos definits, col·locat. (4m)
- Modificar placa del falç sostre pel munatge del difusor Trox ADLR-Q-M. (4ut)
- Moure les lluminaries equidistans en la sala. Reutilitzar les actuals. conectades (2ut)
- Desplaçar detector d'incendis automàtic óptic, muntat i connectat (1ut)
Inclou tots el petit material, eines i mitjans auxiliars necessaris per al seu muntatge complet, testat i posada en funcionament, segons directrius de la DF. Alçada de treball max 4m. S'inclou tots  mitjans d'elevacio i auiliars necesaris</t>
  </si>
  <si>
    <t>Modificació d'instal·lacions d'espai Office amb:
- Muntatge d'un difusor d'mpulsió . Centra-ho a la sala. Muntat i connectat.  . (1ut)
- Formació de conducte rectangular de planxa d'acer galvanitzat de 1 mm de gruix . Suport estandard per a conducte rectangulat metàlic . Muntat i connectat als difusors d'impulsió i al FC NCH-331. Inclou accessoris, colzes, et.. (3,20 m2)
- Aïllament tèrmic de conductes amb llana de roca de densitat 36 a 40 kg/m3, de 25 mm de gruix i muntat exteriorment. (3,20m2)
- Modificar placa del falç sostre pel munatge del difusor Trox ADLR-Q-M. (2ut)
- Instal·lació de 2 lluminaries pantalla a fals sostre registrable de 60x60cm de mateix model que l'existent o similar. Muntat empotrat en falç sostre.Connectades. (2ut)
- cablejat alimentació fluorescents
- aparellatge protecció magnetotèrmic i diferencial. Muntat en quadre elèctric  i connectat.
- veu,dades,endoll
- caixa de mecanismes tipus quintela o cima  amb 2 preses de corrent de 16A, 2 preses de Sai 2 preses RJ45 categoria 6 veu+dades.Muntades i conectades. (2ut)
- magnetotermic i diferencial força. Muntat en quadre elèctric  i connectat (2ut)
- cablejat elèctic preses de corrent . Instal.lat sobre safata. Muntat i connectat (20m)
Inclou tots el petit material, eines i mitjans auxiliars necesaris. Alçada de treball max 4m. S'inclou tots  mitjans d'elevacio i auiliars necesaris</t>
  </si>
  <si>
    <t>De treballs de petita xarxa d'evaquació d'espai office fins a la connexió amb el col·lector de planta soterrani. Inclou conductes i materials de fixació suspesa a sostre i peces especials de connexió per a modificacions de col·lector o ramal de connexió, i mitjans auxiliars necessaris per a deixar-ho totalment muntat i en funcionament.</t>
  </si>
  <si>
    <t>De caixa SIMON CIMA 500 o similar d'origen recuperada, amb 6 mòduls, 2 tipus Shucko normal, 2 preses Shuko vermelles per a SAI i dues preses de dades tipus RJ-45, muntada superficialment, inclòs la part proporcional de línies elèctriques fins al quadre més proper i cablejat de parells de coure de categoria 6A (en cas que sigui necessari i no es pugui aprofitar la instal·lació actual), així com el traçat de noves canaletes tipus UNES amb doble compartiment, en cas que les existents siguin insuficient.
Inclou: Muntatge, connexionat i comprovació del seu correcte funcionament. Alçada de treball max 4m. S'inclou tots  mitjans d'elevacio i auiliars necesaris</t>
  </si>
  <si>
    <t>De preinstal·lació de 2 tubs corrugats de D-40m, encastats dins d'envà de plaques de guix laminat amb recorregut de dins de fals sostre registrable fins a nivell de paviment, dins de caixa de connexions amb tapa. Alçada de treball max 4m. S'inclou tots  mitjans d'elevacio i auiliars necesaris.</t>
  </si>
  <si>
    <t>De previsió de subministrament i col·locació de caixa de mecanismes per a centralització de funcions en lloc de treball de 3 columnes, amb 2 preses de corrent (2P+T) de 10/16 A i tapa color blanc, 2 preses de corrent (2P+T) de 10/16 A amb tapa vermella, 2 preses de veu i dades RJ45 doble categoria 6 F/UTP, muntada superficialment. Inclou la part proporcional de cablejat de dades Cat 6a i línies elèctriques pel fals sostre dins de safates fins a subqueadre i rack informàtic. Alçada de treball max 4m. S'inclou tots  mitjans d'elevacio i auiliars necesaris. Totalment muntat, en fucnionament i certificat.</t>
  </si>
  <si>
    <t>EQUIPAMENT INTERIOR</t>
  </si>
  <si>
    <t>01.01.06</t>
  </si>
  <si>
    <t>069900001</t>
  </si>
  <si>
    <t>PQ52-656J</t>
  </si>
  <si>
    <t>PJ181-3DYV</t>
  </si>
  <si>
    <t>PJ210-3YOY</t>
  </si>
  <si>
    <t>069900002</t>
  </si>
  <si>
    <t>U</t>
  </si>
  <si>
    <t>De previsió de lluminària decorativa sobre de taulell a escollir segons DF, inclou part proporcional de línies de cablejat, petit material auxiliar, eines i mitjans, amb un PVP de 75 €/ut. Alçada de treball max 4m. S'inclou tots  mitjans d'elevacio i auiliars necesaris</t>
  </si>
  <si>
    <t>Subministrament i col·locació Taulell de fusta de 40 mm de gruix, 150 a 249 cm de llargària i 60 cm d'amplària com a màxim, segons mides de documentació gràfica, acabat efecte fusta, per a col·locació d'aigüera encastada (inclou forats per aigüeria i aixeta), amb cantells de fusta i reforços interiors, preu superior, col·locat suspès sobre mobiliari i reforços angulars a paret.Alçada de treball max 4m. S'inclou tots  mitjans d'elevacio i auiliars necesaris</t>
  </si>
  <si>
    <t>Subministrament i col·locació Aigüera de planxa d'acer inoxidable amb una pica i escorredor, de 70 a 80 cm de llargària, acabat brillant i fins a 50 cm d'amplària, preu alt, encastada a un taulell de cuina. inclou treballs d'instal·lació de  vàlvula de desguàs, per a taulell de cuina, connexió a les xarxes d'aigua freda  i xarxa d'evacuació existents, fixació de l'aparell i closa amb silicona. Inclou: Replanteig i traçat en el parament suport de la situació de l'aparell. Col·locació, anivellació i fixació dels elements de suport. Anivellació, aplomat i col·locació de l'aparell. Connexió a la xarxa
d'evacuació. Muntatge de l'aixeteria. Connexió a les xarxes d'aigua freda i calenta. Muntatge d'accessoris i complements. Segellat de junts. Comprovació del seu correcte funcionament.</t>
  </si>
  <si>
    <t>Suministrament i col·locacio Aixeta senzilla per a aigüera, muntada superficialment, de llautó cromat preu alt, amb broc giratori de tub, amb entrada de 1/2´´</t>
  </si>
  <si>
    <t>Mobiliari complet en cuina compost per 1,8 m de mobles baixos amb sòcol inferior, realitzat amb fronts de cuina revestits en les seves cares i caires amb diverses capes de laca de poliuretà de color blanc, amb acabat mat i nucli de tauler de fibres fabricat per procés sec tipus MDF, per a ús en ambient sec, de 19 mm d'espessor; muntats sobre els cossos dels mobles constituïts per nucli de tauler de partícules tipus P2 d'interior, per a ús en ambient sec, de 16 mm d'espessor, xapa posterior de 6 mm d'espessor, amb recobriment melamínic acabat mat amb paper decoratiu de color blanc, impregnat amb resina melamínica i caires termoplàstics d'ABS. Inclús muntatge de calaixos i baldes del mateix material que el cos, frontisses, potes regulables per a mobles baixos guies de calaixos i altres ferramentes de qualitat mitja, instal·lats en els cossos dels mobles i agafadors, poms, sistemes d'obertura automàtica, i altres ferramentes de la sèrie mitja, fixats en els fronts de cuina.</t>
  </si>
  <si>
    <t>GESTIO DE RESIDUS</t>
  </si>
  <si>
    <t>01.01.07</t>
  </si>
  <si>
    <t>P2R5-DT42</t>
  </si>
  <si>
    <t>m3</t>
  </si>
  <si>
    <t>P2RA-EU6C</t>
  </si>
  <si>
    <t xml:space="preserve">Transport de residus inerts o no especials a instal·lació autoritzada de gestió de residus, amb contenidor de 9 m3 de capacitat. Inclou pagament guals i permisos. </t>
  </si>
  <si>
    <t>Disposició controlada de residus inerts de barrejats amb una densitat 1,0 t/m3 procedents de construcció o demolició (LER codi 17 01 07), en dipòsit autoritzat, inclòs el cànon sobre la disposició controlada dels residus de la construcció, segons la LLEI 8/2008,</t>
  </si>
  <si>
    <t>Neteja final d'obra en edifici d'altres usos, amb una superfície construïda mitja de 150 m², incloent els treballs d'eliminació de la sucietat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t>
  </si>
  <si>
    <t>01.01.08</t>
  </si>
  <si>
    <t>089900001</t>
  </si>
  <si>
    <t>De part proporcional de mitjans de protecció col·lectiva i personal en matèria de PRL, així com la delimitació dels espais de treball per a la compaginació de l'activitat laboral amb els treballs de reforma, amb la redacció del Pla de Seguretat i Salut i gestions amb l'autoritzat laboral per a l'obertura del Centre de Treball.</t>
  </si>
  <si>
    <t>ACTUACIONS SEU SANT HILARI</t>
  </si>
  <si>
    <t xml:space="preserve">pa </t>
  </si>
  <si>
    <t>01.02.01</t>
  </si>
  <si>
    <t>P214T-4RQB</t>
  </si>
  <si>
    <t>Enderroc puntual d'envà de ceràmica de 5-10 cm de gruix, per a formació de forat passabigues de fins 30x30 cm, amb mitjans manuals i càrrega manual de runa sobre camió o contenidor. Alçada de treball max 4m. S'inclou tots  mitjans d'elevacio i auiliars necesaris</t>
  </si>
  <si>
    <t>01.02.02</t>
  </si>
  <si>
    <t>RSC010</t>
  </si>
  <si>
    <t>RSY042</t>
  </si>
  <si>
    <t>m²</t>
  </si>
  <si>
    <t>RYY024</t>
  </si>
  <si>
    <t>RIP035B</t>
  </si>
  <si>
    <t>Reparació de paviment de terratzo mitjançant polit fi amb mola de fins a 400 mm de gra i acabat abrillantat amb llana d'acer. Inclús retirada de llots procedents del polit fi i neteja prèvia a l'abrillantat.
Inclou: La retirada del mobiliari provisional. Polit fi. Neteja. Abrillantat.</t>
  </si>
  <si>
    <t>De repassos de guix en revestiments de guix sobre paraments horitzontals i verticals de fins 3 m d'altura mitjançant aplicació d'una primera capa d'arrebossat de guix B1, col·locació de malla de fibra de vidre teixida, antiàlcalis, amb el guix encara fresc, posterior aplicació d'una segona capa d'arrebossat amb el mateix guix i acabat final amb una capa de lliscat de guix C6, fins a igualar la superfície reparada amb la resta del revestiment del pany. Inclús picat a mà i retirada de l'arrebossat en zona esquerdada, en un àmbit de 15 cm a cada costat de l'eix de la lesió, neteja en sec amb raspall, retirada i càrrega manual de runa sobre camió o contenidor. Totalment acabada i rematada, a falta de pintura (no inclosa en aquest preu).
Inclou: Preparació de l'esquerda. Pastat del guix gruixut. Estesa de la primera capa de guix gruixut. Col·locació de la malla. Estesa de la segona capa de guix gruixut. Pastat del guix fi. Estesa de la capa de guix fi sobre la superfície prèviament arrebossada. Retirada de deixalles. Càrrega d'enderrocs sobre camió o contenidor. S'inclou tots  mitjans d'elevacio i auiliars necesaris</t>
  </si>
  <si>
    <t>Aplicació manual de dues mans de pintura plàstica, acabat mat, textura llisa, diluïdes amb un 15% d'aigua o sense diluir, (rendiment: 0,1 l/m² cada mà); prèvia aplicació d'una mà d'emprimació acrílica reguladora de l'absorció, sobre parament interior de guix projectat o plaques de guix laminat, vertical, de fins 3 m d'altura.
Criteri de valoració econòmica: El preu inclou la protecció dels elements de l'entorn que puguin veure's afectats durant els treballs i la resolució de punts singulars.
Inclou: Preparació del suport. Aplicació d'una mà de fons. Aplicació de dues mans d'acabat. S'inclou tots  mitjans d'elevacio i auiliars necesaris</t>
  </si>
  <si>
    <t>Enrajolat de parament vertical interior a una alçària &lt;= 3 m amb rajola de ceràmica premsada esmaltada mat, rajola de valència, de forma rectangular o quadrada, de 16 a 25 u peces/m2 grup BIII (UNE-EN 14411), preu alt, col·locades amb adhesiu cimentós tipus C1 lliscament reduït (T) segons norma UNE-EN 12004 i rejuntat amb beurada CG1 (UNE-EN 13888). S'inclou tots  mitjans d'elevacio i auiliars necesaris</t>
  </si>
  <si>
    <t>De reparació de cicatrius de paviment interior de peces de terratzo microgra (menor o igual a 6 mm) o pedra natural o artificial tipus Silestone, ús normal segons UNE-EN 13748-1, de 10x40 cm, color a escollir per la DF i en possessió de certificats d'assaigs, amb un polit inicial en fàbrica, per a polir i abrillantar en obra. COL·LOCACIÓ: en capa grossa, a cop de martell sobre llit de morter de ciment, industrial, M-5, de 3 cm d'espessor. REJUNTAT: amb morter de ciment blanc acolorit en junts de 1 a 1,5 mm de gruix, inclòs la part proporcional de peces de sócols.
Inclou: El repicat i sanejat de la part de l'enderroc de l'envà a punt per a la seva col·locació. Replanteig i marcat de nivells. Humectació de les peces. Preparació dels junts. Formació de juntes de moviment. Estesa de la capa de morter d'unió. Col·locació de les peces. Reblert de juntes de separació entre peces.</t>
  </si>
  <si>
    <t>01.02.03</t>
  </si>
  <si>
    <t>059900002</t>
  </si>
  <si>
    <t>PH13-BZCU</t>
  </si>
  <si>
    <t>PG60-79KU</t>
  </si>
  <si>
    <t>059900003</t>
  </si>
  <si>
    <t>059900004</t>
  </si>
  <si>
    <t>059900005</t>
  </si>
  <si>
    <t>059900006</t>
  </si>
  <si>
    <t>059900007</t>
  </si>
  <si>
    <t>De subministrament i instal·lació de cablejat elèctic preses de corrent . Instal.lat sobre safata. Muntat i connectat</t>
  </si>
  <si>
    <t>Substituir fluorescents i plafons actuals per plafòns led. Tipus plafò de 48 w, 600*600 mm. 4000ºK blanc fred, o similar. Unificar. Muntat i connectat. Alçada de treball max 4m. S'inclou tots  mitjans d'elevacio i auiliars necesaris</t>
  </si>
  <si>
    <t>De previsió de subministrament i col·locació de caixa de mecanismes per a centralització de funcions en lloc de treball de 3 columnes, amb 2 preses de corrent (2P+T) de 10/16 A i tapa color blanc, 2 preses de corrent (2P+T) de 10/16 A amb tapa vermella, 2 preses de veu i dades RJ45 doble categoria 6 F/UTP, muntada superficialment. Inclou la part proporcional de cablejat de dades Cat 6a i línies elèctriques pel fals sostre dins de safates fins a subqueadre i rack informàtic. Totalment muntat, en fucnionament i certificat.</t>
  </si>
  <si>
    <t>De desmuntatges i reubicació de radiador segons directrius de la DF. Inclou buidatge provisional de la instal·lació, la part proporcional modificació de conductes d'alimentació i retorn fins al anova ubicació, muntatge i posada en servei amb reomplert de nou del circuit, purgatm etc.</t>
  </si>
  <si>
    <t>DESPLAÇAMENT SPLIT CLIMA. Inclou desmuntatge, part proporcional modificació de conductes i cablejat fins a la nova ubicació, muntatge i posada en marxa.</t>
  </si>
  <si>
    <t>De desmuntatge de punts de treballs existents a nova ubicació, muntats superficialment. Inclou la modificació del cablejat elèctric i de dades, fins al punt d'origen (caixa d'enllaç i/o rack de dades), per a deixar-lo totalment muntat, en fucnionament i certificat.</t>
  </si>
  <si>
    <t>De treballs d'alimentació d'aigua potable desde cambra de neteja de planta baixa fins zona d'office ubicat en planta primera amb:
- Modificació i derivació de conducte de mateixa secció i material que l'existents des del punt origen fins a punt de servei.
- Valvula de seccionament, totalment muntada.
Petit material, eines i mitjans auxiliars, per a deixar-ho tot muntat i en funcionament, segons directrius de la DF.  Alçada de treball max 4m. S'inclou tots  mitjans d'elevacio i auiliars necesaris</t>
  </si>
  <si>
    <t>De treballs d'instal·lació de xarxa de sanejament d'espai office, amb:
- Instal·lació de desguàs amb sifó d'aiguera.
- Treballs de connexionat de xarxa de sanejament.
- Conducte de PVC D-40 instal·lat vist.
- Part proporcional de peces especial (colzes, accessoris...)
Inclou el petit material, eines i mitjans auxiliars necessaris, per a deixar-ho totalment acabat i en funcionament segons directrius de la DF.  Alçada de treball max 4m. S'inclou tots  mitjans d'elevacio i auiliars necesaris</t>
  </si>
  <si>
    <t>Subministrament i muntatge d'interruptor magnetotermic i diferencial força. Muntat en quadre elèctric  i connectat</t>
  </si>
  <si>
    <t>01.02.04</t>
  </si>
  <si>
    <t>De previsió de lluminària decorativa sobre de taulell a escollir segons DF, inclou part proporcional de línies de cablejat, petit material auxiliar, eines i mitjans, amb un PVP de 75 €/ut.  Alçada de treball max 4m. S'inclou tots  mitjans d'elevacio i auiliars necesaris</t>
  </si>
  <si>
    <t>Taulell de fusta de 40 mm de gruix, 150 a 249 cm de llargària i 60 cm d'amplària com a màxim, segons mides de documentació gràfica, acabat efecte fusta, per a col·locació d'aigüera encastada (inclou forats per aigüeria i aixeta), amb cantells de fusta i reforços interiors, preu superior, col·locat suspès sobre mobiliari i reforços angulars a paret.</t>
  </si>
  <si>
    <t>Aigüera de planxa d'acer inoxidable amb una pica i escorredor, de 70 a 80 cm de llargària, acabat brillant i fins a 50 cm d'amplària, preu alt, encastada a un taulell de cuina. inclou treballs d'instal·lació de  vàlvula de desguàs, per a taulell de cuina, connexió a les xarxes d'aigua freda  i xarxa d'evacuació existents, fixació de l'aparell i closa amb silicona. Inclou: Replanteig i traçat en el parament suport de la situació de l'aparell. Col·locació, anivellació i fixació dels elements de suport. Anivellació, aplomat i col·locació de l'aparell. Connexió a la xarxa
d'evacuació. Muntatge de l'aixeteria. Connexió a les xarxes d'aigua freda i calenta. Muntatge d'accessoris i complements. Segellat de junts. Comprovació del seu correcte funcionament.</t>
  </si>
  <si>
    <t>Aixeta senzilla per a aigüera, muntada superficialment, de llautó cromat preu alt, amb broc giratori de tub, amb entrada de 1/2´´</t>
  </si>
  <si>
    <t>Mobiliari complet en cuina compost per 1,8 m de mobles baixos amb sòcol inferior, realitzat amb fronts de cuina revestits en les seves cares i caires amb diverses capes de laca de poliuretà de color blanc, amb acabat mat i nucli de tauler de fibres fabricat per procés sec tipus MDF, per a ús en ambient sec, de 19 mm d'espessor; muntats sobre els cossos dels mobles constituïts per nucli de tauler de partícules tipus P2 d'interior, per a ús en ambient sec, de 16 mm d'espessor, xapa posterior de 6 mm d'espessor, amb recobriment melamínic acabat mat amb paper decoratiu de color blanc, impregnat amb resina melamínica i caires termoplàstics d'ABS. Inclús muntatge de calaixos i baldes del mateix material que el cos, frontisses, potes regulables per a mobles baixos guies de calaixos i altres ferramentes de qualitat mitja, instal·lats en els cossos dels mobles i agafadors, poms, sistemes d'obertura automàtica, i altres ferramentes de la sèrie mitja, fixats en els fronts de cuina.   S'inclou tots  mitjans d'elevacio i auiliars necesaris</t>
  </si>
  <si>
    <t>GESTIÓ DE RESIDUS</t>
  </si>
  <si>
    <t>01.02.05</t>
  </si>
  <si>
    <t>Transport de residus inerts o no especials a instal·lació autoritzada de gestió de residus, amb contenidor de 9 m3 de capacitat.  Inclou pagament guals i permisos.</t>
  </si>
  <si>
    <t>01.02.06</t>
  </si>
  <si>
    <t>De part proporcional de mitjans de protecció col·lectiva i personal en matèria de PRL, així com la delimitació dels espais de treball per a la compaginació de l'activitat laboral amb els treballs de reforma, amb la redacció del Pla de Seguretat i Salut i gestions amb l'autoritzat laboral per a l'obertura del Centre de Treball. Incloent-hi  farmaciola de primers auxilis, escomeses provisionals si calen (electricitat, lampisteria, sanejament...), senyalitzacions necessàries, tanques i cintes d'abalisament, elements necessaris per a la seguretat dels treballadors i totes les proteccions personals necessàries per a cada ofici, despeses del comitè de seguretat i de l'equip de neteja i conservació de les instal·lacions provisionals de l'obra. Compliment de instruccions de Coordinador de Seguretat i Salut en obra.</t>
  </si>
  <si>
    <t>TOTAL 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</si>
</sst>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7" formatCode="#,##0.00\ &quot;€&quot;"/>
    <numFmt numFmtId="169" formatCode="###,###,##0.000"/>
    <numFmt numFmtId="170" formatCode="###,###,##0.00"/>
    <numFmt numFmtId="171" formatCode="0.0000"/>
    <numFmt numFmtId="172" formatCode="0.000"/>
    <numFmt numFmtId="173" formatCode="0.00000"/>
  </numFmts>
  <fonts count="25">
    <font>
      <sz val="11"/>
      <color theme="1"/>
      <name val="Helvetica-Light"/>
      <family val="2"/>
    </font>
    <font>
      <sz val="11"/>
      <color theme="1"/>
      <name val="Helvetica-Light"/>
      <family val="2"/>
    </font>
    <font>
      <sz val="10"/>
      <color theme="1"/>
      <name val="Helvetica-Light"/>
      <family val="2"/>
    </font>
    <font>
      <sz val="10"/>
      <color theme="1"/>
      <name val="Calibri"/>
      <family val="2"/>
      <scheme val="minor"/>
    </font>
    <font>
      <b/>
      <sz val="10"/>
      <color indexed="8"/>
      <name val="Calibri"/>
      <family val="2"/>
      <scheme val="minor"/>
    </font>
    <font>
      <sz val="10"/>
      <color indexed="8"/>
      <name val="Calibri"/>
      <family val="2"/>
      <scheme val="minor"/>
    </font>
    <font>
      <b/>
      <sz val="10"/>
      <color theme="1"/>
      <name val="Helvetica-Light"/>
    </font>
    <font>
      <b/>
      <sz val="8"/>
      <color rgb="FF000000"/>
      <name val="Calibri"/>
      <family val="2"/>
    </font>
    <font>
      <sz val="8"/>
      <color rgb="FF000000"/>
      <name val="Calibri"/>
      <family val="2"/>
    </font>
    <font>
      <b/>
      <sz val="11"/>
      <color rgb="FF000000"/>
      <name val="Calibri"/>
      <family val="2"/>
    </font>
    <font>
      <sz val="8"/>
      <color theme="1"/>
      <name val="Calibri"/>
      <family val="2"/>
      <scheme val="minor"/>
    </font>
    <font>
      <sz val="11"/>
      <color theme="3"/>
      <name val="Helvetica-Light"/>
      <family val="2"/>
    </font>
    <font>
      <b/>
      <sz val="8"/>
      <color theme="3"/>
      <name val="Calibri"/>
      <family val="2"/>
    </font>
    <font>
      <sz val="8"/>
      <color theme="3"/>
      <name val="Calibri"/>
      <family val="2"/>
    </font>
    <font>
      <sz val="8"/>
      <color theme="3"/>
      <name val="Calibri"/>
      <family val="2"/>
      <scheme val="minor"/>
    </font>
    <font>
      <sz val="8"/>
      <color rgb="FF000000"/>
      <name val="Calibri"/>
      <family val="2"/>
      <scheme val="minor"/>
    </font>
    <font>
      <sz val="8"/>
      <color indexed="8"/>
      <name val="Calibri"/>
      <family val="2"/>
      <scheme val="minor"/>
    </font>
    <font>
      <b/>
      <sz val="8"/>
      <color theme="1"/>
      <name val="Calibri"/>
      <family val="2"/>
    </font>
    <font>
      <sz val="8"/>
      <color theme="1"/>
      <name val="Calibri"/>
      <family val="2"/>
    </font>
    <font>
      <b/>
      <sz val="11"/>
      <color theme="1"/>
      <name val="Calibri"/>
      <family val="2"/>
      <scheme val="minor"/>
    </font>
    <font>
      <sz val="12"/>
      <name val="Arial"/>
      <family val="2"/>
    </font>
    <font>
      <sz val="8"/>
      <name val="Calibri"/>
      <family val="2"/>
      <scheme val="minor"/>
    </font>
    <font>
      <sz val="8"/>
      <name val="Helvetica-Light"/>
      <family val="2"/>
    </font>
    <font>
      <sz val="9"/>
      <color theme="1"/>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20" fillId="0" borderId="0"/>
  </cellStyleXfs>
  <cellXfs count="119">
    <xf numFmtId="0" fontId="0" fillId="0" borderId="0" xfId="0"/>
    <xf numFmtId="0" fontId="2" fillId="0" borderId="0" xfId="0" applyFont="1"/>
    <xf numFmtId="0" fontId="2" fillId="0" borderId="0" xfId="0" applyFont="1" applyAlignment="1"/>
    <xf numFmtId="0" fontId="3" fillId="0" borderId="0" xfId="0" applyFont="1"/>
    <xf numFmtId="0" fontId="4" fillId="2" borderId="1" xfId="0" applyFont="1" applyFill="1" applyBorder="1" applyAlignment="1">
      <alignment horizontal="left" vertical="center"/>
    </xf>
    <xf numFmtId="0" fontId="5" fillId="2" borderId="1" xfId="0" applyFont="1" applyFill="1" applyBorder="1" applyAlignment="1">
      <alignment vertical="center"/>
    </xf>
    <xf numFmtId="0" fontId="4" fillId="2" borderId="1" xfId="0" applyFont="1" applyFill="1" applyBorder="1" applyAlignment="1">
      <alignment vertical="center"/>
    </xf>
    <xf numFmtId="0" fontId="5" fillId="2" borderId="1" xfId="0" applyFont="1" applyFill="1" applyBorder="1"/>
    <xf numFmtId="167" fontId="5" fillId="2" borderId="1" xfId="0" applyNumberFormat="1" applyFont="1" applyFill="1" applyBorder="1"/>
    <xf numFmtId="44" fontId="4" fillId="2" borderId="1" xfId="1" applyFont="1" applyFill="1" applyBorder="1" applyAlignment="1">
      <alignment vertical="center"/>
    </xf>
    <xf numFmtId="0" fontId="7" fillId="0" borderId="0" xfId="0" applyFont="1"/>
    <xf numFmtId="49" fontId="7" fillId="0" borderId="0" xfId="0" applyNumberFormat="1" applyFont="1"/>
    <xf numFmtId="0" fontId="8" fillId="0" borderId="0" xfId="0" applyFont="1"/>
    <xf numFmtId="49" fontId="8" fillId="0" borderId="0" xfId="0" applyNumberFormat="1" applyFont="1"/>
    <xf numFmtId="169" fontId="8" fillId="0" borderId="0" xfId="0" applyNumberFormat="1" applyFont="1" applyFill="1" applyProtection="1">
      <protection locked="0"/>
    </xf>
    <xf numFmtId="170" fontId="8" fillId="0" borderId="0" xfId="0" applyNumberFormat="1" applyFont="1"/>
    <xf numFmtId="0" fontId="0" fillId="0" borderId="3" xfId="0" applyBorder="1"/>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xf numFmtId="167" fontId="5" fillId="0" borderId="0" xfId="0" applyNumberFormat="1" applyFont="1" applyFill="1" applyBorder="1"/>
    <xf numFmtId="44" fontId="4" fillId="0" borderId="0" xfId="1" applyFont="1" applyFill="1" applyBorder="1" applyAlignment="1">
      <alignment vertical="center"/>
    </xf>
    <xf numFmtId="0" fontId="3" fillId="0" borderId="2" xfId="0" applyFont="1" applyBorder="1"/>
    <xf numFmtId="2" fontId="8" fillId="0" borderId="0" xfId="0" applyNumberFormat="1" applyFont="1" applyFill="1" applyProtection="1">
      <protection locked="0"/>
    </xf>
    <xf numFmtId="2" fontId="7" fillId="0" borderId="0" xfId="0" applyNumberFormat="1" applyFont="1"/>
    <xf numFmtId="2" fontId="0" fillId="0" borderId="0" xfId="0" applyNumberFormat="1"/>
    <xf numFmtId="0" fontId="10" fillId="0" borderId="0" xfId="0" applyFont="1"/>
    <xf numFmtId="0" fontId="0" fillId="0" borderId="0" xfId="0" applyNumberFormat="1"/>
    <xf numFmtId="0" fontId="0" fillId="0" borderId="3" xfId="0" applyNumberFormat="1" applyBorder="1"/>
    <xf numFmtId="0" fontId="3" fillId="0" borderId="2" xfId="0" applyFont="1" applyBorder="1" applyAlignment="1">
      <alignment horizontal="right"/>
    </xf>
    <xf numFmtId="0" fontId="11" fillId="0" borderId="0" xfId="0" applyFont="1"/>
    <xf numFmtId="2" fontId="12" fillId="0" borderId="0" xfId="0" applyNumberFormat="1" applyFont="1"/>
    <xf numFmtId="2" fontId="15" fillId="0" borderId="0" xfId="0" applyNumberFormat="1" applyFont="1" applyFill="1" applyProtection="1">
      <protection locked="0"/>
    </xf>
    <xf numFmtId="0" fontId="10" fillId="0" borderId="0" xfId="0" applyFont="1" applyFill="1"/>
    <xf numFmtId="173" fontId="10" fillId="0" borderId="0" xfId="0" applyNumberFormat="1" applyFont="1"/>
    <xf numFmtId="173" fontId="16" fillId="2" borderId="1" xfId="0" applyNumberFormat="1" applyFont="1" applyFill="1" applyBorder="1"/>
    <xf numFmtId="173" fontId="16" fillId="0" borderId="0" xfId="0" applyNumberFormat="1" applyFont="1" applyFill="1" applyBorder="1"/>
    <xf numFmtId="173" fontId="15" fillId="0" borderId="0" xfId="0" applyNumberFormat="1" applyFont="1" applyFill="1" applyAlignment="1" applyProtection="1">
      <alignment horizontal="right"/>
      <protection locked="0"/>
    </xf>
    <xf numFmtId="173" fontId="10" fillId="0" borderId="0" xfId="0" applyNumberFormat="1" applyFont="1" applyAlignment="1">
      <alignment horizontal="right"/>
    </xf>
    <xf numFmtId="173" fontId="15" fillId="0" borderId="0" xfId="0" applyNumberFormat="1" applyFont="1" applyAlignment="1">
      <alignment horizontal="left" wrapText="1"/>
    </xf>
    <xf numFmtId="173" fontId="14" fillId="0" borderId="0" xfId="0" applyNumberFormat="1" applyFont="1"/>
    <xf numFmtId="173" fontId="10" fillId="0" borderId="0" xfId="0" applyNumberFormat="1" applyFont="1" applyFill="1"/>
    <xf numFmtId="173" fontId="10" fillId="0" borderId="3" xfId="0" applyNumberFormat="1" applyFont="1" applyBorder="1"/>
    <xf numFmtId="0" fontId="0" fillId="3" borderId="0" xfId="0" applyFill="1"/>
    <xf numFmtId="0" fontId="0" fillId="0" borderId="0" xfId="0" applyFont="1"/>
    <xf numFmtId="2" fontId="0" fillId="0" borderId="0" xfId="0" applyNumberFormat="1" applyFont="1"/>
    <xf numFmtId="2" fontId="18" fillId="0" borderId="0" xfId="0" applyNumberFormat="1" applyFont="1" applyFill="1" applyProtection="1">
      <protection locked="0"/>
    </xf>
    <xf numFmtId="170" fontId="18" fillId="0" borderId="0" xfId="0" applyNumberFormat="1" applyFont="1"/>
    <xf numFmtId="2" fontId="17" fillId="0" borderId="0" xfId="0" applyNumberFormat="1" applyFont="1"/>
    <xf numFmtId="2" fontId="17" fillId="0" borderId="0" xfId="0" applyNumberFormat="1" applyFont="1" applyFill="1"/>
    <xf numFmtId="2" fontId="0" fillId="0" borderId="0" xfId="0" applyNumberFormat="1" applyFont="1" applyFill="1"/>
    <xf numFmtId="173" fontId="10" fillId="0" borderId="0" xfId="0" applyNumberFormat="1" applyFont="1" applyAlignment="1">
      <alignment wrapText="1"/>
    </xf>
    <xf numFmtId="0" fontId="0" fillId="0" borderId="0" xfId="0" applyFont="1" applyAlignment="1">
      <alignment wrapText="1"/>
    </xf>
    <xf numFmtId="2" fontId="10" fillId="0" borderId="0" xfId="0" applyNumberFormat="1" applyFont="1" applyFill="1" applyProtection="1">
      <protection locked="0"/>
    </xf>
    <xf numFmtId="0" fontId="5" fillId="0" borderId="0" xfId="0" applyFont="1"/>
    <xf numFmtId="173" fontId="3" fillId="0" borderId="2" xfId="0" applyNumberFormat="1" applyFont="1" applyBorder="1" applyAlignment="1">
      <alignment horizontal="right"/>
    </xf>
    <xf numFmtId="170" fontId="8" fillId="0" borderId="0" xfId="0" applyNumberFormat="1" applyFont="1" applyFill="1"/>
    <xf numFmtId="0" fontId="8" fillId="0" borderId="0" xfId="0" applyFont="1" applyFill="1"/>
    <xf numFmtId="49" fontId="8" fillId="0" borderId="0" xfId="0" applyNumberFormat="1" applyFont="1" applyFill="1"/>
    <xf numFmtId="0" fontId="0" fillId="0" borderId="0" xfId="0" applyFill="1"/>
    <xf numFmtId="0" fontId="10" fillId="0" borderId="0" xfId="0" applyFont="1" applyFill="1" applyBorder="1"/>
    <xf numFmtId="173" fontId="10" fillId="0" borderId="0" xfId="0" applyNumberFormat="1" applyFont="1" applyBorder="1"/>
    <xf numFmtId="2" fontId="18" fillId="0" borderId="0" xfId="0" applyNumberFormat="1" applyFont="1" applyFill="1" applyBorder="1" applyProtection="1">
      <protection locked="0"/>
    </xf>
    <xf numFmtId="0" fontId="0" fillId="0" borderId="0" xfId="0" applyFont="1" applyFill="1"/>
    <xf numFmtId="170" fontId="18" fillId="0" borderId="0" xfId="0" applyNumberFormat="1" applyFont="1" applyFill="1"/>
    <xf numFmtId="173" fontId="10" fillId="0" borderId="0" xfId="0" applyNumberFormat="1" applyFont="1" applyFill="1" applyAlignment="1">
      <alignment wrapText="1"/>
    </xf>
    <xf numFmtId="0" fontId="0" fillId="0" borderId="0" xfId="0" applyFont="1" applyFill="1" applyAlignment="1">
      <alignment wrapText="1"/>
    </xf>
    <xf numFmtId="0" fontId="0" fillId="0" borderId="0" xfId="0" applyBorder="1"/>
    <xf numFmtId="0" fontId="0" fillId="0" borderId="0" xfId="0" applyNumberFormat="1" applyBorder="1"/>
    <xf numFmtId="170" fontId="9" fillId="0" borderId="0" xfId="0" applyNumberFormat="1" applyFont="1" applyBorder="1"/>
    <xf numFmtId="0" fontId="23" fillId="0" borderId="0" xfId="0" applyFont="1"/>
    <xf numFmtId="0" fontId="9" fillId="0" borderId="0" xfId="0" applyFont="1" applyBorder="1" applyAlignment="1">
      <alignment horizontal="left"/>
    </xf>
    <xf numFmtId="167" fontId="9" fillId="0" borderId="3" xfId="0" applyNumberFormat="1" applyFont="1" applyBorder="1"/>
    <xf numFmtId="170" fontId="24" fillId="0" borderId="0" xfId="0" applyNumberFormat="1" applyFont="1" applyBorder="1"/>
    <xf numFmtId="0" fontId="0" fillId="0" borderId="0" xfId="0" applyNumberFormat="1" applyFont="1"/>
    <xf numFmtId="167" fontId="23" fillId="0" borderId="0" xfId="0" applyNumberFormat="1" applyFont="1"/>
    <xf numFmtId="0" fontId="19" fillId="0" borderId="3" xfId="0" applyFont="1" applyBorder="1"/>
    <xf numFmtId="167" fontId="19" fillId="0" borderId="3" xfId="0" applyNumberFormat="1" applyFont="1" applyBorder="1"/>
    <xf numFmtId="0" fontId="19" fillId="0" borderId="3" xfId="0" applyFont="1" applyBorder="1" applyAlignment="1">
      <alignment horizontal="left"/>
    </xf>
    <xf numFmtId="173" fontId="10" fillId="0" borderId="0" xfId="0" applyNumberFormat="1" applyFont="1" applyFill="1" applyAlignment="1">
      <alignment horizontal="right"/>
    </xf>
    <xf numFmtId="0" fontId="8" fillId="0" borderId="0" xfId="0" applyFont="1" applyAlignment="1">
      <alignment horizontal="left" vertical="center" wrapText="1"/>
    </xf>
    <xf numFmtId="0" fontId="7" fillId="0" borderId="0" xfId="0" applyFont="1" applyAlignment="1">
      <alignment horizontal="left" vertical="center"/>
    </xf>
    <xf numFmtId="169" fontId="8" fillId="0" borderId="0" xfId="0" applyNumberFormat="1" applyFont="1" applyFill="1" applyAlignment="1" applyProtection="1">
      <alignment horizontal="left" vertical="center"/>
      <protection locked="0"/>
    </xf>
    <xf numFmtId="171" fontId="7" fillId="0" borderId="0" xfId="0" applyNumberFormat="1" applyFont="1" applyAlignment="1">
      <alignment horizontal="left" vertical="center"/>
    </xf>
    <xf numFmtId="2" fontId="7"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172" fontId="0" fillId="0" borderId="0" xfId="0" applyNumberFormat="1" applyAlignment="1">
      <alignment horizontal="left" vertical="center"/>
    </xf>
    <xf numFmtId="2" fontId="0" fillId="0" borderId="0" xfId="0" applyNumberFormat="1" applyAlignment="1">
      <alignment horizontal="left" vertical="center"/>
    </xf>
    <xf numFmtId="172" fontId="7" fillId="0" borderId="0" xfId="0" applyNumberFormat="1" applyFont="1" applyAlignment="1">
      <alignment horizontal="left" vertical="center"/>
    </xf>
    <xf numFmtId="0" fontId="17" fillId="0" borderId="0" xfId="0" applyFont="1" applyAlignment="1">
      <alignment horizontal="left" vertical="center"/>
    </xf>
    <xf numFmtId="0" fontId="0" fillId="0" borderId="0" xfId="0" applyFont="1" applyAlignment="1">
      <alignment horizontal="left" vertical="center"/>
    </xf>
    <xf numFmtId="169" fontId="18" fillId="0" borderId="0" xfId="0" applyNumberFormat="1" applyFont="1" applyFill="1" applyAlignment="1" applyProtection="1">
      <alignment horizontal="left" vertical="center"/>
      <protection locked="0"/>
    </xf>
    <xf numFmtId="172" fontId="0" fillId="0" borderId="0" xfId="0" applyNumberFormat="1" applyFont="1" applyAlignment="1">
      <alignment horizontal="left" vertical="center"/>
    </xf>
    <xf numFmtId="2" fontId="0" fillId="0" borderId="0" xfId="0" applyNumberFormat="1" applyFont="1" applyAlignment="1">
      <alignment horizontal="left" vertical="center"/>
    </xf>
    <xf numFmtId="172" fontId="17" fillId="0" borderId="0" xfId="0" applyNumberFormat="1" applyFont="1" applyAlignment="1">
      <alignment horizontal="left" vertical="center"/>
    </xf>
    <xf numFmtId="2" fontId="17" fillId="0" borderId="0" xfId="0" applyNumberFormat="1" applyFont="1" applyAlignment="1">
      <alignment horizontal="left" vertical="center"/>
    </xf>
    <xf numFmtId="0" fontId="11" fillId="0" borderId="0" xfId="0" applyFont="1" applyAlignment="1">
      <alignment horizontal="left" vertical="center"/>
    </xf>
    <xf numFmtId="169" fontId="13" fillId="0" borderId="0" xfId="0" applyNumberFormat="1" applyFont="1" applyFill="1" applyAlignment="1" applyProtection="1">
      <alignment horizontal="left" vertical="center"/>
      <protection locked="0"/>
    </xf>
    <xf numFmtId="0" fontId="12" fillId="0" borderId="0" xfId="0" applyFont="1" applyAlignment="1">
      <alignment horizontal="left" vertical="center"/>
    </xf>
    <xf numFmtId="172" fontId="12" fillId="0" borderId="0" xfId="0" applyNumberFormat="1" applyFont="1" applyAlignment="1">
      <alignment horizontal="left" vertical="center"/>
    </xf>
    <xf numFmtId="2" fontId="12" fillId="0" borderId="0" xfId="0" applyNumberFormat="1" applyFont="1" applyAlignment="1">
      <alignment horizontal="left" vertical="center"/>
    </xf>
    <xf numFmtId="0" fontId="7" fillId="0" borderId="0" xfId="0" applyFont="1" applyAlignment="1">
      <alignment horizontal="left"/>
    </xf>
    <xf numFmtId="0" fontId="21" fillId="0" borderId="0" xfId="2" applyFont="1" applyFill="1" applyBorder="1" applyAlignment="1">
      <alignment horizontal="left" vertical="center" wrapText="1"/>
    </xf>
    <xf numFmtId="0" fontId="7" fillId="0" borderId="0" xfId="0" applyFont="1" applyAlignment="1">
      <alignment horizontal="left"/>
    </xf>
    <xf numFmtId="0" fontId="7" fillId="0" borderId="0" xfId="0" applyFont="1" applyAlignment="1"/>
    <xf numFmtId="0" fontId="7" fillId="0" borderId="0" xfId="0" applyFont="1" applyAlignment="1">
      <alignment horizontal="left"/>
    </xf>
    <xf numFmtId="169" fontId="8" fillId="0" borderId="0" xfId="0" applyNumberFormat="1" applyFont="1" applyProtection="1">
      <protection locked="0"/>
    </xf>
    <xf numFmtId="170" fontId="8" fillId="0" borderId="0" xfId="0" applyNumberFormat="1" applyFont="1" applyProtection="1">
      <protection locked="0"/>
    </xf>
    <xf numFmtId="170" fontId="8" fillId="0" borderId="0" xfId="0" applyNumberFormat="1" applyFont="1" applyFill="1" applyProtection="1">
      <protection locked="0"/>
    </xf>
    <xf numFmtId="0" fontId="8" fillId="0" borderId="0" xfId="0" applyFont="1" applyAlignment="1">
      <alignment horizontal="left"/>
    </xf>
    <xf numFmtId="0" fontId="21" fillId="0" borderId="0" xfId="2" applyFont="1" applyFill="1" applyBorder="1" applyAlignment="1">
      <alignment horizontal="left" vertical="center" wrapText="1"/>
    </xf>
    <xf numFmtId="0" fontId="7" fillId="0" borderId="0" xfId="0" applyFont="1" applyAlignment="1">
      <alignment horizontal="left"/>
    </xf>
    <xf numFmtId="0" fontId="21" fillId="0" borderId="0" xfId="2" applyFont="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Alignment="1">
      <alignment horizontal="left" vertical="center" wrapText="1"/>
    </xf>
    <xf numFmtId="0" fontId="3" fillId="0" borderId="2" xfId="0" applyFont="1" applyBorder="1" applyAlignment="1">
      <alignment horizontal="center"/>
    </xf>
    <xf numFmtId="0" fontId="6" fillId="0" borderId="0" xfId="0" applyFont="1" applyAlignment="1">
      <alignment horizontal="left" wrapText="1"/>
    </xf>
  </cellXfs>
  <cellStyles count="3">
    <cellStyle name="Moneda" xfId="1" builtinId="4"/>
    <cellStyle name="Normal" xfId="0" builtinId="0"/>
    <cellStyle name="Normal_PLANTICOMPARATIVO" xfId="2" xr:uid="{4334AD9D-BC0A-448C-94F3-F07A6AEEC3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241"/>
  <sheetViews>
    <sheetView tabSelected="1" view="pageBreakPreview" zoomScale="115" zoomScaleNormal="100" zoomScaleSheetLayoutView="115" workbookViewId="0">
      <selection activeCell="E12" sqref="E12:K12"/>
    </sheetView>
  </sheetViews>
  <sheetFormatPr defaultColWidth="11" defaultRowHeight="12.5"/>
  <cols>
    <col min="1" max="1" width="9.58203125" style="1" customWidth="1"/>
    <col min="2" max="2" width="2.33203125" style="1" customWidth="1"/>
    <col min="3" max="3" width="7.58203125" style="1" customWidth="1"/>
    <col min="4" max="4" width="2.58203125" style="1" customWidth="1"/>
    <col min="5" max="6" width="8.08203125" style="1" customWidth="1"/>
    <col min="7" max="7" width="5.33203125" style="1" customWidth="1"/>
    <col min="8" max="8" width="6.08203125" style="1" customWidth="1"/>
    <col min="9" max="9" width="3.33203125" style="1" customWidth="1"/>
    <col min="10" max="10" width="4.08203125" style="1" customWidth="1"/>
    <col min="11" max="11" width="5.83203125" style="1" customWidth="1"/>
    <col min="12" max="12" width="9.4140625" style="35" customWidth="1"/>
    <col min="13" max="13" width="1.33203125" style="1" customWidth="1"/>
    <col min="14" max="14" width="8" style="1" customWidth="1"/>
    <col min="15" max="15" width="12.5" style="2" customWidth="1"/>
    <col min="16" max="16" width="0.58203125" style="1" customWidth="1"/>
    <col min="17" max="16384" width="11" style="1"/>
  </cols>
  <sheetData>
    <row r="2" spans="1:16" ht="27.5" customHeight="1">
      <c r="A2" s="118" t="s">
        <v>26</v>
      </c>
      <c r="B2" s="118"/>
      <c r="C2" s="118"/>
      <c r="D2" s="118"/>
      <c r="E2" s="118"/>
      <c r="F2" s="118"/>
      <c r="G2" s="118"/>
      <c r="H2" s="118"/>
      <c r="I2" s="118"/>
      <c r="J2" s="118"/>
      <c r="K2" s="118"/>
      <c r="L2" s="118"/>
      <c r="M2" s="118"/>
      <c r="N2" s="118"/>
      <c r="O2" s="118"/>
    </row>
    <row r="4" spans="1:16" s="3" customFormat="1" ht="13">
      <c r="A4" s="4"/>
      <c r="B4" s="4"/>
      <c r="C4" s="5"/>
      <c r="D4" s="6" t="s">
        <v>21</v>
      </c>
      <c r="E4" s="6"/>
      <c r="F4" s="6"/>
      <c r="G4" s="6"/>
      <c r="H4" s="6"/>
      <c r="I4" s="6"/>
      <c r="J4" s="6"/>
      <c r="K4" s="6"/>
      <c r="L4" s="36"/>
      <c r="M4" s="7"/>
      <c r="N4" s="8"/>
      <c r="O4" s="9"/>
      <c r="P4" s="9"/>
    </row>
    <row r="5" spans="1:16" s="3" customFormat="1" ht="13">
      <c r="A5" s="17"/>
      <c r="B5" s="17"/>
      <c r="C5" s="18"/>
      <c r="D5" s="19"/>
      <c r="E5" s="19"/>
      <c r="F5" s="19"/>
      <c r="G5" s="19"/>
      <c r="H5" s="19"/>
      <c r="I5" s="19"/>
      <c r="J5" s="19"/>
      <c r="K5" s="19"/>
      <c r="L5" s="37"/>
      <c r="M5" s="20"/>
      <c r="N5" s="21"/>
      <c r="O5" s="22"/>
      <c r="P5" s="22"/>
    </row>
    <row r="6" spans="1:16" customFormat="1" ht="14">
      <c r="A6" s="23" t="s">
        <v>11</v>
      </c>
      <c r="B6" s="23"/>
      <c r="C6" s="23" t="s">
        <v>12</v>
      </c>
      <c r="D6" s="23" t="s">
        <v>3</v>
      </c>
      <c r="E6" s="117" t="s">
        <v>13</v>
      </c>
      <c r="F6" s="117"/>
      <c r="G6" s="117"/>
      <c r="H6" s="117"/>
      <c r="I6" s="117"/>
      <c r="J6" s="117"/>
      <c r="K6" s="117"/>
      <c r="L6" s="56" t="s">
        <v>14</v>
      </c>
      <c r="M6" s="30"/>
      <c r="N6" s="30" t="s">
        <v>0</v>
      </c>
      <c r="O6" s="30" t="s">
        <v>1</v>
      </c>
    </row>
    <row r="7" spans="1:16" customFormat="1" ht="14">
      <c r="C7" s="10"/>
      <c r="D7" s="11"/>
      <c r="E7" s="113"/>
      <c r="F7" s="113"/>
      <c r="G7" s="113"/>
      <c r="H7" s="113"/>
      <c r="I7" s="113"/>
      <c r="J7" s="113"/>
      <c r="K7" s="113"/>
      <c r="L7" s="113"/>
    </row>
    <row r="8" spans="1:16" customFormat="1" ht="14">
      <c r="C8" s="10" t="s">
        <v>27</v>
      </c>
      <c r="D8" s="11" t="s">
        <v>4</v>
      </c>
      <c r="E8" s="113" t="s">
        <v>28</v>
      </c>
      <c r="F8" s="113"/>
      <c r="G8" s="113"/>
      <c r="H8" s="113"/>
      <c r="I8" s="113"/>
      <c r="J8" s="113"/>
      <c r="K8" s="113"/>
      <c r="L8" s="113"/>
    </row>
    <row r="9" spans="1:16" customFormat="1" ht="14">
      <c r="C9" s="10" t="s">
        <v>29</v>
      </c>
      <c r="D9" s="11" t="s">
        <v>4</v>
      </c>
      <c r="E9" s="106" t="s">
        <v>30</v>
      </c>
      <c r="F9" s="103"/>
      <c r="G9" s="103"/>
      <c r="H9" s="103"/>
      <c r="I9" s="103"/>
      <c r="J9" s="103"/>
      <c r="K9" s="103"/>
      <c r="L9" s="103"/>
    </row>
    <row r="10" spans="1:16" customFormat="1" ht="14">
      <c r="C10" s="10" t="s">
        <v>31</v>
      </c>
      <c r="D10" s="11" t="s">
        <v>32</v>
      </c>
      <c r="E10" s="103" t="s">
        <v>9</v>
      </c>
      <c r="F10" s="103"/>
      <c r="G10" s="103"/>
      <c r="H10" s="103"/>
      <c r="I10" s="103"/>
      <c r="J10" s="103"/>
      <c r="K10" s="103"/>
      <c r="L10" s="103"/>
    </row>
    <row r="11" spans="1:16" customFormat="1" ht="14">
      <c r="L11" s="35"/>
    </row>
    <row r="12" spans="1:16" customFormat="1" ht="72" customHeight="1">
      <c r="A12" s="12" t="s">
        <v>33</v>
      </c>
      <c r="B12" s="12">
        <v>1</v>
      </c>
      <c r="C12" s="12"/>
      <c r="D12" s="13" t="s">
        <v>6</v>
      </c>
      <c r="E12" s="116" t="s">
        <v>34</v>
      </c>
      <c r="F12" s="116"/>
      <c r="G12" s="116"/>
      <c r="H12" s="116"/>
      <c r="I12" s="116"/>
      <c r="J12" s="116"/>
      <c r="K12" s="116"/>
      <c r="L12" s="38">
        <v>50</v>
      </c>
      <c r="N12" s="14">
        <v>99.188879999999983</v>
      </c>
      <c r="O12" s="15">
        <f>ROUND(ROUND(L12,2)*ROUND(N12,3),2)</f>
        <v>4959.45</v>
      </c>
    </row>
    <row r="13" spans="1:16" s="44" customFormat="1" ht="92" customHeight="1">
      <c r="A13" s="12" t="s">
        <v>33</v>
      </c>
      <c r="B13" s="58">
        <v>2</v>
      </c>
      <c r="C13" s="58"/>
      <c r="D13" s="59" t="s">
        <v>6</v>
      </c>
      <c r="E13" s="115" t="s">
        <v>35</v>
      </c>
      <c r="F13" s="115"/>
      <c r="G13" s="115"/>
      <c r="H13" s="115"/>
      <c r="I13" s="115"/>
      <c r="J13" s="115"/>
      <c r="K13" s="115"/>
      <c r="L13" s="38">
        <v>150</v>
      </c>
      <c r="M13" s="60"/>
      <c r="N13" s="24">
        <v>13.684999999999997</v>
      </c>
      <c r="O13" s="57">
        <f>ROUND(ROUND(L13,2)*ROUND(N13,3),2)</f>
        <v>2052.75</v>
      </c>
    </row>
    <row r="14" spans="1:16" customFormat="1" ht="68.5" customHeight="1">
      <c r="A14" s="12" t="s">
        <v>33</v>
      </c>
      <c r="B14" s="12">
        <v>3</v>
      </c>
      <c r="C14" s="12"/>
      <c r="D14" s="13" t="s">
        <v>2</v>
      </c>
      <c r="E14" s="116" t="s">
        <v>36</v>
      </c>
      <c r="F14" s="116"/>
      <c r="G14" s="116"/>
      <c r="H14" s="116"/>
      <c r="I14" s="116"/>
      <c r="J14" s="116"/>
      <c r="K14" s="116"/>
      <c r="L14" s="39">
        <v>1</v>
      </c>
      <c r="N14" s="24">
        <v>1026.375</v>
      </c>
      <c r="O14" s="15">
        <f>ROUND(ROUND(L14,2)*ROUND(N14,3),2)</f>
        <v>1026.3800000000001</v>
      </c>
    </row>
    <row r="15" spans="1:16" s="44" customFormat="1" ht="52.5" customHeight="1">
      <c r="A15" s="12" t="s">
        <v>33</v>
      </c>
      <c r="B15" s="58">
        <v>4</v>
      </c>
      <c r="C15" s="58"/>
      <c r="D15" s="59" t="s">
        <v>2</v>
      </c>
      <c r="E15" s="115" t="s">
        <v>37</v>
      </c>
      <c r="F15" s="115"/>
      <c r="G15" s="115"/>
      <c r="H15" s="115"/>
      <c r="I15" s="115"/>
      <c r="J15" s="115"/>
      <c r="K15" s="115"/>
      <c r="L15" s="80">
        <v>1</v>
      </c>
      <c r="M15" s="60"/>
      <c r="N15" s="24">
        <v>1231.6499999999999</v>
      </c>
      <c r="O15" s="57">
        <f>ROUND(ROUND(L15,2)*ROUND(N15,3),2)</f>
        <v>1231.6500000000001</v>
      </c>
    </row>
    <row r="16" spans="1:16" customFormat="1" ht="14">
      <c r="E16" s="82" t="s">
        <v>10</v>
      </c>
      <c r="F16" s="82"/>
      <c r="G16" s="83"/>
      <c r="H16" s="84"/>
      <c r="I16" s="85"/>
      <c r="J16" s="86"/>
      <c r="K16" s="87"/>
      <c r="L16" s="35"/>
      <c r="O16" s="25">
        <f>SUM(O12:O15)</f>
        <v>9270.23</v>
      </c>
    </row>
    <row r="17" spans="1:16" customFormat="1" ht="23.15" customHeight="1">
      <c r="A17" s="12"/>
      <c r="B17" s="12"/>
      <c r="C17" s="12"/>
      <c r="D17" s="13"/>
      <c r="E17" s="81"/>
      <c r="F17" s="81"/>
      <c r="G17" s="81"/>
      <c r="H17" s="81"/>
      <c r="I17" s="81"/>
      <c r="J17" s="81"/>
      <c r="K17" s="81"/>
      <c r="L17" s="40"/>
      <c r="N17" s="14"/>
      <c r="O17" s="15"/>
    </row>
    <row r="18" spans="1:16" customFormat="1" ht="14">
      <c r="C18" s="10" t="s">
        <v>27</v>
      </c>
      <c r="D18" s="11" t="s">
        <v>4</v>
      </c>
      <c r="E18" s="113" t="s">
        <v>28</v>
      </c>
      <c r="F18" s="113"/>
      <c r="G18" s="113"/>
      <c r="H18" s="113"/>
      <c r="I18" s="113"/>
      <c r="J18" s="113"/>
      <c r="K18" s="113"/>
      <c r="L18" s="113"/>
    </row>
    <row r="19" spans="1:16" customFormat="1" ht="14">
      <c r="C19" s="10" t="s">
        <v>29</v>
      </c>
      <c r="D19" s="11" t="s">
        <v>4</v>
      </c>
      <c r="E19" s="106" t="s">
        <v>30</v>
      </c>
      <c r="F19" s="105"/>
      <c r="G19" s="105"/>
      <c r="H19" s="105"/>
      <c r="I19" s="105"/>
      <c r="J19" s="105"/>
      <c r="K19" s="105"/>
      <c r="L19" s="105"/>
    </row>
    <row r="20" spans="1:16" customFormat="1" ht="14">
      <c r="C20" s="10" t="s">
        <v>39</v>
      </c>
      <c r="D20" s="11" t="s">
        <v>4</v>
      </c>
      <c r="E20" s="106" t="s">
        <v>38</v>
      </c>
      <c r="F20" s="105"/>
      <c r="G20" s="105"/>
      <c r="H20" s="105"/>
      <c r="I20" s="105"/>
      <c r="J20" s="105"/>
      <c r="K20" s="105"/>
      <c r="L20" s="105"/>
    </row>
    <row r="21" spans="1:16" customFormat="1" ht="14">
      <c r="E21" s="87"/>
      <c r="F21" s="87"/>
      <c r="G21" s="83"/>
      <c r="H21" s="88"/>
      <c r="I21" s="89"/>
      <c r="J21" s="89"/>
      <c r="K21" s="87"/>
      <c r="L21" s="35"/>
    </row>
    <row r="22" spans="1:16" customFormat="1" ht="57" customHeight="1">
      <c r="A22" s="12" t="s">
        <v>40</v>
      </c>
      <c r="B22" s="12">
        <v>1</v>
      </c>
      <c r="C22" s="12" t="s">
        <v>41</v>
      </c>
      <c r="D22" s="13" t="s">
        <v>6</v>
      </c>
      <c r="E22" s="112" t="s">
        <v>48</v>
      </c>
      <c r="F22" s="112"/>
      <c r="G22" s="112"/>
      <c r="H22" s="112"/>
      <c r="I22" s="112"/>
      <c r="J22" s="112"/>
      <c r="K22" s="112"/>
      <c r="L22" s="108">
        <v>69</v>
      </c>
      <c r="M22" s="60"/>
      <c r="N22" s="61">
        <v>14.979600999999997</v>
      </c>
      <c r="O22" s="57">
        <f t="shared" ref="O22:O27" si="0">ROUND(ROUND(L22,2)*ROUND(N22,3),2)</f>
        <v>1033.6199999999999</v>
      </c>
      <c r="P22" s="60"/>
    </row>
    <row r="23" spans="1:16" customFormat="1" ht="41" customHeight="1">
      <c r="A23" s="12" t="s">
        <v>40</v>
      </c>
      <c r="B23" s="12">
        <v>2</v>
      </c>
      <c r="C23" s="12" t="s">
        <v>42</v>
      </c>
      <c r="D23" s="13" t="s">
        <v>6</v>
      </c>
      <c r="E23" s="112" t="s">
        <v>49</v>
      </c>
      <c r="F23" s="112"/>
      <c r="G23" s="112"/>
      <c r="H23" s="112"/>
      <c r="I23" s="112"/>
      <c r="J23" s="112"/>
      <c r="K23" s="112"/>
      <c r="L23" s="108">
        <v>73.826999999999998</v>
      </c>
      <c r="M23" s="60"/>
      <c r="N23" s="61">
        <v>10.105003999999997</v>
      </c>
      <c r="O23" s="57">
        <f t="shared" si="0"/>
        <v>746.05</v>
      </c>
      <c r="P23" s="60"/>
    </row>
    <row r="24" spans="1:16" customFormat="1" ht="52" customHeight="1">
      <c r="A24" s="12" t="s">
        <v>40</v>
      </c>
      <c r="B24" s="12">
        <v>3</v>
      </c>
      <c r="C24" s="12" t="s">
        <v>43</v>
      </c>
      <c r="D24" s="13" t="s">
        <v>5</v>
      </c>
      <c r="E24" s="112" t="s">
        <v>50</v>
      </c>
      <c r="F24" s="112"/>
      <c r="G24" s="112"/>
      <c r="H24" s="112"/>
      <c r="I24" s="112"/>
      <c r="J24" s="112"/>
      <c r="K24" s="112"/>
      <c r="L24" s="108">
        <v>10</v>
      </c>
      <c r="M24" s="60"/>
      <c r="N24" s="61">
        <v>73.296859999999995</v>
      </c>
      <c r="O24" s="57">
        <f t="shared" si="0"/>
        <v>732.97</v>
      </c>
      <c r="P24" s="60"/>
    </row>
    <row r="25" spans="1:16" customFormat="1" ht="51.5" customHeight="1">
      <c r="A25" s="12" t="s">
        <v>40</v>
      </c>
      <c r="B25" s="12">
        <v>4</v>
      </c>
      <c r="C25" s="12" t="s">
        <v>44</v>
      </c>
      <c r="D25" s="13" t="s">
        <v>5</v>
      </c>
      <c r="E25" s="112" t="s">
        <v>51</v>
      </c>
      <c r="F25" s="112"/>
      <c r="G25" s="112"/>
      <c r="H25" s="112"/>
      <c r="I25" s="112"/>
      <c r="J25" s="112"/>
      <c r="K25" s="112"/>
      <c r="L25" s="108">
        <v>1</v>
      </c>
      <c r="M25" s="60"/>
      <c r="N25" s="61">
        <v>43.035219500000004</v>
      </c>
      <c r="O25" s="57">
        <f t="shared" si="0"/>
        <v>43.04</v>
      </c>
      <c r="P25" s="60"/>
    </row>
    <row r="26" spans="1:16" customFormat="1" ht="52" customHeight="1">
      <c r="A26" s="12" t="s">
        <v>40</v>
      </c>
      <c r="B26" s="12">
        <v>5</v>
      </c>
      <c r="C26" s="12" t="s">
        <v>45</v>
      </c>
      <c r="D26" s="13" t="s">
        <v>5</v>
      </c>
      <c r="E26" s="114" t="s">
        <v>52</v>
      </c>
      <c r="F26" s="114"/>
      <c r="G26" s="114"/>
      <c r="H26" s="114"/>
      <c r="I26" s="114"/>
      <c r="J26" s="114"/>
      <c r="K26" s="114"/>
      <c r="L26" s="108">
        <v>1</v>
      </c>
      <c r="M26" s="60"/>
      <c r="N26" s="61">
        <v>13.574151499999999</v>
      </c>
      <c r="O26" s="57">
        <f t="shared" si="0"/>
        <v>13.57</v>
      </c>
      <c r="P26" s="60"/>
    </row>
    <row r="27" spans="1:16" customFormat="1" ht="73" customHeight="1">
      <c r="A27" s="12" t="s">
        <v>40</v>
      </c>
      <c r="B27" s="12">
        <v>6</v>
      </c>
      <c r="C27" s="12" t="s">
        <v>46</v>
      </c>
      <c r="D27" s="13" t="s">
        <v>47</v>
      </c>
      <c r="E27" s="112" t="s">
        <v>53</v>
      </c>
      <c r="F27" s="112"/>
      <c r="G27" s="112"/>
      <c r="H27" s="112"/>
      <c r="I27" s="112"/>
      <c r="J27" s="112"/>
      <c r="K27" s="112"/>
      <c r="L27" s="108">
        <v>1</v>
      </c>
      <c r="M27" s="60"/>
      <c r="N27" s="61">
        <v>56.146817999999989</v>
      </c>
      <c r="O27" s="57">
        <f t="shared" si="0"/>
        <v>56.15</v>
      </c>
      <c r="P27" s="60"/>
    </row>
    <row r="28" spans="1:16" customFormat="1" ht="14">
      <c r="E28" s="82" t="s">
        <v>10</v>
      </c>
      <c r="F28" s="82"/>
      <c r="G28" s="83"/>
      <c r="H28" s="90"/>
      <c r="I28" s="85"/>
      <c r="J28" s="85"/>
      <c r="K28" s="87"/>
      <c r="L28" s="35"/>
      <c r="O28" s="25">
        <f>SUM(O22:O27)</f>
        <v>2625.4</v>
      </c>
    </row>
    <row r="29" spans="1:16" customFormat="1" ht="14">
      <c r="E29" s="82"/>
      <c r="F29" s="82"/>
      <c r="G29" s="83"/>
      <c r="H29" s="90"/>
      <c r="I29" s="85"/>
      <c r="J29" s="85"/>
      <c r="K29" s="87"/>
      <c r="L29" s="35"/>
      <c r="O29" s="25"/>
    </row>
    <row r="30" spans="1:16" customFormat="1" ht="14">
      <c r="C30" s="10" t="s">
        <v>27</v>
      </c>
      <c r="D30" s="11" t="s">
        <v>4</v>
      </c>
      <c r="E30" s="113" t="s">
        <v>28</v>
      </c>
      <c r="F30" s="113"/>
      <c r="G30" s="113"/>
      <c r="H30" s="113"/>
      <c r="I30" s="113"/>
      <c r="J30" s="113"/>
      <c r="K30" s="113"/>
      <c r="L30" s="113"/>
    </row>
    <row r="31" spans="1:16" customFormat="1" ht="14">
      <c r="C31" s="10" t="s">
        <v>29</v>
      </c>
      <c r="D31" s="11" t="s">
        <v>4</v>
      </c>
      <c r="E31" s="106" t="s">
        <v>30</v>
      </c>
      <c r="F31" s="105"/>
      <c r="G31" s="105"/>
      <c r="H31" s="105"/>
      <c r="I31" s="105"/>
      <c r="J31" s="105"/>
      <c r="K31" s="105"/>
      <c r="L31" s="105"/>
    </row>
    <row r="32" spans="1:16" customFormat="1" ht="14">
      <c r="C32" s="10" t="s">
        <v>39</v>
      </c>
      <c r="D32" s="11" t="s">
        <v>7</v>
      </c>
      <c r="E32" s="106" t="s">
        <v>54</v>
      </c>
      <c r="F32" s="105"/>
      <c r="G32" s="105"/>
      <c r="H32" s="105"/>
      <c r="I32" s="105"/>
      <c r="J32" s="105"/>
      <c r="K32" s="105"/>
      <c r="L32" s="105"/>
    </row>
    <row r="33" spans="1:15" s="45" customFormat="1" ht="14">
      <c r="E33" s="92"/>
      <c r="F33" s="92"/>
      <c r="G33" s="93"/>
      <c r="H33" s="94"/>
      <c r="I33" s="95"/>
      <c r="J33" s="95"/>
      <c r="K33" s="92"/>
      <c r="L33" s="35"/>
    </row>
    <row r="34" spans="1:15" s="45" customFormat="1" ht="91" customHeight="1">
      <c r="A34" s="12" t="s">
        <v>55</v>
      </c>
      <c r="B34" s="12">
        <v>1</v>
      </c>
      <c r="C34" s="12" t="s">
        <v>56</v>
      </c>
      <c r="D34" s="13" t="s">
        <v>6</v>
      </c>
      <c r="E34" s="114" t="s">
        <v>62</v>
      </c>
      <c r="F34" s="114"/>
      <c r="G34" s="114"/>
      <c r="H34" s="114"/>
      <c r="I34" s="114"/>
      <c r="J34" s="114"/>
      <c r="K34" s="114"/>
      <c r="L34" s="62">
        <v>98.813999999999993</v>
      </c>
      <c r="N34" s="63">
        <v>122.185154</v>
      </c>
      <c r="O34" s="48">
        <f>ROUND(ROUND(L34,2)*ROUND(N34,3),2)</f>
        <v>12073.1</v>
      </c>
    </row>
    <row r="35" spans="1:15" s="45" customFormat="1" ht="91.5" customHeight="1">
      <c r="A35" s="12" t="s">
        <v>55</v>
      </c>
      <c r="B35" s="12">
        <v>2</v>
      </c>
      <c r="C35" s="12" t="s">
        <v>57</v>
      </c>
      <c r="D35" s="13" t="s">
        <v>6</v>
      </c>
      <c r="E35" s="112" t="s">
        <v>63</v>
      </c>
      <c r="F35" s="112"/>
      <c r="G35" s="112"/>
      <c r="H35" s="112"/>
      <c r="I35" s="112"/>
      <c r="J35" s="112"/>
      <c r="K35" s="112"/>
      <c r="L35" s="62">
        <v>6.3</v>
      </c>
      <c r="N35" s="63">
        <v>85.234285499999984</v>
      </c>
      <c r="O35" s="48">
        <f>ROUND(ROUND(L35,2)*ROUND(N35,3),2)</f>
        <v>536.97</v>
      </c>
    </row>
    <row r="36" spans="1:15" s="45" customFormat="1" ht="103" customHeight="1">
      <c r="A36" s="12" t="s">
        <v>55</v>
      </c>
      <c r="B36" s="12">
        <v>3</v>
      </c>
      <c r="C36" s="12" t="s">
        <v>58</v>
      </c>
      <c r="D36" s="13" t="s">
        <v>6</v>
      </c>
      <c r="E36" s="114" t="s">
        <v>64</v>
      </c>
      <c r="F36" s="114"/>
      <c r="G36" s="114"/>
      <c r="H36" s="114"/>
      <c r="I36" s="114"/>
      <c r="J36" s="114"/>
      <c r="K36" s="114"/>
      <c r="L36" s="62">
        <v>17.670000000000002</v>
      </c>
      <c r="N36" s="63">
        <v>457.60724099999999</v>
      </c>
      <c r="O36" s="48">
        <f>ROUND(ROUND(L36,2)*ROUND(N36,3),2)</f>
        <v>8085.92</v>
      </c>
    </row>
    <row r="37" spans="1:15" s="45" customFormat="1" ht="62" customHeight="1">
      <c r="A37" s="12" t="s">
        <v>55</v>
      </c>
      <c r="B37" s="12">
        <v>4</v>
      </c>
      <c r="C37" s="12" t="s">
        <v>59</v>
      </c>
      <c r="D37" s="13" t="s">
        <v>6</v>
      </c>
      <c r="E37" s="114" t="s">
        <v>65</v>
      </c>
      <c r="F37" s="114"/>
      <c r="G37" s="114"/>
      <c r="H37" s="114"/>
      <c r="I37" s="114"/>
      <c r="J37" s="114"/>
      <c r="K37" s="114"/>
      <c r="L37" s="62">
        <v>6.2</v>
      </c>
      <c r="N37" s="63">
        <v>554.29860849999989</v>
      </c>
      <c r="O37" s="48">
        <f>ROUND(ROUND(L37,2)*ROUND(N37,3),2)</f>
        <v>3436.65</v>
      </c>
    </row>
    <row r="38" spans="1:15" s="45" customFormat="1" ht="51.5" customHeight="1">
      <c r="A38" s="12" t="s">
        <v>55</v>
      </c>
      <c r="B38" s="12">
        <v>5</v>
      </c>
      <c r="C38" s="12" t="s">
        <v>60</v>
      </c>
      <c r="D38" s="13" t="s">
        <v>61</v>
      </c>
      <c r="E38" s="114" t="s">
        <v>66</v>
      </c>
      <c r="F38" s="114"/>
      <c r="G38" s="114"/>
      <c r="H38" s="114"/>
      <c r="I38" s="114"/>
      <c r="J38" s="114"/>
      <c r="K38" s="114"/>
      <c r="L38" s="62">
        <v>1</v>
      </c>
      <c r="N38" s="63">
        <v>1970.6399999999996</v>
      </c>
      <c r="O38" s="48">
        <f>ROUND(ROUND(L38,2)*ROUND(N38,3),2)</f>
        <v>1970.64</v>
      </c>
    </row>
    <row r="39" spans="1:15" customFormat="1" ht="14">
      <c r="E39" s="82" t="s">
        <v>10</v>
      </c>
      <c r="F39" s="82"/>
      <c r="G39" s="83"/>
      <c r="H39" s="90"/>
      <c r="I39" s="85"/>
      <c r="J39" s="85"/>
      <c r="K39" s="87"/>
      <c r="L39" s="35"/>
      <c r="O39" s="25">
        <f>SUM(O34:O38)</f>
        <v>26103.279999999999</v>
      </c>
    </row>
    <row r="40" spans="1:15" customFormat="1" ht="23.15" customHeight="1">
      <c r="A40" s="12"/>
      <c r="B40" s="12"/>
      <c r="C40" s="12"/>
      <c r="D40" s="13"/>
      <c r="E40" s="81"/>
      <c r="F40" s="81"/>
      <c r="G40" s="81"/>
      <c r="H40" s="81"/>
      <c r="I40" s="81"/>
      <c r="J40" s="81"/>
      <c r="K40" s="81"/>
      <c r="L40" s="40"/>
      <c r="N40" s="14"/>
      <c r="O40" s="15"/>
    </row>
    <row r="41" spans="1:15" customFormat="1" ht="14">
      <c r="C41" s="10" t="s">
        <v>27</v>
      </c>
      <c r="D41" s="11" t="s">
        <v>4</v>
      </c>
      <c r="E41" s="113" t="s">
        <v>28</v>
      </c>
      <c r="F41" s="113"/>
      <c r="G41" s="113"/>
      <c r="H41" s="113"/>
      <c r="I41" s="113"/>
      <c r="J41" s="113"/>
      <c r="K41" s="113"/>
      <c r="L41" s="113"/>
    </row>
    <row r="42" spans="1:15" customFormat="1" ht="14">
      <c r="C42" s="10" t="s">
        <v>29</v>
      </c>
      <c r="D42" s="11" t="s">
        <v>4</v>
      </c>
      <c r="E42" s="106" t="s">
        <v>30</v>
      </c>
      <c r="F42" s="105"/>
      <c r="G42" s="105"/>
      <c r="H42" s="105"/>
      <c r="I42" s="105"/>
      <c r="J42" s="105"/>
      <c r="K42" s="105"/>
      <c r="L42" s="105"/>
    </row>
    <row r="43" spans="1:15" customFormat="1" ht="14">
      <c r="C43" s="10" t="s">
        <v>39</v>
      </c>
      <c r="D43" s="11" t="s">
        <v>15</v>
      </c>
      <c r="E43" s="106" t="s">
        <v>67</v>
      </c>
      <c r="F43" s="105"/>
      <c r="G43" s="105"/>
      <c r="H43" s="105"/>
      <c r="I43" s="105"/>
      <c r="J43" s="105"/>
      <c r="K43" s="105"/>
      <c r="L43" s="105"/>
    </row>
    <row r="44" spans="1:15" customFormat="1" ht="14">
      <c r="E44" s="87"/>
      <c r="F44" s="87"/>
      <c r="G44" s="83"/>
      <c r="H44" s="88"/>
      <c r="I44" s="89"/>
      <c r="J44" s="89"/>
      <c r="K44" s="87"/>
      <c r="L44" s="35"/>
      <c r="N44" s="26"/>
    </row>
    <row r="45" spans="1:15" customFormat="1" ht="31" customHeight="1">
      <c r="A45" s="12" t="s">
        <v>68</v>
      </c>
      <c r="B45" s="12">
        <v>1</v>
      </c>
      <c r="C45" s="12" t="s">
        <v>69</v>
      </c>
      <c r="D45" s="13" t="s">
        <v>6</v>
      </c>
      <c r="E45" s="112" t="s">
        <v>75</v>
      </c>
      <c r="F45" s="112"/>
      <c r="G45" s="112"/>
      <c r="H45" s="112"/>
      <c r="I45" s="112"/>
      <c r="J45" s="112"/>
      <c r="K45" s="112"/>
      <c r="L45" s="35">
        <v>69</v>
      </c>
      <c r="N45" s="24">
        <v>6.9382949999999992</v>
      </c>
      <c r="O45" s="15">
        <f t="shared" ref="O45:O50" si="1">ROUND(ROUND(L45,2)*ROUND(N45,3),2)</f>
        <v>478.72</v>
      </c>
    </row>
    <row r="46" spans="1:15" s="60" customFormat="1" ht="28" customHeight="1">
      <c r="A46" s="12" t="s">
        <v>68</v>
      </c>
      <c r="B46" s="12">
        <v>2</v>
      </c>
      <c r="C46" s="12" t="s">
        <v>70</v>
      </c>
      <c r="D46" s="13" t="s">
        <v>17</v>
      </c>
      <c r="E46" s="112" t="s">
        <v>76</v>
      </c>
      <c r="F46" s="112"/>
      <c r="G46" s="112"/>
      <c r="H46" s="112"/>
      <c r="I46" s="112"/>
      <c r="J46" s="112"/>
      <c r="K46" s="112"/>
      <c r="L46" s="42">
        <v>54.575000000000003</v>
      </c>
      <c r="N46" s="47">
        <v>15.335410999999997</v>
      </c>
      <c r="O46" s="57">
        <f t="shared" si="1"/>
        <v>836.98</v>
      </c>
    </row>
    <row r="47" spans="1:15" customFormat="1" ht="114" customHeight="1">
      <c r="A47" s="12" t="s">
        <v>68</v>
      </c>
      <c r="B47" s="12">
        <v>3</v>
      </c>
      <c r="C47" s="12" t="s">
        <v>71</v>
      </c>
      <c r="D47" s="13" t="s">
        <v>6</v>
      </c>
      <c r="E47" s="112" t="s">
        <v>77</v>
      </c>
      <c r="F47" s="112"/>
      <c r="G47" s="112"/>
      <c r="H47" s="112"/>
      <c r="I47" s="112"/>
      <c r="J47" s="112"/>
      <c r="K47" s="112"/>
      <c r="L47" s="35">
        <v>13.8</v>
      </c>
      <c r="N47" s="24">
        <v>103.3450145</v>
      </c>
      <c r="O47" s="15">
        <f t="shared" si="1"/>
        <v>1426.16</v>
      </c>
    </row>
    <row r="48" spans="1:15" s="60" customFormat="1" ht="60.5" customHeight="1">
      <c r="A48" s="12" t="s">
        <v>68</v>
      </c>
      <c r="B48" s="12">
        <v>4</v>
      </c>
      <c r="C48" s="12" t="s">
        <v>72</v>
      </c>
      <c r="D48" s="13" t="s">
        <v>6</v>
      </c>
      <c r="E48" s="112" t="s">
        <v>78</v>
      </c>
      <c r="F48" s="112"/>
      <c r="G48" s="112"/>
      <c r="H48" s="112"/>
      <c r="I48" s="112"/>
      <c r="J48" s="112"/>
      <c r="K48" s="112"/>
      <c r="L48" s="42">
        <v>189.958</v>
      </c>
      <c r="N48" s="47">
        <v>9.2154790000000002</v>
      </c>
      <c r="O48" s="57">
        <f t="shared" si="1"/>
        <v>1750.48</v>
      </c>
    </row>
    <row r="49" spans="1:15" s="60" customFormat="1" ht="49.5" customHeight="1">
      <c r="A49" s="12" t="s">
        <v>68</v>
      </c>
      <c r="B49" s="12">
        <v>5</v>
      </c>
      <c r="C49" s="12" t="s">
        <v>73</v>
      </c>
      <c r="D49" s="13" t="s">
        <v>6</v>
      </c>
      <c r="E49" s="112" t="s">
        <v>79</v>
      </c>
      <c r="F49" s="112"/>
      <c r="G49" s="112"/>
      <c r="H49" s="112"/>
      <c r="I49" s="112"/>
      <c r="J49" s="112"/>
      <c r="K49" s="112"/>
      <c r="L49" s="42">
        <v>11.97</v>
      </c>
      <c r="N49" s="47">
        <v>53.442661999999991</v>
      </c>
      <c r="O49" s="57">
        <f t="shared" si="1"/>
        <v>639.71</v>
      </c>
    </row>
    <row r="50" spans="1:15" customFormat="1" ht="68" customHeight="1">
      <c r="A50" s="12" t="s">
        <v>68</v>
      </c>
      <c r="B50" s="12">
        <v>6</v>
      </c>
      <c r="C50" s="12" t="s">
        <v>74</v>
      </c>
      <c r="D50" s="13" t="s">
        <v>6</v>
      </c>
      <c r="E50" s="112" t="s">
        <v>80</v>
      </c>
      <c r="F50" s="112"/>
      <c r="G50" s="112"/>
      <c r="H50" s="112"/>
      <c r="I50" s="112"/>
      <c r="J50" s="112"/>
      <c r="K50" s="112"/>
      <c r="L50" s="42">
        <v>2.88</v>
      </c>
      <c r="M50" s="60"/>
      <c r="N50" s="47">
        <v>50.9342015</v>
      </c>
      <c r="O50" s="57">
        <f t="shared" si="1"/>
        <v>146.69</v>
      </c>
    </row>
    <row r="51" spans="1:15" customFormat="1" ht="14">
      <c r="E51" s="82" t="s">
        <v>10</v>
      </c>
      <c r="F51" s="82"/>
      <c r="G51" s="83"/>
      <c r="H51" s="90"/>
      <c r="I51" s="85"/>
      <c r="J51" s="85"/>
      <c r="K51" s="87"/>
      <c r="L51" s="35"/>
      <c r="O51" s="25">
        <f>SUM(O45:O50)</f>
        <v>5278.74</v>
      </c>
    </row>
    <row r="52" spans="1:15" customFormat="1" ht="14">
      <c r="E52" s="82"/>
      <c r="F52" s="82"/>
      <c r="G52" s="83"/>
      <c r="H52" s="90"/>
      <c r="I52" s="85"/>
      <c r="J52" s="85"/>
      <c r="K52" s="87"/>
      <c r="L52" s="35"/>
      <c r="N52" s="25"/>
      <c r="O52" s="25"/>
    </row>
    <row r="53" spans="1:15" customFormat="1" ht="14">
      <c r="C53" s="10" t="s">
        <v>27</v>
      </c>
      <c r="D53" s="11" t="s">
        <v>4</v>
      </c>
      <c r="E53" s="113" t="s">
        <v>28</v>
      </c>
      <c r="F53" s="113"/>
      <c r="G53" s="113"/>
      <c r="H53" s="113"/>
      <c r="I53" s="113"/>
      <c r="J53" s="113"/>
      <c r="K53" s="113"/>
      <c r="L53" s="113"/>
    </row>
    <row r="54" spans="1:15" customFormat="1" ht="14">
      <c r="C54" s="10" t="s">
        <v>29</v>
      </c>
      <c r="D54" s="11" t="s">
        <v>4</v>
      </c>
      <c r="E54" s="106" t="s">
        <v>30</v>
      </c>
      <c r="F54" s="105"/>
      <c r="G54" s="105"/>
      <c r="H54" s="105"/>
      <c r="I54" s="105"/>
      <c r="J54" s="105"/>
      <c r="K54" s="105"/>
      <c r="L54" s="105"/>
    </row>
    <row r="55" spans="1:15" customFormat="1" ht="14">
      <c r="C55" s="10" t="s">
        <v>39</v>
      </c>
      <c r="D55" s="11" t="s">
        <v>16</v>
      </c>
      <c r="E55" s="106" t="s">
        <v>81</v>
      </c>
      <c r="F55" s="105"/>
      <c r="G55" s="105"/>
      <c r="H55" s="105"/>
      <c r="I55" s="105"/>
      <c r="J55" s="105"/>
      <c r="K55" s="105"/>
      <c r="L55" s="105"/>
    </row>
    <row r="56" spans="1:15" customFormat="1" ht="14">
      <c r="A56" s="31"/>
      <c r="B56" s="45"/>
      <c r="C56" s="45"/>
      <c r="D56" s="45"/>
      <c r="E56" s="92"/>
      <c r="F56" s="92"/>
      <c r="G56" s="93"/>
      <c r="H56" s="94"/>
      <c r="I56" s="95"/>
      <c r="J56" s="95"/>
      <c r="K56" s="92"/>
      <c r="L56" s="35"/>
      <c r="M56" s="45"/>
      <c r="N56" s="46"/>
      <c r="O56" s="45"/>
    </row>
    <row r="57" spans="1:15" customFormat="1" ht="73.5" customHeight="1">
      <c r="A57" s="12" t="s">
        <v>82</v>
      </c>
      <c r="B57" s="12">
        <v>1</v>
      </c>
      <c r="C57" s="12" t="s">
        <v>83</v>
      </c>
      <c r="D57" s="13" t="s">
        <v>5</v>
      </c>
      <c r="E57" s="112" t="s">
        <v>86</v>
      </c>
      <c r="F57" s="112"/>
      <c r="G57" s="112"/>
      <c r="H57" s="112"/>
      <c r="I57" s="112"/>
      <c r="J57" s="112"/>
      <c r="K57" s="112"/>
      <c r="L57" s="35">
        <v>1</v>
      </c>
      <c r="M57" s="45"/>
      <c r="N57" s="47">
        <v>687.0157385</v>
      </c>
      <c r="O57" s="48">
        <f>ROUND(ROUND(L57,2)*ROUND(N57,3),2)</f>
        <v>687.02</v>
      </c>
    </row>
    <row r="58" spans="1:15" customFormat="1" ht="65.5" customHeight="1">
      <c r="A58" s="12" t="s">
        <v>82</v>
      </c>
      <c r="B58" s="12">
        <v>2</v>
      </c>
      <c r="C58" s="12" t="s">
        <v>84</v>
      </c>
      <c r="D58" s="13" t="s">
        <v>5</v>
      </c>
      <c r="E58" s="112" t="s">
        <v>87</v>
      </c>
      <c r="F58" s="112"/>
      <c r="G58" s="112"/>
      <c r="H58" s="112"/>
      <c r="I58" s="112"/>
      <c r="J58" s="112"/>
      <c r="K58" s="112"/>
      <c r="L58" s="35">
        <v>1</v>
      </c>
      <c r="M58" s="45"/>
      <c r="N58" s="47">
        <v>218.98326449999996</v>
      </c>
      <c r="O58" s="48">
        <f>ROUND(ROUND(L58,2)*ROUND(N58,3),2)</f>
        <v>218.98</v>
      </c>
    </row>
    <row r="59" spans="1:15" customFormat="1" ht="74.5" customHeight="1">
      <c r="A59" s="12" t="s">
        <v>82</v>
      </c>
      <c r="B59" s="12">
        <v>3</v>
      </c>
      <c r="C59" s="12" t="s">
        <v>85</v>
      </c>
      <c r="D59" s="13" t="s">
        <v>5</v>
      </c>
      <c r="E59" s="112" t="s">
        <v>88</v>
      </c>
      <c r="F59" s="112"/>
      <c r="G59" s="112"/>
      <c r="H59" s="112"/>
      <c r="I59" s="112"/>
      <c r="J59" s="112"/>
      <c r="K59" s="112"/>
      <c r="L59" s="35">
        <v>1</v>
      </c>
      <c r="M59" s="45"/>
      <c r="N59" s="47">
        <v>224.97866299999995</v>
      </c>
      <c r="O59" s="48">
        <f>ROUND(ROUND(L59,2)*ROUND(N59,3),2)</f>
        <v>224.98</v>
      </c>
    </row>
    <row r="60" spans="1:15" customFormat="1" ht="14">
      <c r="A60" s="31"/>
      <c r="B60" s="45"/>
      <c r="C60" s="45"/>
      <c r="D60" s="45"/>
      <c r="E60" s="91" t="s">
        <v>10</v>
      </c>
      <c r="F60" s="91"/>
      <c r="G60" s="93"/>
      <c r="H60" s="96"/>
      <c r="I60" s="97"/>
      <c r="J60" s="97"/>
      <c r="K60" s="92"/>
      <c r="L60" s="35"/>
      <c r="M60" s="45"/>
      <c r="N60" s="49"/>
      <c r="O60" s="49">
        <f>SUM(O57:O59)</f>
        <v>1130.98</v>
      </c>
    </row>
    <row r="61" spans="1:15" customFormat="1" ht="14">
      <c r="B61" s="45"/>
      <c r="C61" s="45"/>
      <c r="D61" s="45"/>
      <c r="E61" s="92"/>
      <c r="F61" s="92"/>
      <c r="G61" s="93"/>
      <c r="H61" s="94"/>
      <c r="I61" s="95"/>
      <c r="J61" s="95"/>
      <c r="K61" s="92"/>
      <c r="L61" s="35"/>
      <c r="M61" s="45"/>
      <c r="N61" s="46"/>
      <c r="O61" s="45"/>
    </row>
    <row r="62" spans="1:15" customFormat="1" ht="14">
      <c r="C62" s="10" t="s">
        <v>27</v>
      </c>
      <c r="D62" s="11" t="s">
        <v>4</v>
      </c>
      <c r="E62" s="113" t="s">
        <v>28</v>
      </c>
      <c r="F62" s="113"/>
      <c r="G62" s="113"/>
      <c r="H62" s="113"/>
      <c r="I62" s="113"/>
      <c r="J62" s="113"/>
      <c r="K62" s="113"/>
      <c r="L62" s="113"/>
    </row>
    <row r="63" spans="1:15" customFormat="1" ht="14">
      <c r="C63" s="10" t="s">
        <v>29</v>
      </c>
      <c r="D63" s="11" t="s">
        <v>4</v>
      </c>
      <c r="E63" s="106" t="s">
        <v>30</v>
      </c>
      <c r="F63" s="105"/>
      <c r="G63" s="105"/>
      <c r="H63" s="105"/>
      <c r="I63" s="105"/>
      <c r="J63" s="105"/>
      <c r="K63" s="105"/>
      <c r="L63" s="105"/>
    </row>
    <row r="64" spans="1:15" customFormat="1" ht="14">
      <c r="C64" s="10" t="s">
        <v>39</v>
      </c>
      <c r="D64" s="11" t="s">
        <v>8</v>
      </c>
      <c r="E64" s="106" t="s">
        <v>22</v>
      </c>
      <c r="F64" s="105"/>
      <c r="G64" s="105"/>
      <c r="H64" s="105"/>
      <c r="I64" s="105"/>
      <c r="J64" s="105"/>
      <c r="K64" s="105"/>
      <c r="L64" s="105"/>
    </row>
    <row r="65" spans="1:15" s="45" customFormat="1" ht="14">
      <c r="E65" s="92"/>
      <c r="F65" s="92"/>
      <c r="G65" s="93"/>
      <c r="H65" s="94"/>
      <c r="I65" s="95"/>
      <c r="J65" s="95"/>
      <c r="K65" s="92"/>
      <c r="L65" s="35"/>
      <c r="N65" s="46"/>
    </row>
    <row r="66" spans="1:15" s="64" customFormat="1" ht="82.5" customHeight="1">
      <c r="A66" s="12" t="s">
        <v>89</v>
      </c>
      <c r="B66" s="12">
        <v>1</v>
      </c>
      <c r="C66" s="12" t="s">
        <v>90</v>
      </c>
      <c r="D66" s="13" t="s">
        <v>17</v>
      </c>
      <c r="E66" s="112" t="s">
        <v>99</v>
      </c>
      <c r="F66" s="112"/>
      <c r="G66" s="112"/>
      <c r="H66" s="112"/>
      <c r="I66" s="112"/>
      <c r="J66" s="112"/>
      <c r="K66" s="112"/>
      <c r="L66" s="42">
        <v>27</v>
      </c>
      <c r="N66" s="47">
        <v>32.307547999999997</v>
      </c>
      <c r="O66" s="65">
        <f t="shared" ref="O66:O69" si="2">ROUND(ROUND(L66,2)*ROUND(N66,3),2)</f>
        <v>872.32</v>
      </c>
    </row>
    <row r="67" spans="1:15" s="64" customFormat="1" ht="71.5" customHeight="1">
      <c r="A67" s="12" t="s">
        <v>89</v>
      </c>
      <c r="B67" s="12">
        <v>2</v>
      </c>
      <c r="C67" s="12" t="s">
        <v>91</v>
      </c>
      <c r="D67" s="13" t="s">
        <v>17</v>
      </c>
      <c r="E67" s="112" t="s">
        <v>100</v>
      </c>
      <c r="F67" s="112"/>
      <c r="G67" s="112"/>
      <c r="H67" s="112"/>
      <c r="I67" s="112"/>
      <c r="J67" s="112"/>
      <c r="K67" s="112"/>
      <c r="L67" s="42">
        <v>27</v>
      </c>
      <c r="N67" s="47">
        <v>8.7885069999999992</v>
      </c>
      <c r="O67" s="65">
        <f t="shared" si="2"/>
        <v>237.3</v>
      </c>
    </row>
    <row r="68" spans="1:15" s="64" customFormat="1" ht="51" customHeight="1">
      <c r="A68" s="12" t="s">
        <v>89</v>
      </c>
      <c r="B68" s="12">
        <v>3</v>
      </c>
      <c r="C68" s="12" t="s">
        <v>92</v>
      </c>
      <c r="D68" s="13" t="s">
        <v>5</v>
      </c>
      <c r="E68" s="112" t="s">
        <v>101</v>
      </c>
      <c r="F68" s="112"/>
      <c r="G68" s="112"/>
      <c r="H68" s="112"/>
      <c r="I68" s="112"/>
      <c r="J68" s="112"/>
      <c r="K68" s="112"/>
      <c r="L68" s="42">
        <v>1</v>
      </c>
      <c r="N68" s="47">
        <v>18.110728999999999</v>
      </c>
      <c r="O68" s="65">
        <f t="shared" si="2"/>
        <v>18.11</v>
      </c>
    </row>
    <row r="69" spans="1:15" s="64" customFormat="1" ht="219" customHeight="1">
      <c r="A69" s="12" t="s">
        <v>89</v>
      </c>
      <c r="B69" s="12">
        <v>4</v>
      </c>
      <c r="C69" s="12" t="s">
        <v>93</v>
      </c>
      <c r="D69" s="13" t="s">
        <v>5</v>
      </c>
      <c r="E69" s="112" t="s">
        <v>102</v>
      </c>
      <c r="F69" s="112"/>
      <c r="G69" s="112"/>
      <c r="H69" s="112"/>
      <c r="I69" s="112"/>
      <c r="J69" s="112"/>
      <c r="K69" s="112"/>
      <c r="L69" s="42">
        <v>1</v>
      </c>
      <c r="N69" s="47">
        <v>2882.0609999999997</v>
      </c>
      <c r="O69" s="65">
        <f t="shared" si="2"/>
        <v>2882.06</v>
      </c>
    </row>
    <row r="70" spans="1:15" s="45" customFormat="1" ht="212.5" customHeight="1">
      <c r="A70" s="12" t="s">
        <v>89</v>
      </c>
      <c r="B70" s="12">
        <v>5</v>
      </c>
      <c r="C70" s="12" t="s">
        <v>94</v>
      </c>
      <c r="D70" s="13" t="s">
        <v>5</v>
      </c>
      <c r="E70" s="112" t="s">
        <v>103</v>
      </c>
      <c r="F70" s="112"/>
      <c r="G70" s="112"/>
      <c r="H70" s="112"/>
      <c r="I70" s="112"/>
      <c r="J70" s="112"/>
      <c r="K70" s="112"/>
      <c r="L70" s="42">
        <v>1</v>
      </c>
      <c r="M70" s="64"/>
      <c r="N70" s="47">
        <v>2999.4782999999998</v>
      </c>
      <c r="O70" s="65">
        <f t="shared" ref="O70:O74" si="3">ROUND(ROUND(L70,2)*ROUND(N70,3),2)</f>
        <v>2999.48</v>
      </c>
    </row>
    <row r="71" spans="1:15" customFormat="1" ht="220.5" customHeight="1">
      <c r="A71" s="12" t="s">
        <v>89</v>
      </c>
      <c r="B71" s="12">
        <v>6</v>
      </c>
      <c r="C71" s="12" t="s">
        <v>95</v>
      </c>
      <c r="D71" s="13" t="s">
        <v>5</v>
      </c>
      <c r="E71" s="112" t="s">
        <v>104</v>
      </c>
      <c r="F71" s="112"/>
      <c r="G71" s="112"/>
      <c r="H71" s="112"/>
      <c r="I71" s="112"/>
      <c r="J71" s="112"/>
      <c r="K71" s="112"/>
      <c r="L71" s="42">
        <v>1</v>
      </c>
      <c r="M71" s="64"/>
      <c r="N71" s="47">
        <v>2490.6699999999996</v>
      </c>
      <c r="O71" s="65">
        <f t="shared" si="3"/>
        <v>2490.67</v>
      </c>
    </row>
    <row r="72" spans="1:15" s="45" customFormat="1" ht="316.5" customHeight="1">
      <c r="A72" s="12" t="s">
        <v>89</v>
      </c>
      <c r="B72" s="12">
        <v>7</v>
      </c>
      <c r="C72" s="12" t="s">
        <v>96</v>
      </c>
      <c r="D72" s="13" t="s">
        <v>5</v>
      </c>
      <c r="E72" s="112" t="s">
        <v>105</v>
      </c>
      <c r="F72" s="112"/>
      <c r="G72" s="112"/>
      <c r="H72" s="112"/>
      <c r="I72" s="112"/>
      <c r="J72" s="112"/>
      <c r="K72" s="112"/>
      <c r="L72" s="42">
        <v>1</v>
      </c>
      <c r="M72" s="64"/>
      <c r="N72" s="47">
        <v>2531.5881499999996</v>
      </c>
      <c r="O72" s="65">
        <f t="shared" si="3"/>
        <v>2531.59</v>
      </c>
    </row>
    <row r="73" spans="1:15" s="45" customFormat="1" ht="59" customHeight="1">
      <c r="A73" s="12" t="s">
        <v>89</v>
      </c>
      <c r="B73" s="12">
        <v>8</v>
      </c>
      <c r="C73" s="12" t="s">
        <v>97</v>
      </c>
      <c r="D73" s="13" t="s">
        <v>61</v>
      </c>
      <c r="E73" s="112" t="s">
        <v>106</v>
      </c>
      <c r="F73" s="112"/>
      <c r="G73" s="112"/>
      <c r="H73" s="112"/>
      <c r="I73" s="112"/>
      <c r="J73" s="112"/>
      <c r="K73" s="112"/>
      <c r="L73" s="42">
        <v>1</v>
      </c>
      <c r="M73" s="64"/>
      <c r="N73" s="47">
        <v>2223.8125</v>
      </c>
      <c r="O73" s="65">
        <f t="shared" si="3"/>
        <v>2223.81</v>
      </c>
    </row>
    <row r="74" spans="1:15" s="45" customFormat="1" ht="107.5" customHeight="1">
      <c r="A74" s="12" t="s">
        <v>89</v>
      </c>
      <c r="B74" s="12">
        <v>9</v>
      </c>
      <c r="C74" s="12" t="s">
        <v>91</v>
      </c>
      <c r="D74" s="13" t="s">
        <v>5</v>
      </c>
      <c r="E74" s="112" t="s">
        <v>107</v>
      </c>
      <c r="F74" s="112"/>
      <c r="G74" s="112"/>
      <c r="H74" s="112"/>
      <c r="I74" s="112"/>
      <c r="J74" s="112"/>
      <c r="K74" s="112"/>
      <c r="L74" s="42">
        <v>10</v>
      </c>
      <c r="M74" s="64"/>
      <c r="N74" s="47">
        <v>378.15486800000002</v>
      </c>
      <c r="O74" s="65">
        <f t="shared" si="3"/>
        <v>3781.55</v>
      </c>
    </row>
    <row r="75" spans="1:15" s="53" customFormat="1" ht="58" customHeight="1">
      <c r="A75" s="12" t="s">
        <v>89</v>
      </c>
      <c r="B75" s="12">
        <v>10</v>
      </c>
      <c r="C75" s="12" t="s">
        <v>92</v>
      </c>
      <c r="D75" s="13" t="s">
        <v>61</v>
      </c>
      <c r="E75" s="112" t="s">
        <v>108</v>
      </c>
      <c r="F75" s="112"/>
      <c r="G75" s="112"/>
      <c r="H75" s="112"/>
      <c r="I75" s="112"/>
      <c r="J75" s="112"/>
      <c r="K75" s="112"/>
      <c r="L75" s="52">
        <v>1</v>
      </c>
      <c r="N75" s="47">
        <v>266.85749999999996</v>
      </c>
      <c r="O75" s="48">
        <f t="shared" ref="O75:O85" si="4">ROUND(ROUND(L75,2)*ROUND(N75,3),2)</f>
        <v>266.86</v>
      </c>
    </row>
    <row r="76" spans="1:15" s="53" customFormat="1" ht="104.5" customHeight="1">
      <c r="A76" s="12" t="s">
        <v>89</v>
      </c>
      <c r="B76" s="12">
        <v>11</v>
      </c>
      <c r="C76" s="12" t="s">
        <v>98</v>
      </c>
      <c r="D76" s="13" t="s">
        <v>5</v>
      </c>
      <c r="E76" s="112" t="s">
        <v>109</v>
      </c>
      <c r="F76" s="112"/>
      <c r="G76" s="112"/>
      <c r="H76" s="112"/>
      <c r="I76" s="112"/>
      <c r="J76" s="112"/>
      <c r="K76" s="112"/>
      <c r="L76" s="52">
        <v>5</v>
      </c>
      <c r="N76" s="47">
        <v>355.40081850000001</v>
      </c>
      <c r="O76" s="48">
        <f t="shared" si="4"/>
        <v>1777.01</v>
      </c>
    </row>
    <row r="77" spans="1:15" customFormat="1" ht="14">
      <c r="A77" s="31"/>
      <c r="B77" s="45"/>
      <c r="C77" s="45"/>
      <c r="D77" s="45"/>
      <c r="E77" s="91" t="s">
        <v>10</v>
      </c>
      <c r="F77" s="91"/>
      <c r="G77" s="93"/>
      <c r="H77" s="96"/>
      <c r="I77" s="97"/>
      <c r="J77" s="97"/>
      <c r="K77" s="92"/>
      <c r="L77" s="35"/>
      <c r="M77" s="45"/>
      <c r="N77" s="49"/>
      <c r="O77" s="49">
        <f>SUM(O66:O76)</f>
        <v>20080.759999999998</v>
      </c>
    </row>
    <row r="78" spans="1:15" customFormat="1" ht="14">
      <c r="B78" s="45"/>
      <c r="C78" s="45"/>
      <c r="D78" s="45"/>
      <c r="E78" s="92"/>
      <c r="F78" s="92"/>
      <c r="G78" s="93"/>
      <c r="H78" s="94"/>
      <c r="I78" s="95"/>
      <c r="J78" s="95"/>
      <c r="K78" s="92"/>
      <c r="L78" s="35"/>
      <c r="M78" s="45"/>
      <c r="N78" s="46"/>
      <c r="O78" s="45"/>
    </row>
    <row r="79" spans="1:15" customFormat="1" ht="14">
      <c r="C79" s="10" t="s">
        <v>27</v>
      </c>
      <c r="D79" s="11" t="s">
        <v>4</v>
      </c>
      <c r="E79" s="113" t="s">
        <v>28</v>
      </c>
      <c r="F79" s="113"/>
      <c r="G79" s="113"/>
      <c r="H79" s="113"/>
      <c r="I79" s="113"/>
      <c r="J79" s="113"/>
      <c r="K79" s="113"/>
      <c r="L79" s="113"/>
    </row>
    <row r="80" spans="1:15" customFormat="1" ht="14">
      <c r="C80" s="10" t="s">
        <v>29</v>
      </c>
      <c r="D80" s="11" t="s">
        <v>4</v>
      </c>
      <c r="E80" s="106" t="s">
        <v>30</v>
      </c>
      <c r="F80" s="105"/>
      <c r="G80" s="105"/>
      <c r="H80" s="105"/>
      <c r="I80" s="105"/>
      <c r="J80" s="105"/>
      <c r="K80" s="105"/>
      <c r="L80" s="105"/>
    </row>
    <row r="81" spans="1:15" customFormat="1" ht="14">
      <c r="C81" s="10" t="s">
        <v>39</v>
      </c>
      <c r="D81" s="11" t="s">
        <v>18</v>
      </c>
      <c r="E81" s="106" t="s">
        <v>110</v>
      </c>
      <c r="F81" s="105"/>
      <c r="G81" s="105"/>
      <c r="H81" s="105"/>
      <c r="I81" s="105"/>
      <c r="J81" s="105"/>
      <c r="K81" s="105"/>
      <c r="L81" s="105"/>
    </row>
    <row r="82" spans="1:15" s="45" customFormat="1" ht="14">
      <c r="E82" s="92"/>
      <c r="F82" s="92"/>
      <c r="G82" s="93"/>
      <c r="H82" s="94"/>
      <c r="I82" s="95"/>
      <c r="J82" s="95"/>
      <c r="K82" s="92"/>
      <c r="L82" s="35"/>
      <c r="N82" s="46"/>
    </row>
    <row r="83" spans="1:15" s="53" customFormat="1" ht="50.5" customHeight="1">
      <c r="A83" s="12" t="s">
        <v>111</v>
      </c>
      <c r="B83" s="12">
        <v>1</v>
      </c>
      <c r="C83" s="12" t="s">
        <v>112</v>
      </c>
      <c r="D83" s="13" t="s">
        <v>5</v>
      </c>
      <c r="E83" s="112" t="s">
        <v>118</v>
      </c>
      <c r="F83" s="112"/>
      <c r="G83" s="112"/>
      <c r="H83" s="112"/>
      <c r="I83" s="112"/>
      <c r="J83" s="112"/>
      <c r="K83" s="112"/>
      <c r="L83" s="52">
        <v>3</v>
      </c>
      <c r="N83" s="47">
        <v>222.38124999999999</v>
      </c>
      <c r="O83" s="48">
        <f t="shared" si="4"/>
        <v>667.14</v>
      </c>
    </row>
    <row r="84" spans="1:15" s="53" customFormat="1" ht="79" customHeight="1">
      <c r="A84" s="12" t="s">
        <v>111</v>
      </c>
      <c r="B84" s="12">
        <v>2</v>
      </c>
      <c r="C84" s="12" t="s">
        <v>113</v>
      </c>
      <c r="D84" s="13" t="s">
        <v>5</v>
      </c>
      <c r="E84" s="112" t="s">
        <v>119</v>
      </c>
      <c r="F84" s="112"/>
      <c r="G84" s="112"/>
      <c r="H84" s="112"/>
      <c r="I84" s="112"/>
      <c r="J84" s="112"/>
      <c r="K84" s="112"/>
      <c r="L84" s="52">
        <v>1</v>
      </c>
      <c r="N84" s="47">
        <v>1228.8254159999999</v>
      </c>
      <c r="O84" s="48">
        <f t="shared" si="4"/>
        <v>1228.83</v>
      </c>
    </row>
    <row r="85" spans="1:15" s="67" customFormat="1" ht="120.5" customHeight="1">
      <c r="A85" s="12" t="s">
        <v>111</v>
      </c>
      <c r="B85" s="12">
        <v>3</v>
      </c>
      <c r="C85" s="12" t="s">
        <v>114</v>
      </c>
      <c r="D85" s="13" t="s">
        <v>5</v>
      </c>
      <c r="E85" s="112" t="s">
        <v>120</v>
      </c>
      <c r="F85" s="112"/>
      <c r="G85" s="112"/>
      <c r="H85" s="112"/>
      <c r="I85" s="112"/>
      <c r="J85" s="112"/>
      <c r="K85" s="112"/>
      <c r="L85" s="66">
        <v>1</v>
      </c>
      <c r="N85" s="47">
        <v>634.49818249999987</v>
      </c>
      <c r="O85" s="65">
        <f t="shared" si="4"/>
        <v>634.5</v>
      </c>
    </row>
    <row r="86" spans="1:15" s="53" customFormat="1" ht="38.5" customHeight="1">
      <c r="A86" s="12" t="s">
        <v>111</v>
      </c>
      <c r="B86" s="12">
        <v>4</v>
      </c>
      <c r="C86" s="12" t="s">
        <v>115</v>
      </c>
      <c r="D86" s="13" t="s">
        <v>5</v>
      </c>
      <c r="E86" s="112" t="s">
        <v>121</v>
      </c>
      <c r="F86" s="112"/>
      <c r="G86" s="112"/>
      <c r="H86" s="112"/>
      <c r="I86" s="112"/>
      <c r="J86" s="112"/>
      <c r="K86" s="112"/>
      <c r="L86" s="52">
        <v>1</v>
      </c>
      <c r="N86" s="47">
        <v>102.2775845</v>
      </c>
      <c r="O86" s="48">
        <f t="shared" ref="O86:O87" si="5">ROUND(ROUND(L86,2)*ROUND(N86,3),2)</f>
        <v>102.28</v>
      </c>
    </row>
    <row r="87" spans="1:15" s="53" customFormat="1" ht="155" customHeight="1">
      <c r="A87" s="12" t="s">
        <v>111</v>
      </c>
      <c r="B87" s="12">
        <v>5</v>
      </c>
      <c r="C87" s="12" t="s">
        <v>116</v>
      </c>
      <c r="D87" s="13" t="s">
        <v>117</v>
      </c>
      <c r="E87" s="112" t="s">
        <v>122</v>
      </c>
      <c r="F87" s="112"/>
      <c r="G87" s="112"/>
      <c r="H87" s="112"/>
      <c r="I87" s="112"/>
      <c r="J87" s="112"/>
      <c r="K87" s="112"/>
      <c r="L87" s="52">
        <v>1</v>
      </c>
      <c r="N87" s="47">
        <v>800.57249999999988</v>
      </c>
      <c r="O87" s="48">
        <f t="shared" si="5"/>
        <v>800.57</v>
      </c>
    </row>
    <row r="88" spans="1:15" s="45" customFormat="1" ht="14">
      <c r="E88" s="91" t="s">
        <v>10</v>
      </c>
      <c r="F88" s="91"/>
      <c r="G88" s="93"/>
      <c r="H88" s="96"/>
      <c r="I88" s="97"/>
      <c r="J88" s="97"/>
      <c r="K88" s="92"/>
      <c r="L88" s="35"/>
      <c r="N88" s="50"/>
      <c r="O88" s="49">
        <f>SUM(O83:O87)</f>
        <v>3433.32</v>
      </c>
    </row>
    <row r="89" spans="1:15" s="45" customFormat="1" ht="14">
      <c r="E89" s="92"/>
      <c r="F89" s="92"/>
      <c r="G89" s="93"/>
      <c r="H89" s="94"/>
      <c r="I89" s="95"/>
      <c r="J89" s="95"/>
      <c r="K89" s="92"/>
      <c r="L89" s="35"/>
      <c r="N89" s="51"/>
    </row>
    <row r="90" spans="1:15" customFormat="1" ht="14">
      <c r="C90" s="10" t="s">
        <v>27</v>
      </c>
      <c r="D90" s="11" t="s">
        <v>4</v>
      </c>
      <c r="E90" s="113" t="s">
        <v>28</v>
      </c>
      <c r="F90" s="113"/>
      <c r="G90" s="113"/>
      <c r="H90" s="113"/>
      <c r="I90" s="113"/>
      <c r="J90" s="113"/>
      <c r="K90" s="113"/>
      <c r="L90" s="113"/>
    </row>
    <row r="91" spans="1:15" customFormat="1" ht="14">
      <c r="C91" s="10" t="s">
        <v>29</v>
      </c>
      <c r="D91" s="11" t="s">
        <v>4</v>
      </c>
      <c r="E91" s="106" t="s">
        <v>30</v>
      </c>
      <c r="F91" s="105"/>
      <c r="G91" s="105"/>
      <c r="H91" s="105"/>
      <c r="I91" s="105"/>
      <c r="J91" s="105"/>
      <c r="K91" s="105"/>
      <c r="L91" s="105"/>
    </row>
    <row r="92" spans="1:15" customFormat="1" ht="14">
      <c r="C92" s="10" t="s">
        <v>39</v>
      </c>
      <c r="D92" s="11" t="s">
        <v>19</v>
      </c>
      <c r="E92" s="106" t="s">
        <v>123</v>
      </c>
      <c r="F92" s="105"/>
      <c r="G92" s="105"/>
      <c r="H92" s="105"/>
      <c r="I92" s="105"/>
      <c r="J92" s="105"/>
      <c r="K92" s="105"/>
      <c r="L92" s="105"/>
    </row>
    <row r="93" spans="1:15" s="45" customFormat="1" ht="14">
      <c r="E93" s="92"/>
      <c r="F93" s="92"/>
      <c r="G93" s="93"/>
      <c r="H93" s="94"/>
      <c r="I93" s="95"/>
      <c r="J93" s="95"/>
      <c r="K93" s="92"/>
      <c r="L93" s="35"/>
    </row>
    <row r="94" spans="1:15" s="45" customFormat="1" ht="36" customHeight="1">
      <c r="A94" s="12" t="s">
        <v>124</v>
      </c>
      <c r="B94" s="12">
        <v>1</v>
      </c>
      <c r="C94" s="12" t="s">
        <v>125</v>
      </c>
      <c r="D94" s="13" t="s">
        <v>126</v>
      </c>
      <c r="E94" s="112" t="s">
        <v>128</v>
      </c>
      <c r="F94" s="112"/>
      <c r="G94" s="112"/>
      <c r="H94" s="112"/>
      <c r="I94" s="112"/>
      <c r="J94" s="112"/>
      <c r="K94" s="112"/>
      <c r="L94" s="35">
        <v>27</v>
      </c>
      <c r="M94" s="27"/>
      <c r="N94" s="54">
        <v>39.370376499999999</v>
      </c>
      <c r="O94" s="48">
        <f t="shared" ref="O94:O95" si="6">ROUND(ROUND(L94,2)*ROUND(N94,3),2)</f>
        <v>1062.99</v>
      </c>
    </row>
    <row r="95" spans="1:15" s="45" customFormat="1" ht="58" customHeight="1">
      <c r="A95" s="12" t="s">
        <v>124</v>
      </c>
      <c r="B95" s="12">
        <v>2</v>
      </c>
      <c r="C95" s="12" t="s">
        <v>127</v>
      </c>
      <c r="D95" s="13" t="s">
        <v>126</v>
      </c>
      <c r="E95" s="112" t="s">
        <v>129</v>
      </c>
      <c r="F95" s="112"/>
      <c r="G95" s="112"/>
      <c r="H95" s="112"/>
      <c r="I95" s="112"/>
      <c r="J95" s="112"/>
      <c r="K95" s="112"/>
      <c r="L95" s="35">
        <v>27</v>
      </c>
      <c r="M95" s="27"/>
      <c r="N95" s="54">
        <v>51.592449999999992</v>
      </c>
      <c r="O95" s="48">
        <f t="shared" si="6"/>
        <v>1392.98</v>
      </c>
    </row>
    <row r="96" spans="1:15" customFormat="1" ht="94" customHeight="1">
      <c r="A96" s="12" t="s">
        <v>124</v>
      </c>
      <c r="B96" s="12">
        <v>3</v>
      </c>
      <c r="C96" s="12"/>
      <c r="D96" s="13" t="s">
        <v>5</v>
      </c>
      <c r="E96" s="112" t="s">
        <v>130</v>
      </c>
      <c r="F96" s="112"/>
      <c r="G96" s="112"/>
      <c r="H96" s="112"/>
      <c r="I96" s="112"/>
      <c r="J96" s="112"/>
      <c r="K96" s="112"/>
      <c r="L96" s="35">
        <v>1</v>
      </c>
      <c r="M96" s="27"/>
      <c r="N96" s="54">
        <v>1423.2399999999998</v>
      </c>
      <c r="O96" s="48">
        <f t="shared" ref="O96" si="7">ROUND(ROUND(L96,2)*ROUND(N96,3),2)</f>
        <v>1423.24</v>
      </c>
    </row>
    <row r="97" spans="1:15" s="45" customFormat="1" ht="14">
      <c r="E97" s="91" t="s">
        <v>10</v>
      </c>
      <c r="F97" s="91"/>
      <c r="G97" s="93"/>
      <c r="H97" s="96"/>
      <c r="I97" s="97"/>
      <c r="J97" s="97"/>
      <c r="K97" s="92"/>
      <c r="L97" s="35"/>
      <c r="N97" s="50"/>
      <c r="O97" s="49">
        <f>SUM(O94:O96)</f>
        <v>3879.21</v>
      </c>
    </row>
    <row r="98" spans="1:15" customFormat="1" ht="14">
      <c r="A98" s="31"/>
      <c r="B98" s="31"/>
      <c r="C98" s="31"/>
      <c r="D98" s="31"/>
      <c r="E98" s="100"/>
      <c r="F98" s="100"/>
      <c r="G98" s="99"/>
      <c r="H98" s="101"/>
      <c r="I98" s="102"/>
      <c r="J98" s="86"/>
      <c r="K98" s="98"/>
      <c r="L98" s="41"/>
      <c r="M98" s="31"/>
      <c r="N98" s="31"/>
      <c r="O98" s="32"/>
    </row>
    <row r="99" spans="1:15" customFormat="1" ht="14">
      <c r="C99" s="10" t="s">
        <v>27</v>
      </c>
      <c r="D99" s="11" t="s">
        <v>4</v>
      </c>
      <c r="E99" s="113" t="s">
        <v>28</v>
      </c>
      <c r="F99" s="113"/>
      <c r="G99" s="113"/>
      <c r="H99" s="113"/>
      <c r="I99" s="113"/>
      <c r="J99" s="113"/>
      <c r="K99" s="113"/>
      <c r="L99" s="113"/>
    </row>
    <row r="100" spans="1:15" customFormat="1" ht="14">
      <c r="C100" s="10" t="s">
        <v>29</v>
      </c>
      <c r="D100" s="11" t="s">
        <v>4</v>
      </c>
      <c r="E100" s="106" t="s">
        <v>30</v>
      </c>
      <c r="F100" s="105"/>
      <c r="G100" s="105"/>
      <c r="H100" s="105"/>
      <c r="I100" s="105"/>
      <c r="J100" s="105"/>
      <c r="K100" s="105"/>
      <c r="L100" s="105"/>
    </row>
    <row r="101" spans="1:15" customFormat="1" ht="14">
      <c r="C101" s="10" t="s">
        <v>39</v>
      </c>
      <c r="D101" s="11" t="s">
        <v>20</v>
      </c>
      <c r="E101" s="106" t="s">
        <v>23</v>
      </c>
      <c r="F101" s="105"/>
      <c r="G101" s="105"/>
      <c r="H101" s="105"/>
      <c r="I101" s="105"/>
      <c r="J101" s="105"/>
      <c r="K101" s="105"/>
      <c r="L101" s="105"/>
    </row>
    <row r="102" spans="1:15" s="45" customFormat="1" ht="14">
      <c r="E102" s="92"/>
      <c r="F102" s="92"/>
      <c r="G102" s="93"/>
      <c r="H102" s="94"/>
      <c r="I102" s="95"/>
      <c r="J102" s="95"/>
      <c r="K102" s="92"/>
      <c r="L102" s="35"/>
    </row>
    <row r="103" spans="1:15" customFormat="1" ht="60.5" customHeight="1">
      <c r="A103" s="12" t="s">
        <v>131</v>
      </c>
      <c r="B103" s="12">
        <v>1</v>
      </c>
      <c r="C103" s="12" t="s">
        <v>132</v>
      </c>
      <c r="D103" s="13" t="s">
        <v>61</v>
      </c>
      <c r="E103" s="112" t="s">
        <v>133</v>
      </c>
      <c r="F103" s="112"/>
      <c r="G103" s="112"/>
      <c r="H103" s="112"/>
      <c r="I103" s="112"/>
      <c r="J103" s="112"/>
      <c r="K103" s="112"/>
      <c r="L103" s="42">
        <v>1</v>
      </c>
      <c r="M103" s="34"/>
      <c r="N103" s="33">
        <v>1156.3824999999999</v>
      </c>
      <c r="O103" s="15">
        <f t="shared" ref="O103" si="8">ROUND(ROUND(L103,2)*ROUND(N103,3),2)</f>
        <v>1156.3800000000001</v>
      </c>
    </row>
    <row r="104" spans="1:15" customFormat="1" ht="14">
      <c r="E104" s="82" t="s">
        <v>10</v>
      </c>
      <c r="F104" s="82"/>
      <c r="G104" s="83"/>
      <c r="H104" s="90"/>
      <c r="I104" s="85"/>
      <c r="J104" s="85"/>
      <c r="K104" s="87"/>
      <c r="L104" s="35"/>
      <c r="O104" s="25">
        <f>SUM(O103:O103)</f>
        <v>1156.3800000000001</v>
      </c>
    </row>
    <row r="105" spans="1:15" customFormat="1" ht="14">
      <c r="A105" s="45"/>
      <c r="B105" s="45"/>
      <c r="C105" s="45"/>
      <c r="D105" s="45"/>
      <c r="E105" s="91"/>
      <c r="F105" s="91"/>
      <c r="G105" s="93"/>
      <c r="H105" s="96"/>
      <c r="I105" s="97"/>
      <c r="J105" s="86"/>
      <c r="K105" s="92"/>
      <c r="L105" s="35"/>
      <c r="M105" s="45"/>
      <c r="N105" s="45"/>
      <c r="O105" s="49"/>
    </row>
    <row r="106" spans="1:15" customFormat="1" ht="14">
      <c r="C106" s="10" t="s">
        <v>27</v>
      </c>
      <c r="D106" s="11" t="s">
        <v>4</v>
      </c>
      <c r="E106" s="113" t="s">
        <v>28</v>
      </c>
      <c r="F106" s="113"/>
      <c r="G106" s="113"/>
      <c r="H106" s="113"/>
      <c r="I106" s="113"/>
      <c r="J106" s="113"/>
      <c r="K106" s="113"/>
      <c r="L106" s="113"/>
    </row>
    <row r="107" spans="1:15" customFormat="1" ht="14">
      <c r="C107" s="10" t="s">
        <v>29</v>
      </c>
      <c r="D107" s="11" t="s">
        <v>7</v>
      </c>
      <c r="E107" s="106" t="s">
        <v>134</v>
      </c>
      <c r="F107" s="105"/>
      <c r="G107" s="105"/>
      <c r="H107" s="105"/>
      <c r="I107" s="105"/>
      <c r="J107" s="105"/>
      <c r="K107" s="105"/>
      <c r="L107" s="105"/>
    </row>
    <row r="108" spans="1:15" customFormat="1" ht="14">
      <c r="C108" s="10" t="s">
        <v>39</v>
      </c>
      <c r="D108" s="11" t="s">
        <v>32</v>
      </c>
      <c r="E108" s="106" t="s">
        <v>9</v>
      </c>
      <c r="F108" s="105"/>
      <c r="G108" s="105"/>
      <c r="H108" s="105"/>
      <c r="I108" s="105"/>
      <c r="J108" s="105"/>
      <c r="K108" s="105"/>
      <c r="L108" s="105"/>
    </row>
    <row r="109" spans="1:15" s="45" customFormat="1" ht="14">
      <c r="E109" s="92"/>
      <c r="F109" s="92"/>
      <c r="G109" s="93"/>
      <c r="H109" s="94"/>
      <c r="I109" s="95"/>
      <c r="J109" s="95"/>
      <c r="K109" s="92"/>
      <c r="L109" s="35"/>
    </row>
    <row r="110" spans="1:15" customFormat="1" ht="60.5" customHeight="1">
      <c r="A110" s="12" t="s">
        <v>33</v>
      </c>
      <c r="B110" s="12">
        <v>1</v>
      </c>
      <c r="C110" s="12"/>
      <c r="D110" s="13" t="s">
        <v>6</v>
      </c>
      <c r="E110" s="112" t="s">
        <v>34</v>
      </c>
      <c r="F110" s="112"/>
      <c r="G110" s="112"/>
      <c r="H110" s="112"/>
      <c r="I110" s="112"/>
      <c r="J110" s="112"/>
      <c r="K110" s="112"/>
      <c r="L110" s="108">
        <v>50</v>
      </c>
      <c r="M110" s="34"/>
      <c r="N110" s="109">
        <v>99.188879999999983</v>
      </c>
      <c r="O110" s="15">
        <f t="shared" ref="O110" si="9">ROUND(ROUND(L110,2)*ROUND(N110,3),2)</f>
        <v>4959.45</v>
      </c>
    </row>
    <row r="111" spans="1:15" customFormat="1" ht="91.5" customHeight="1">
      <c r="A111" s="12" t="s">
        <v>33</v>
      </c>
      <c r="B111" s="12">
        <v>2</v>
      </c>
      <c r="C111" s="12"/>
      <c r="D111" s="13" t="s">
        <v>6</v>
      </c>
      <c r="E111" s="112" t="s">
        <v>35</v>
      </c>
      <c r="F111" s="112"/>
      <c r="G111" s="112"/>
      <c r="H111" s="112"/>
      <c r="I111" s="112"/>
      <c r="J111" s="112"/>
      <c r="K111" s="112"/>
      <c r="L111" s="108">
        <v>130</v>
      </c>
      <c r="M111" s="34"/>
      <c r="N111" s="109">
        <v>13.684999999999997</v>
      </c>
      <c r="O111" s="15">
        <f t="shared" ref="O111:O113" si="10">ROUND(ROUND(L111,2)*ROUND(N111,3),2)</f>
        <v>1779.05</v>
      </c>
    </row>
    <row r="112" spans="1:15" s="55" customFormat="1" ht="70.5" customHeight="1">
      <c r="A112" s="12" t="s">
        <v>33</v>
      </c>
      <c r="B112" s="12">
        <v>3</v>
      </c>
      <c r="C112" s="12"/>
      <c r="D112" s="13" t="s">
        <v>2</v>
      </c>
      <c r="E112" s="112" t="s">
        <v>36</v>
      </c>
      <c r="F112" s="112"/>
      <c r="G112" s="112"/>
      <c r="H112" s="112"/>
      <c r="I112" s="112"/>
      <c r="J112" s="112"/>
      <c r="K112" s="112"/>
      <c r="L112" s="108">
        <v>1</v>
      </c>
      <c r="M112" s="34"/>
      <c r="N112" s="109">
        <v>1026.375</v>
      </c>
      <c r="O112" s="15">
        <f t="shared" si="10"/>
        <v>1026.3800000000001</v>
      </c>
    </row>
    <row r="113" spans="1:15" customFormat="1" ht="49.5" customHeight="1">
      <c r="A113" s="12" t="s">
        <v>33</v>
      </c>
      <c r="B113" s="12">
        <v>4</v>
      </c>
      <c r="C113" s="12"/>
      <c r="D113" s="13" t="s">
        <v>135</v>
      </c>
      <c r="E113" s="112" t="s">
        <v>37</v>
      </c>
      <c r="F113" s="112"/>
      <c r="G113" s="112"/>
      <c r="H113" s="112"/>
      <c r="I113" s="112"/>
      <c r="J113" s="112"/>
      <c r="K113" s="112"/>
      <c r="L113" s="108">
        <v>1</v>
      </c>
      <c r="M113" s="34"/>
      <c r="N113" s="109">
        <v>1231.6499999999999</v>
      </c>
      <c r="O113" s="15">
        <f t="shared" si="10"/>
        <v>1231.6500000000001</v>
      </c>
    </row>
    <row r="114" spans="1:15" customFormat="1" ht="14">
      <c r="E114" s="82" t="s">
        <v>10</v>
      </c>
      <c r="F114" s="82"/>
      <c r="G114" s="83"/>
      <c r="H114" s="90"/>
      <c r="I114" s="85"/>
      <c r="J114" s="85"/>
      <c r="K114" s="87"/>
      <c r="L114" s="35"/>
      <c r="O114" s="25">
        <f>SUM(O110:O113)</f>
        <v>8996.5300000000007</v>
      </c>
    </row>
    <row r="115" spans="1:15" customFormat="1" ht="14">
      <c r="A115" s="12"/>
      <c r="B115" s="12"/>
      <c r="C115" s="12"/>
      <c r="D115" s="13"/>
      <c r="E115" s="104"/>
      <c r="F115" s="104"/>
      <c r="G115" s="104"/>
      <c r="H115" s="104"/>
      <c r="I115" s="104"/>
      <c r="J115" s="104"/>
      <c r="K115" s="104"/>
      <c r="L115" s="42"/>
      <c r="M115" s="34"/>
      <c r="N115" s="33"/>
      <c r="O115" s="15"/>
    </row>
    <row r="116" spans="1:15" customFormat="1" ht="14">
      <c r="C116" s="10" t="s">
        <v>27</v>
      </c>
      <c r="D116" s="11" t="s">
        <v>4</v>
      </c>
      <c r="E116" s="113" t="s">
        <v>28</v>
      </c>
      <c r="F116" s="113"/>
      <c r="G116" s="113"/>
      <c r="H116" s="113"/>
      <c r="I116" s="113"/>
      <c r="J116" s="113"/>
      <c r="K116" s="113"/>
      <c r="L116" s="113"/>
    </row>
    <row r="117" spans="1:15" customFormat="1" ht="14">
      <c r="C117" s="10" t="s">
        <v>29</v>
      </c>
      <c r="D117" s="11" t="s">
        <v>7</v>
      </c>
      <c r="E117" s="106" t="s">
        <v>134</v>
      </c>
      <c r="F117" s="105"/>
      <c r="G117" s="105"/>
      <c r="H117" s="105"/>
      <c r="I117" s="105"/>
      <c r="J117" s="105"/>
      <c r="K117" s="105"/>
      <c r="L117" s="105"/>
    </row>
    <row r="118" spans="1:15" customFormat="1" ht="14">
      <c r="C118" s="10" t="s">
        <v>39</v>
      </c>
      <c r="D118" s="11" t="s">
        <v>4</v>
      </c>
      <c r="E118" s="106" t="s">
        <v>38</v>
      </c>
      <c r="F118" s="105"/>
      <c r="G118" s="105"/>
      <c r="H118" s="105"/>
      <c r="I118" s="105"/>
      <c r="J118" s="105"/>
      <c r="K118" s="105"/>
      <c r="L118" s="105"/>
    </row>
    <row r="119" spans="1:15" s="45" customFormat="1" ht="14">
      <c r="E119" s="92"/>
      <c r="F119" s="92"/>
      <c r="G119" s="93"/>
      <c r="H119" s="94"/>
      <c r="I119" s="95"/>
      <c r="J119" s="95"/>
      <c r="K119" s="92"/>
      <c r="L119" s="35"/>
    </row>
    <row r="120" spans="1:15" customFormat="1" ht="60.5" customHeight="1">
      <c r="A120" s="12" t="s">
        <v>136</v>
      </c>
      <c r="B120" s="12">
        <v>1</v>
      </c>
      <c r="C120" s="12" t="s">
        <v>44</v>
      </c>
      <c r="D120" s="13" t="s">
        <v>5</v>
      </c>
      <c r="E120" s="112" t="s">
        <v>51</v>
      </c>
      <c r="F120" s="112"/>
      <c r="G120" s="112"/>
      <c r="H120" s="112"/>
      <c r="I120" s="112"/>
      <c r="J120" s="112"/>
      <c r="K120" s="112"/>
      <c r="L120" s="14">
        <v>3</v>
      </c>
      <c r="M120" s="34"/>
      <c r="N120" s="110">
        <v>43.035219500000004</v>
      </c>
      <c r="O120" s="57">
        <f t="shared" ref="O120:O121" si="11">ROUND(ROUND(L120,2)*ROUND(N120,3),2)</f>
        <v>129.11000000000001</v>
      </c>
    </row>
    <row r="121" spans="1:15" customFormat="1" ht="52.5" customHeight="1">
      <c r="A121" s="12" t="s">
        <v>136</v>
      </c>
      <c r="B121" s="12">
        <v>2</v>
      </c>
      <c r="C121" s="12" t="s">
        <v>137</v>
      </c>
      <c r="D121" s="13" t="s">
        <v>5</v>
      </c>
      <c r="E121" s="112" t="s">
        <v>138</v>
      </c>
      <c r="F121" s="112"/>
      <c r="G121" s="112"/>
      <c r="H121" s="112"/>
      <c r="I121" s="112"/>
      <c r="J121" s="112"/>
      <c r="K121" s="112"/>
      <c r="L121" s="108">
        <v>39</v>
      </c>
      <c r="M121" s="34"/>
      <c r="N121" s="109">
        <v>5.3193595</v>
      </c>
      <c r="O121" s="15">
        <f t="shared" si="11"/>
        <v>207.44</v>
      </c>
    </row>
    <row r="122" spans="1:15" customFormat="1" ht="14">
      <c r="E122" s="82" t="s">
        <v>10</v>
      </c>
      <c r="F122" s="82"/>
      <c r="G122" s="83"/>
      <c r="H122" s="90"/>
      <c r="I122" s="85"/>
      <c r="J122" s="85"/>
      <c r="K122" s="87"/>
      <c r="L122" s="35"/>
      <c r="O122" s="25">
        <f>SUM(O120:O121)</f>
        <v>336.55</v>
      </c>
    </row>
    <row r="123" spans="1:15" customFormat="1" ht="14">
      <c r="A123" s="12"/>
      <c r="B123" s="12"/>
      <c r="C123" s="12"/>
      <c r="D123" s="13"/>
      <c r="E123" s="104"/>
      <c r="F123" s="104"/>
      <c r="G123" s="104"/>
      <c r="H123" s="104"/>
      <c r="I123" s="104"/>
      <c r="J123" s="104"/>
      <c r="K123" s="104"/>
      <c r="L123" s="42"/>
      <c r="M123" s="34"/>
      <c r="N123" s="33"/>
      <c r="O123" s="15"/>
    </row>
    <row r="124" spans="1:15" customFormat="1" ht="14">
      <c r="C124" s="10" t="s">
        <v>27</v>
      </c>
      <c r="D124" s="11" t="s">
        <v>4</v>
      </c>
      <c r="E124" s="113" t="s">
        <v>28</v>
      </c>
      <c r="F124" s="113"/>
      <c r="G124" s="113"/>
      <c r="H124" s="113"/>
      <c r="I124" s="113"/>
      <c r="J124" s="113"/>
      <c r="K124" s="113"/>
      <c r="L124" s="113"/>
    </row>
    <row r="125" spans="1:15" customFormat="1" ht="14">
      <c r="C125" s="10" t="s">
        <v>29</v>
      </c>
      <c r="D125" s="11" t="s">
        <v>7</v>
      </c>
      <c r="E125" s="106" t="s">
        <v>134</v>
      </c>
      <c r="F125" s="107"/>
      <c r="G125" s="107"/>
      <c r="H125" s="107"/>
      <c r="I125" s="107"/>
      <c r="J125" s="107"/>
      <c r="K125" s="107"/>
      <c r="L125" s="107"/>
    </row>
    <row r="126" spans="1:15" customFormat="1" ht="14">
      <c r="C126" s="10" t="s">
        <v>39</v>
      </c>
      <c r="D126" s="11" t="s">
        <v>7</v>
      </c>
      <c r="E126" s="106" t="s">
        <v>67</v>
      </c>
      <c r="F126" s="107"/>
      <c r="G126" s="107"/>
      <c r="H126" s="107"/>
      <c r="I126" s="107"/>
      <c r="J126" s="107"/>
      <c r="K126" s="107"/>
      <c r="L126" s="107"/>
    </row>
    <row r="127" spans="1:15" s="45" customFormat="1" ht="14">
      <c r="E127" s="92"/>
      <c r="F127" s="92"/>
      <c r="G127" s="93"/>
      <c r="H127" s="94"/>
      <c r="I127" s="95"/>
      <c r="J127" s="95"/>
      <c r="K127" s="92"/>
      <c r="L127" s="35"/>
    </row>
    <row r="128" spans="1:15" customFormat="1" ht="134" customHeight="1">
      <c r="A128" s="12" t="s">
        <v>139</v>
      </c>
      <c r="B128" s="12">
        <v>1</v>
      </c>
      <c r="C128" s="12" t="s">
        <v>140</v>
      </c>
      <c r="D128" s="13" t="s">
        <v>17</v>
      </c>
      <c r="E128" s="112" t="s">
        <v>149</v>
      </c>
      <c r="F128" s="112"/>
      <c r="G128" s="112"/>
      <c r="H128" s="112"/>
      <c r="I128" s="112"/>
      <c r="J128" s="112"/>
      <c r="K128" s="112"/>
      <c r="L128" s="14">
        <v>19.53</v>
      </c>
      <c r="M128" s="34"/>
      <c r="N128" s="110">
        <v>97.420777999999984</v>
      </c>
      <c r="O128" s="57">
        <f t="shared" ref="O128:O129" si="12">ROUND(ROUND(L128,2)*ROUND(N128,3),2)</f>
        <v>1902.63</v>
      </c>
    </row>
    <row r="129" spans="1:15" customFormat="1" ht="52.5" customHeight="1">
      <c r="A129" s="12" t="s">
        <v>139</v>
      </c>
      <c r="B129" s="12">
        <v>2</v>
      </c>
      <c r="C129" s="12" t="s">
        <v>141</v>
      </c>
      <c r="D129" s="13" t="s">
        <v>142</v>
      </c>
      <c r="E129" s="112" t="s">
        <v>145</v>
      </c>
      <c r="F129" s="112"/>
      <c r="G129" s="112"/>
      <c r="H129" s="112"/>
      <c r="I129" s="112"/>
      <c r="J129" s="112"/>
      <c r="K129" s="112"/>
      <c r="L129" s="108">
        <v>139.01</v>
      </c>
      <c r="M129" s="34"/>
      <c r="N129" s="109">
        <v>11.795101499999998</v>
      </c>
      <c r="O129" s="15">
        <f t="shared" si="12"/>
        <v>1639.62</v>
      </c>
    </row>
    <row r="130" spans="1:15" customFormat="1" ht="168.5" customHeight="1">
      <c r="A130" s="12" t="s">
        <v>139</v>
      </c>
      <c r="B130" s="12">
        <v>3</v>
      </c>
      <c r="C130" s="12" t="s">
        <v>143</v>
      </c>
      <c r="D130" s="13" t="s">
        <v>17</v>
      </c>
      <c r="E130" s="112" t="s">
        <v>146</v>
      </c>
      <c r="F130" s="112"/>
      <c r="G130" s="112"/>
      <c r="H130" s="112"/>
      <c r="I130" s="112"/>
      <c r="J130" s="112"/>
      <c r="K130" s="112"/>
      <c r="L130" s="14">
        <v>30.33</v>
      </c>
      <c r="M130" s="34"/>
      <c r="N130" s="110">
        <v>37.377840499999998</v>
      </c>
      <c r="O130" s="57">
        <f t="shared" ref="O130:O131" si="13">ROUND(ROUND(L130,2)*ROUND(N130,3),2)</f>
        <v>1133.67</v>
      </c>
    </row>
    <row r="131" spans="1:15" customFormat="1" ht="119.5" customHeight="1">
      <c r="A131" s="12" t="s">
        <v>139</v>
      </c>
      <c r="B131" s="12">
        <v>4</v>
      </c>
      <c r="C131" s="12" t="s">
        <v>144</v>
      </c>
      <c r="D131" s="13" t="s">
        <v>142</v>
      </c>
      <c r="E131" s="112" t="s">
        <v>147</v>
      </c>
      <c r="F131" s="112"/>
      <c r="G131" s="112"/>
      <c r="H131" s="112"/>
      <c r="I131" s="112"/>
      <c r="J131" s="112"/>
      <c r="K131" s="112"/>
      <c r="L131" s="108">
        <v>328.6</v>
      </c>
      <c r="M131" s="34"/>
      <c r="N131" s="109">
        <v>15.121924999999999</v>
      </c>
      <c r="O131" s="15">
        <f t="shared" si="13"/>
        <v>4969.09</v>
      </c>
    </row>
    <row r="132" spans="1:15" customFormat="1" ht="77" customHeight="1">
      <c r="A132" s="12" t="s">
        <v>139</v>
      </c>
      <c r="B132" s="12">
        <v>5</v>
      </c>
      <c r="C132" s="12" t="s">
        <v>74</v>
      </c>
      <c r="D132" s="13" t="s">
        <v>6</v>
      </c>
      <c r="E132" s="112" t="s">
        <v>148</v>
      </c>
      <c r="F132" s="112"/>
      <c r="G132" s="112"/>
      <c r="H132" s="112"/>
      <c r="I132" s="112"/>
      <c r="J132" s="112"/>
      <c r="K132" s="112"/>
      <c r="L132" s="14">
        <v>2.64</v>
      </c>
      <c r="M132" s="34"/>
      <c r="N132" s="110">
        <v>50.9342015</v>
      </c>
      <c r="O132" s="57">
        <f t="shared" ref="O132:O133" si="14">ROUND(ROUND(L132,2)*ROUND(N132,3),2)</f>
        <v>134.47</v>
      </c>
    </row>
    <row r="133" spans="1:15" customFormat="1" ht="53.5" customHeight="1">
      <c r="A133" s="12" t="s">
        <v>139</v>
      </c>
      <c r="B133" s="12">
        <v>6</v>
      </c>
      <c r="C133" s="12" t="s">
        <v>60</v>
      </c>
      <c r="D133" s="13" t="s">
        <v>61</v>
      </c>
      <c r="E133" s="112" t="s">
        <v>66</v>
      </c>
      <c r="F133" s="112"/>
      <c r="G133" s="112"/>
      <c r="H133" s="112"/>
      <c r="I133" s="112"/>
      <c r="J133" s="112"/>
      <c r="K133" s="112"/>
      <c r="L133" s="108">
        <v>1</v>
      </c>
      <c r="M133" s="34"/>
      <c r="N133" s="109">
        <v>1970.6399999999996</v>
      </c>
      <c r="O133" s="15">
        <f t="shared" si="14"/>
        <v>1970.64</v>
      </c>
    </row>
    <row r="134" spans="1:15" customFormat="1" ht="14">
      <c r="E134" s="82" t="s">
        <v>10</v>
      </c>
      <c r="F134" s="82"/>
      <c r="G134" s="83"/>
      <c r="H134" s="90"/>
      <c r="I134" s="85"/>
      <c r="J134" s="85"/>
      <c r="K134" s="87"/>
      <c r="L134" s="35"/>
      <c r="O134" s="25">
        <f>SUM(O128:O133)</f>
        <v>11750.119999999999</v>
      </c>
    </row>
    <row r="135" spans="1:15" customFormat="1" ht="14">
      <c r="E135" s="82"/>
      <c r="F135" s="82"/>
      <c r="G135" s="83"/>
      <c r="H135" s="90"/>
      <c r="I135" s="85"/>
      <c r="J135" s="85"/>
      <c r="K135" s="87"/>
      <c r="L135" s="35"/>
      <c r="O135" s="25"/>
    </row>
    <row r="136" spans="1:15" customFormat="1" ht="14">
      <c r="C136" s="10" t="s">
        <v>27</v>
      </c>
      <c r="D136" s="11" t="s">
        <v>4</v>
      </c>
      <c r="E136" s="113" t="s">
        <v>28</v>
      </c>
      <c r="F136" s="113"/>
      <c r="G136" s="113"/>
      <c r="H136" s="113"/>
      <c r="I136" s="113"/>
      <c r="J136" s="113"/>
      <c r="K136" s="113"/>
      <c r="L136" s="113"/>
    </row>
    <row r="137" spans="1:15" customFormat="1" ht="14">
      <c r="C137" s="10" t="s">
        <v>29</v>
      </c>
      <c r="D137" s="11" t="s">
        <v>7</v>
      </c>
      <c r="E137" s="106" t="s">
        <v>134</v>
      </c>
      <c r="F137" s="107"/>
      <c r="G137" s="107"/>
      <c r="H137" s="107"/>
      <c r="I137" s="107"/>
      <c r="J137" s="107"/>
      <c r="K137" s="107"/>
      <c r="L137" s="107"/>
    </row>
    <row r="138" spans="1:15" customFormat="1" ht="14">
      <c r="C138" s="10" t="s">
        <v>39</v>
      </c>
      <c r="D138" s="11" t="s">
        <v>15</v>
      </c>
      <c r="E138" s="106" t="s">
        <v>22</v>
      </c>
      <c r="F138" s="107"/>
      <c r="G138" s="107"/>
      <c r="H138" s="107"/>
      <c r="I138" s="107"/>
      <c r="J138" s="107"/>
      <c r="K138" s="107"/>
      <c r="L138" s="107"/>
    </row>
    <row r="139" spans="1:15" s="45" customFormat="1" ht="14">
      <c r="E139" s="92"/>
      <c r="F139" s="92"/>
      <c r="G139" s="93"/>
      <c r="H139" s="94"/>
      <c r="I139" s="95"/>
      <c r="J139" s="95"/>
      <c r="K139" s="92"/>
      <c r="L139" s="35"/>
    </row>
    <row r="140" spans="1:15" customFormat="1" ht="28.5" customHeight="1">
      <c r="A140" s="12" t="s">
        <v>150</v>
      </c>
      <c r="B140" s="12">
        <v>1</v>
      </c>
      <c r="C140" s="111">
        <v>59900001</v>
      </c>
      <c r="D140" s="13" t="s">
        <v>5</v>
      </c>
      <c r="E140" s="112" t="s">
        <v>167</v>
      </c>
      <c r="F140" s="112"/>
      <c r="G140" s="112"/>
      <c r="H140" s="112"/>
      <c r="I140" s="112"/>
      <c r="J140" s="112"/>
      <c r="K140" s="112"/>
      <c r="L140" s="14">
        <v>4</v>
      </c>
      <c r="M140" s="34"/>
      <c r="N140" s="109">
        <v>80.057249999999982</v>
      </c>
      <c r="O140" s="57">
        <f t="shared" ref="O140:O145" si="15">ROUND(ROUND(L140,2)*ROUND(N140,3),2)</f>
        <v>320.23</v>
      </c>
    </row>
    <row r="141" spans="1:15" customFormat="1" ht="30.5" customHeight="1">
      <c r="A141" s="12" t="s">
        <v>150</v>
      </c>
      <c r="B141" s="12">
        <v>2</v>
      </c>
      <c r="C141" s="12" t="s">
        <v>151</v>
      </c>
      <c r="D141" s="13" t="s">
        <v>17</v>
      </c>
      <c r="E141" s="112" t="s">
        <v>159</v>
      </c>
      <c r="F141" s="112"/>
      <c r="G141" s="112"/>
      <c r="H141" s="112"/>
      <c r="I141" s="112"/>
      <c r="J141" s="112"/>
      <c r="K141" s="112"/>
      <c r="L141" s="108">
        <v>50</v>
      </c>
      <c r="M141" s="34"/>
      <c r="N141" s="109">
        <v>26.685749999999995</v>
      </c>
      <c r="O141" s="15">
        <f t="shared" si="15"/>
        <v>1334.3</v>
      </c>
    </row>
    <row r="142" spans="1:15" customFormat="1" ht="43.5" customHeight="1">
      <c r="A142" s="12" t="s">
        <v>150</v>
      </c>
      <c r="B142" s="12">
        <v>3</v>
      </c>
      <c r="C142" s="12" t="s">
        <v>152</v>
      </c>
      <c r="D142" s="13" t="s">
        <v>5</v>
      </c>
      <c r="E142" s="112" t="s">
        <v>160</v>
      </c>
      <c r="F142" s="112"/>
      <c r="G142" s="112"/>
      <c r="H142" s="112"/>
      <c r="I142" s="112"/>
      <c r="J142" s="112"/>
      <c r="K142" s="112"/>
      <c r="L142" s="14">
        <v>19</v>
      </c>
      <c r="M142" s="34"/>
      <c r="N142" s="109">
        <v>167.37302399999996</v>
      </c>
      <c r="O142" s="57">
        <f t="shared" si="15"/>
        <v>3180.09</v>
      </c>
    </row>
    <row r="143" spans="1:15" customFormat="1" ht="96.5" customHeight="1">
      <c r="A143" s="12" t="s">
        <v>150</v>
      </c>
      <c r="B143" s="12">
        <v>4</v>
      </c>
      <c r="C143" s="12" t="s">
        <v>153</v>
      </c>
      <c r="D143" s="13" t="s">
        <v>5</v>
      </c>
      <c r="E143" s="112" t="s">
        <v>161</v>
      </c>
      <c r="F143" s="112"/>
      <c r="G143" s="112"/>
      <c r="H143" s="112"/>
      <c r="I143" s="112"/>
      <c r="J143" s="112"/>
      <c r="K143" s="112"/>
      <c r="L143" s="108">
        <v>6</v>
      </c>
      <c r="M143" s="34"/>
      <c r="N143" s="109">
        <v>355.40081850000001</v>
      </c>
      <c r="O143" s="15">
        <f t="shared" si="15"/>
        <v>2132.41</v>
      </c>
    </row>
    <row r="144" spans="1:15" customFormat="1" ht="55" customHeight="1">
      <c r="A144" s="12" t="s">
        <v>150</v>
      </c>
      <c r="B144" s="12">
        <v>5</v>
      </c>
      <c r="C144" s="12" t="s">
        <v>154</v>
      </c>
      <c r="D144" s="13" t="s">
        <v>5</v>
      </c>
      <c r="E144" s="112" t="s">
        <v>162</v>
      </c>
      <c r="F144" s="112"/>
      <c r="G144" s="112"/>
      <c r="H144" s="112"/>
      <c r="I144" s="112"/>
      <c r="J144" s="112"/>
      <c r="K144" s="112"/>
      <c r="L144" s="14">
        <v>4</v>
      </c>
      <c r="M144" s="34"/>
      <c r="N144" s="109">
        <v>782.72862850000001</v>
      </c>
      <c r="O144" s="57">
        <f t="shared" si="15"/>
        <v>3130.92</v>
      </c>
    </row>
    <row r="145" spans="1:15" customFormat="1" ht="37" customHeight="1">
      <c r="A145" s="12" t="s">
        <v>150</v>
      </c>
      <c r="B145" s="12">
        <v>6</v>
      </c>
      <c r="C145" s="12" t="s">
        <v>155</v>
      </c>
      <c r="D145" s="13" t="s">
        <v>5</v>
      </c>
      <c r="E145" s="112" t="s">
        <v>163</v>
      </c>
      <c r="F145" s="112"/>
      <c r="G145" s="112"/>
      <c r="H145" s="112"/>
      <c r="I145" s="112"/>
      <c r="J145" s="112"/>
      <c r="K145" s="112"/>
      <c r="L145" s="108">
        <v>1</v>
      </c>
      <c r="M145" s="34"/>
      <c r="N145" s="109">
        <v>896.99700999999993</v>
      </c>
      <c r="O145" s="15">
        <f t="shared" si="15"/>
        <v>897</v>
      </c>
    </row>
    <row r="146" spans="1:15" customFormat="1" ht="54.5" customHeight="1">
      <c r="A146" s="12" t="s">
        <v>150</v>
      </c>
      <c r="B146" s="12">
        <v>7</v>
      </c>
      <c r="C146" s="12" t="s">
        <v>156</v>
      </c>
      <c r="D146" s="13" t="s">
        <v>5</v>
      </c>
      <c r="E146" s="112" t="s">
        <v>164</v>
      </c>
      <c r="F146" s="112"/>
      <c r="G146" s="112"/>
      <c r="H146" s="112"/>
      <c r="I146" s="112"/>
      <c r="J146" s="112"/>
      <c r="K146" s="112"/>
      <c r="L146" s="108">
        <v>2</v>
      </c>
      <c r="M146" s="34"/>
      <c r="N146" s="109">
        <v>358.79880399999996</v>
      </c>
      <c r="O146" s="15">
        <f t="shared" ref="O146:O148" si="16">ROUND(ROUND(L146,2)*ROUND(N146,3),2)</f>
        <v>717.6</v>
      </c>
    </row>
    <row r="147" spans="1:15" customFormat="1" ht="110.5" customHeight="1">
      <c r="A147" s="12" t="s">
        <v>150</v>
      </c>
      <c r="B147" s="12">
        <v>8</v>
      </c>
      <c r="C147" s="12" t="s">
        <v>157</v>
      </c>
      <c r="D147" s="13" t="s">
        <v>5</v>
      </c>
      <c r="E147" s="112" t="s">
        <v>165</v>
      </c>
      <c r="F147" s="112"/>
      <c r="G147" s="112"/>
      <c r="H147" s="112"/>
      <c r="I147" s="112"/>
      <c r="J147" s="112"/>
      <c r="K147" s="112"/>
      <c r="L147" s="14">
        <v>1</v>
      </c>
      <c r="M147" s="34"/>
      <c r="N147" s="109">
        <v>2668.5749999999998</v>
      </c>
      <c r="O147" s="57">
        <f t="shared" si="16"/>
        <v>2668.58</v>
      </c>
    </row>
    <row r="148" spans="1:15" customFormat="1" ht="112.5" customHeight="1">
      <c r="A148" s="12" t="s">
        <v>150</v>
      </c>
      <c r="B148" s="12">
        <v>9</v>
      </c>
      <c r="C148" s="12" t="s">
        <v>158</v>
      </c>
      <c r="D148" s="13" t="s">
        <v>5</v>
      </c>
      <c r="E148" s="112" t="s">
        <v>166</v>
      </c>
      <c r="F148" s="112"/>
      <c r="G148" s="112"/>
      <c r="H148" s="112"/>
      <c r="I148" s="112"/>
      <c r="J148" s="112"/>
      <c r="K148" s="112"/>
      <c r="L148" s="108">
        <v>1</v>
      </c>
      <c r="M148" s="34"/>
      <c r="N148" s="109">
        <v>889.52499999999998</v>
      </c>
      <c r="O148" s="15">
        <f t="shared" si="16"/>
        <v>889.53</v>
      </c>
    </row>
    <row r="149" spans="1:15" customFormat="1" ht="14">
      <c r="E149" s="82" t="s">
        <v>10</v>
      </c>
      <c r="F149" s="82"/>
      <c r="G149" s="83"/>
      <c r="H149" s="90"/>
      <c r="I149" s="85"/>
      <c r="J149" s="85"/>
      <c r="K149" s="87"/>
      <c r="L149" s="35"/>
      <c r="O149" s="25">
        <f>SUM(O140:O148)</f>
        <v>15270.660000000002</v>
      </c>
    </row>
    <row r="150" spans="1:15" customFormat="1" ht="14">
      <c r="E150" s="82"/>
      <c r="F150" s="82"/>
      <c r="G150" s="83"/>
      <c r="H150" s="90"/>
      <c r="I150" s="85"/>
      <c r="J150" s="85"/>
      <c r="K150" s="87"/>
      <c r="L150" s="35"/>
      <c r="O150" s="25"/>
    </row>
    <row r="151" spans="1:15" customFormat="1" ht="14">
      <c r="C151" s="10" t="s">
        <v>27</v>
      </c>
      <c r="D151" s="11" t="s">
        <v>4</v>
      </c>
      <c r="E151" s="113" t="s">
        <v>28</v>
      </c>
      <c r="F151" s="113"/>
      <c r="G151" s="113"/>
      <c r="H151" s="113"/>
      <c r="I151" s="113"/>
      <c r="J151" s="113"/>
      <c r="K151" s="113"/>
      <c r="L151" s="113"/>
    </row>
    <row r="152" spans="1:15" customFormat="1" ht="14">
      <c r="C152" s="10" t="s">
        <v>29</v>
      </c>
      <c r="D152" s="11" t="s">
        <v>7</v>
      </c>
      <c r="E152" s="106" t="s">
        <v>134</v>
      </c>
      <c r="F152" s="107"/>
      <c r="G152" s="107"/>
      <c r="H152" s="107"/>
      <c r="I152" s="107"/>
      <c r="J152" s="107"/>
      <c r="K152" s="107"/>
      <c r="L152" s="107"/>
    </row>
    <row r="153" spans="1:15" customFormat="1" ht="14">
      <c r="C153" s="10" t="s">
        <v>39</v>
      </c>
      <c r="D153" s="11" t="s">
        <v>16</v>
      </c>
      <c r="E153" s="106" t="s">
        <v>110</v>
      </c>
      <c r="F153" s="107"/>
      <c r="G153" s="107"/>
      <c r="H153" s="107"/>
      <c r="I153" s="107"/>
      <c r="J153" s="107"/>
      <c r="K153" s="107"/>
      <c r="L153" s="107"/>
    </row>
    <row r="154" spans="1:15" s="45" customFormat="1" ht="14">
      <c r="E154" s="92"/>
      <c r="F154" s="92"/>
      <c r="G154" s="93"/>
      <c r="H154" s="94"/>
      <c r="I154" s="95"/>
      <c r="J154" s="95"/>
      <c r="K154" s="92"/>
      <c r="L154" s="35"/>
    </row>
    <row r="155" spans="1:15" customFormat="1" ht="49" customHeight="1">
      <c r="A155" s="12" t="s">
        <v>168</v>
      </c>
      <c r="B155" s="12">
        <v>1</v>
      </c>
      <c r="C155" s="12" t="s">
        <v>112</v>
      </c>
      <c r="D155" s="13" t="s">
        <v>5</v>
      </c>
      <c r="E155" s="112" t="s">
        <v>169</v>
      </c>
      <c r="F155" s="112"/>
      <c r="G155" s="112"/>
      <c r="H155" s="112"/>
      <c r="I155" s="112"/>
      <c r="J155" s="112"/>
      <c r="K155" s="112"/>
      <c r="L155" s="14">
        <v>3</v>
      </c>
      <c r="M155" s="34"/>
      <c r="N155" s="109">
        <v>222.38124999999999</v>
      </c>
      <c r="O155" s="57">
        <f t="shared" ref="O155:O159" si="17">ROUND(ROUND(L155,2)*ROUND(N155,3),2)</f>
        <v>667.14</v>
      </c>
    </row>
    <row r="156" spans="1:15" customFormat="1" ht="60.5" customHeight="1">
      <c r="A156" s="12" t="s">
        <v>168</v>
      </c>
      <c r="B156" s="12">
        <v>2</v>
      </c>
      <c r="C156" s="12" t="s">
        <v>113</v>
      </c>
      <c r="D156" s="13" t="s">
        <v>5</v>
      </c>
      <c r="E156" s="112" t="s">
        <v>170</v>
      </c>
      <c r="F156" s="112"/>
      <c r="G156" s="112"/>
      <c r="H156" s="112"/>
      <c r="I156" s="112"/>
      <c r="J156" s="112"/>
      <c r="K156" s="112"/>
      <c r="L156" s="108">
        <v>1</v>
      </c>
      <c r="M156" s="34"/>
      <c r="N156" s="109">
        <v>1228.8254159999999</v>
      </c>
      <c r="O156" s="15">
        <f t="shared" si="17"/>
        <v>1228.83</v>
      </c>
    </row>
    <row r="157" spans="1:15" customFormat="1" ht="127" customHeight="1">
      <c r="A157" s="12" t="s">
        <v>168</v>
      </c>
      <c r="B157" s="12">
        <v>3</v>
      </c>
      <c r="C157" s="12" t="s">
        <v>114</v>
      </c>
      <c r="D157" s="13" t="s">
        <v>5</v>
      </c>
      <c r="E157" s="112" t="s">
        <v>171</v>
      </c>
      <c r="F157" s="112"/>
      <c r="G157" s="112"/>
      <c r="H157" s="112"/>
      <c r="I157" s="112"/>
      <c r="J157" s="112"/>
      <c r="K157" s="112"/>
      <c r="L157" s="14">
        <v>1</v>
      </c>
      <c r="M157" s="34"/>
      <c r="N157" s="109">
        <v>634.49818249999987</v>
      </c>
      <c r="O157" s="57">
        <f t="shared" si="17"/>
        <v>634.5</v>
      </c>
    </row>
    <row r="158" spans="1:15" customFormat="1" ht="30" customHeight="1">
      <c r="A158" s="12" t="s">
        <v>168</v>
      </c>
      <c r="B158" s="12">
        <v>4</v>
      </c>
      <c r="C158" s="12" t="s">
        <v>115</v>
      </c>
      <c r="D158" s="13" t="s">
        <v>5</v>
      </c>
      <c r="E158" s="112" t="s">
        <v>172</v>
      </c>
      <c r="F158" s="112"/>
      <c r="G158" s="112"/>
      <c r="H158" s="112"/>
      <c r="I158" s="112"/>
      <c r="J158" s="112"/>
      <c r="K158" s="112"/>
      <c r="L158" s="108">
        <v>1</v>
      </c>
      <c r="M158" s="34"/>
      <c r="N158" s="109">
        <v>102.2775845</v>
      </c>
      <c r="O158" s="15">
        <f t="shared" si="17"/>
        <v>102.28</v>
      </c>
    </row>
    <row r="159" spans="1:15" customFormat="1" ht="159" customHeight="1">
      <c r="A159" s="12" t="s">
        <v>168</v>
      </c>
      <c r="B159" s="12">
        <v>5</v>
      </c>
      <c r="C159" s="12" t="s">
        <v>116</v>
      </c>
      <c r="D159" s="13" t="s">
        <v>117</v>
      </c>
      <c r="E159" s="112" t="s">
        <v>173</v>
      </c>
      <c r="F159" s="112"/>
      <c r="G159" s="112"/>
      <c r="H159" s="112"/>
      <c r="I159" s="112"/>
      <c r="J159" s="112"/>
      <c r="K159" s="112"/>
      <c r="L159" s="14">
        <v>1</v>
      </c>
      <c r="M159" s="34"/>
      <c r="N159" s="109">
        <v>800.57249999999988</v>
      </c>
      <c r="O159" s="57">
        <f t="shared" si="17"/>
        <v>800.57</v>
      </c>
    </row>
    <row r="160" spans="1:15" customFormat="1" ht="14">
      <c r="E160" s="82" t="s">
        <v>10</v>
      </c>
      <c r="F160" s="82"/>
      <c r="G160" s="83"/>
      <c r="H160" s="90"/>
      <c r="I160" s="85"/>
      <c r="J160" s="85"/>
      <c r="K160" s="87"/>
      <c r="L160" s="35"/>
      <c r="O160" s="25">
        <f>SUM(O155:O159)</f>
        <v>3433.32</v>
      </c>
    </row>
    <row r="161" spans="1:15" customFormat="1" ht="14">
      <c r="E161" s="82"/>
      <c r="F161" s="82"/>
      <c r="G161" s="83"/>
      <c r="H161" s="90"/>
      <c r="I161" s="85"/>
      <c r="J161" s="85"/>
      <c r="K161" s="87"/>
      <c r="L161" s="35"/>
      <c r="O161" s="25"/>
    </row>
    <row r="162" spans="1:15" customFormat="1" ht="14">
      <c r="C162" s="10" t="s">
        <v>27</v>
      </c>
      <c r="D162" s="11" t="s">
        <v>4</v>
      </c>
      <c r="E162" s="113" t="s">
        <v>28</v>
      </c>
      <c r="F162" s="113"/>
      <c r="G162" s="113"/>
      <c r="H162" s="113"/>
      <c r="I162" s="113"/>
      <c r="J162" s="113"/>
      <c r="K162" s="113"/>
      <c r="L162" s="113"/>
    </row>
    <row r="163" spans="1:15" customFormat="1" ht="14">
      <c r="C163" s="10" t="s">
        <v>29</v>
      </c>
      <c r="D163" s="11" t="s">
        <v>7</v>
      </c>
      <c r="E163" s="106" t="s">
        <v>134</v>
      </c>
      <c r="F163" s="107"/>
      <c r="G163" s="107"/>
      <c r="H163" s="107"/>
      <c r="I163" s="107"/>
      <c r="J163" s="107"/>
      <c r="K163" s="107"/>
      <c r="L163" s="107"/>
    </row>
    <row r="164" spans="1:15" customFormat="1" ht="14">
      <c r="C164" s="10" t="s">
        <v>39</v>
      </c>
      <c r="D164" s="11" t="s">
        <v>8</v>
      </c>
      <c r="E164" s="106" t="s">
        <v>174</v>
      </c>
      <c r="F164" s="107"/>
      <c r="G164" s="107"/>
      <c r="H164" s="107"/>
      <c r="I164" s="107"/>
      <c r="J164" s="107"/>
      <c r="K164" s="107"/>
      <c r="L164" s="107"/>
    </row>
    <row r="165" spans="1:15" s="45" customFormat="1" ht="14">
      <c r="E165" s="92"/>
      <c r="F165" s="92"/>
      <c r="G165" s="93"/>
      <c r="H165" s="94"/>
      <c r="I165" s="95"/>
      <c r="J165" s="95"/>
      <c r="K165" s="92"/>
      <c r="L165" s="35"/>
    </row>
    <row r="166" spans="1:15" customFormat="1" ht="39.5" customHeight="1">
      <c r="A166" s="12" t="s">
        <v>175</v>
      </c>
      <c r="B166" s="12">
        <v>1</v>
      </c>
      <c r="C166" s="12" t="s">
        <v>125</v>
      </c>
      <c r="D166" s="13" t="s">
        <v>126</v>
      </c>
      <c r="E166" s="112" t="s">
        <v>176</v>
      </c>
      <c r="F166" s="112"/>
      <c r="G166" s="112"/>
      <c r="H166" s="112"/>
      <c r="I166" s="112"/>
      <c r="J166" s="112"/>
      <c r="K166" s="112"/>
      <c r="L166" s="14">
        <v>27</v>
      </c>
      <c r="M166" s="34"/>
      <c r="N166" s="109">
        <v>39.370376499999999</v>
      </c>
      <c r="O166" s="57">
        <f t="shared" ref="O166:O168" si="18">ROUND(ROUND(L166,2)*ROUND(N166,3),2)</f>
        <v>1062.99</v>
      </c>
    </row>
    <row r="167" spans="1:15" customFormat="1" ht="48" customHeight="1">
      <c r="A167" s="12" t="s">
        <v>175</v>
      </c>
      <c r="B167" s="12">
        <v>2</v>
      </c>
      <c r="C167" s="12" t="s">
        <v>127</v>
      </c>
      <c r="D167" s="13" t="s">
        <v>126</v>
      </c>
      <c r="E167" s="112" t="s">
        <v>129</v>
      </c>
      <c r="F167" s="112"/>
      <c r="G167" s="112"/>
      <c r="H167" s="112"/>
      <c r="I167" s="112"/>
      <c r="J167" s="112"/>
      <c r="K167" s="112"/>
      <c r="L167" s="108">
        <v>27</v>
      </c>
      <c r="M167" s="34"/>
      <c r="N167" s="109">
        <v>51.592449999999992</v>
      </c>
      <c r="O167" s="15">
        <f t="shared" si="18"/>
        <v>1392.98</v>
      </c>
    </row>
    <row r="168" spans="1:15" customFormat="1" ht="93" customHeight="1">
      <c r="A168" s="12" t="s">
        <v>175</v>
      </c>
      <c r="B168" s="12">
        <v>3</v>
      </c>
      <c r="C168" s="12"/>
      <c r="D168" s="13" t="s">
        <v>5</v>
      </c>
      <c r="E168" s="112" t="s">
        <v>130</v>
      </c>
      <c r="F168" s="112"/>
      <c r="G168" s="112"/>
      <c r="H168" s="112"/>
      <c r="I168" s="112"/>
      <c r="J168" s="112"/>
      <c r="K168" s="112"/>
      <c r="L168" s="14">
        <v>1</v>
      </c>
      <c r="M168" s="34"/>
      <c r="N168" s="109">
        <v>1423.2399999999998</v>
      </c>
      <c r="O168" s="57">
        <f t="shared" si="18"/>
        <v>1423.24</v>
      </c>
    </row>
    <row r="169" spans="1:15" customFormat="1" ht="14">
      <c r="E169" s="82" t="s">
        <v>10</v>
      </c>
      <c r="F169" s="82"/>
      <c r="G169" s="83"/>
      <c r="H169" s="90"/>
      <c r="I169" s="85"/>
      <c r="J169" s="85"/>
      <c r="K169" s="87"/>
      <c r="L169" s="35"/>
      <c r="O169" s="25">
        <f>SUM(O166:O168)</f>
        <v>3879.21</v>
      </c>
    </row>
    <row r="170" spans="1:15" customFormat="1" ht="14">
      <c r="E170" s="82"/>
      <c r="F170" s="82"/>
      <c r="G170" s="83"/>
      <c r="H170" s="90"/>
      <c r="I170" s="85"/>
      <c r="J170" s="85"/>
      <c r="K170" s="87"/>
      <c r="L170" s="35"/>
      <c r="O170" s="25"/>
    </row>
    <row r="171" spans="1:15" customFormat="1" ht="14">
      <c r="C171" s="10" t="s">
        <v>27</v>
      </c>
      <c r="D171" s="11" t="s">
        <v>4</v>
      </c>
      <c r="E171" s="113" t="s">
        <v>28</v>
      </c>
      <c r="F171" s="113"/>
      <c r="G171" s="113"/>
      <c r="H171" s="113"/>
      <c r="I171" s="113"/>
      <c r="J171" s="113"/>
      <c r="K171" s="113"/>
      <c r="L171" s="113"/>
    </row>
    <row r="172" spans="1:15" customFormat="1" ht="14">
      <c r="C172" s="10" t="s">
        <v>29</v>
      </c>
      <c r="D172" s="11" t="s">
        <v>7</v>
      </c>
      <c r="E172" s="106" t="s">
        <v>134</v>
      </c>
      <c r="F172" s="107"/>
      <c r="G172" s="107"/>
      <c r="H172" s="107"/>
      <c r="I172" s="107"/>
      <c r="J172" s="107"/>
      <c r="K172" s="107"/>
      <c r="L172" s="107"/>
    </row>
    <row r="173" spans="1:15" customFormat="1" ht="14">
      <c r="C173" s="10" t="s">
        <v>39</v>
      </c>
      <c r="D173" s="11" t="s">
        <v>18</v>
      </c>
      <c r="E173" s="106" t="s">
        <v>23</v>
      </c>
      <c r="F173" s="107"/>
      <c r="G173" s="107"/>
      <c r="H173" s="107"/>
      <c r="I173" s="107"/>
      <c r="J173" s="107"/>
      <c r="K173" s="107"/>
      <c r="L173" s="107"/>
    </row>
    <row r="174" spans="1:15" s="45" customFormat="1" ht="14">
      <c r="E174" s="92"/>
      <c r="F174" s="92"/>
      <c r="G174" s="93"/>
      <c r="H174" s="94"/>
      <c r="I174" s="95"/>
      <c r="J174" s="95"/>
      <c r="K174" s="92"/>
      <c r="L174" s="35"/>
    </row>
    <row r="175" spans="1:15" customFormat="1" ht="131" customHeight="1">
      <c r="A175" s="12" t="s">
        <v>177</v>
      </c>
      <c r="B175" s="12">
        <v>1</v>
      </c>
      <c r="C175" s="12" t="s">
        <v>132</v>
      </c>
      <c r="D175" s="13" t="s">
        <v>61</v>
      </c>
      <c r="E175" s="112" t="s">
        <v>178</v>
      </c>
      <c r="F175" s="112"/>
      <c r="G175" s="112"/>
      <c r="H175" s="112"/>
      <c r="I175" s="112"/>
      <c r="J175" s="112"/>
      <c r="K175" s="112"/>
      <c r="L175" s="14">
        <v>1</v>
      </c>
      <c r="M175" s="34"/>
      <c r="N175" s="109">
        <v>1156.3824999999999</v>
      </c>
      <c r="O175" s="57">
        <f>ROUND(ROUND(L175,2)*ROUND(N175,3),2)</f>
        <v>1156.3800000000001</v>
      </c>
    </row>
    <row r="176" spans="1:15" customFormat="1" ht="14">
      <c r="E176" s="82" t="s">
        <v>10</v>
      </c>
      <c r="F176" s="82"/>
      <c r="G176" s="83"/>
      <c r="H176" s="90"/>
      <c r="I176" s="85"/>
      <c r="J176" s="85"/>
      <c r="K176" s="87"/>
      <c r="L176" s="35"/>
      <c r="O176" s="25">
        <f>SUM(O175:O175)</f>
        <v>1156.3800000000001</v>
      </c>
    </row>
    <row r="177" spans="1:16" customFormat="1" ht="14">
      <c r="E177" s="82"/>
      <c r="F177" s="82"/>
      <c r="G177" s="83"/>
      <c r="H177" s="90"/>
      <c r="I177" s="85"/>
      <c r="J177" s="85"/>
      <c r="K177" s="87"/>
      <c r="L177" s="35"/>
      <c r="O177" s="25"/>
    </row>
    <row r="178" spans="1:16" customFormat="1" ht="14.15" customHeight="1">
      <c r="A178" s="16"/>
      <c r="B178" s="16"/>
      <c r="C178" s="16"/>
      <c r="D178" s="16"/>
      <c r="E178" s="79" t="s">
        <v>179</v>
      </c>
      <c r="F178" s="16"/>
      <c r="G178" s="16"/>
      <c r="H178" s="29"/>
      <c r="I178" s="16"/>
      <c r="J178" s="16"/>
      <c r="K178" s="16"/>
      <c r="L178" s="43"/>
      <c r="M178" s="16"/>
      <c r="N178" s="16"/>
      <c r="O178" s="73">
        <f>SUM(O12:O177)/2</f>
        <v>117781.07</v>
      </c>
    </row>
    <row r="179" spans="1:16" customFormat="1" ht="7" customHeight="1">
      <c r="A179" s="68"/>
      <c r="B179" s="68"/>
      <c r="C179" s="68"/>
      <c r="D179" s="68"/>
      <c r="E179" s="72"/>
      <c r="F179" s="68"/>
      <c r="G179" s="68"/>
      <c r="H179" s="69"/>
      <c r="I179" s="68"/>
      <c r="J179" s="1"/>
      <c r="K179" s="68"/>
      <c r="L179" s="62"/>
      <c r="M179" s="68"/>
      <c r="N179" s="68"/>
      <c r="O179" s="70"/>
      <c r="P179" s="68"/>
    </row>
    <row r="180" spans="1:16" customFormat="1" ht="14">
      <c r="E180" s="71" t="s">
        <v>24</v>
      </c>
      <c r="F180" s="45"/>
      <c r="G180" s="45"/>
      <c r="H180" s="75"/>
      <c r="I180" s="45"/>
      <c r="J180" s="45"/>
      <c r="K180" s="45"/>
      <c r="L180" s="35"/>
      <c r="M180" s="45"/>
      <c r="N180" s="45"/>
      <c r="O180" s="76">
        <f>O178*0.21</f>
        <v>24734.024700000002</v>
      </c>
    </row>
    <row r="181" spans="1:16" customFormat="1" ht="7" customHeight="1">
      <c r="A181" s="68"/>
      <c r="B181" s="68"/>
      <c r="C181" s="68"/>
      <c r="D181" s="68"/>
      <c r="E181" s="72"/>
      <c r="F181" s="68"/>
      <c r="G181" s="68"/>
      <c r="H181" s="69"/>
      <c r="I181" s="68"/>
      <c r="J181" s="1"/>
      <c r="K181" s="68"/>
      <c r="L181" s="62"/>
      <c r="M181" s="68"/>
      <c r="N181" s="68"/>
      <c r="O181" s="74"/>
      <c r="P181" s="68"/>
    </row>
    <row r="182" spans="1:16" customFormat="1" ht="14.15" customHeight="1">
      <c r="A182" s="16"/>
      <c r="B182" s="16"/>
      <c r="C182" s="16"/>
      <c r="D182" s="16"/>
      <c r="E182" s="77" t="s">
        <v>25</v>
      </c>
      <c r="F182" s="16"/>
      <c r="G182" s="16"/>
      <c r="H182" s="29"/>
      <c r="I182" s="16"/>
      <c r="J182" s="16"/>
      <c r="K182" s="16"/>
      <c r="L182" s="43"/>
      <c r="M182" s="16"/>
      <c r="N182" s="16"/>
      <c r="O182" s="78">
        <f>SUM(O178,O180)</f>
        <v>142515.09470000002</v>
      </c>
    </row>
    <row r="183" spans="1:16" customFormat="1" ht="14">
      <c r="H183" s="28"/>
      <c r="L183" s="35"/>
    </row>
    <row r="184" spans="1:16" customFormat="1" ht="14.15" customHeight="1">
      <c r="H184" s="28"/>
      <c r="L184" s="35"/>
    </row>
    <row r="185" spans="1:16" customFormat="1" ht="14">
      <c r="H185" s="28"/>
      <c r="L185" s="35"/>
    </row>
    <row r="186" spans="1:16" customFormat="1" ht="14.15" customHeight="1">
      <c r="H186" s="28"/>
      <c r="L186" s="35"/>
    </row>
    <row r="187" spans="1:16" customFormat="1" ht="14">
      <c r="H187" s="28"/>
      <c r="L187" s="35"/>
    </row>
    <row r="188" spans="1:16" customFormat="1" ht="14.15" customHeight="1">
      <c r="H188" s="28"/>
      <c r="L188" s="35"/>
    </row>
    <row r="189" spans="1:16" customFormat="1" ht="14">
      <c r="H189" s="28"/>
      <c r="L189" s="35"/>
    </row>
    <row r="190" spans="1:16" customFormat="1" ht="14.15" customHeight="1">
      <c r="H190" s="28"/>
      <c r="L190" s="35"/>
    </row>
    <row r="191" spans="1:16" customFormat="1" ht="14">
      <c r="H191" s="28"/>
      <c r="L191" s="35"/>
    </row>
    <row r="192" spans="1:16" customFormat="1" ht="14.15" customHeight="1">
      <c r="H192" s="28"/>
      <c r="L192" s="35"/>
    </row>
    <row r="193" spans="8:12" customFormat="1" ht="14">
      <c r="H193" s="28"/>
      <c r="L193" s="35"/>
    </row>
    <row r="194" spans="8:12" customFormat="1" ht="14.15" customHeight="1">
      <c r="H194" s="28"/>
      <c r="L194" s="35"/>
    </row>
    <row r="195" spans="8:12" customFormat="1" ht="14">
      <c r="H195" s="28"/>
      <c r="L195" s="35"/>
    </row>
    <row r="196" spans="8:12" customFormat="1" ht="14.15" customHeight="1">
      <c r="H196" s="28"/>
      <c r="L196" s="35"/>
    </row>
    <row r="197" spans="8:12" customFormat="1" ht="14">
      <c r="H197" s="28"/>
      <c r="L197" s="35"/>
    </row>
    <row r="198" spans="8:12" customFormat="1" ht="14.15" customHeight="1">
      <c r="H198" s="28"/>
      <c r="L198" s="35"/>
    </row>
    <row r="199" spans="8:12" customFormat="1" ht="14">
      <c r="H199" s="28"/>
      <c r="L199" s="35"/>
    </row>
    <row r="200" spans="8:12" customFormat="1" ht="14">
      <c r="H200" s="28"/>
      <c r="L200" s="35"/>
    </row>
    <row r="201" spans="8:12" customFormat="1" ht="14">
      <c r="H201" s="28"/>
      <c r="L201" s="35"/>
    </row>
    <row r="202" spans="8:12" customFormat="1" ht="14">
      <c r="H202" s="28"/>
      <c r="L202" s="35"/>
    </row>
    <row r="203" spans="8:12" customFormat="1" ht="14">
      <c r="H203" s="28"/>
      <c r="L203" s="35"/>
    </row>
    <row r="204" spans="8:12" customFormat="1" ht="14">
      <c r="H204" s="28"/>
      <c r="L204" s="35"/>
    </row>
    <row r="205" spans="8:12" customFormat="1" ht="14">
      <c r="H205" s="28"/>
      <c r="L205" s="35"/>
    </row>
    <row r="206" spans="8:12" customFormat="1" ht="14">
      <c r="H206" s="28"/>
      <c r="L206" s="35"/>
    </row>
    <row r="207" spans="8:12" customFormat="1" ht="14">
      <c r="H207" s="28"/>
      <c r="L207" s="35"/>
    </row>
    <row r="208" spans="8:12" customFormat="1" ht="14">
      <c r="H208" s="28"/>
      <c r="L208" s="35"/>
    </row>
    <row r="209" spans="8:12" customFormat="1" ht="14">
      <c r="H209" s="28"/>
      <c r="L209" s="35"/>
    </row>
    <row r="210" spans="8:12" customFormat="1" ht="14">
      <c r="H210" s="28"/>
      <c r="L210" s="35"/>
    </row>
    <row r="211" spans="8:12" customFormat="1" ht="14">
      <c r="H211" s="28"/>
      <c r="L211" s="35"/>
    </row>
    <row r="212" spans="8:12" customFormat="1" ht="14">
      <c r="H212" s="28"/>
      <c r="L212" s="35"/>
    </row>
    <row r="213" spans="8:12" customFormat="1" ht="14">
      <c r="H213" s="28"/>
      <c r="L213" s="35"/>
    </row>
    <row r="214" spans="8:12" customFormat="1" ht="14">
      <c r="H214" s="28"/>
      <c r="L214" s="35"/>
    </row>
    <row r="215" spans="8:12" customFormat="1" ht="14">
      <c r="H215" s="28"/>
      <c r="L215" s="35"/>
    </row>
    <row r="216" spans="8:12" customFormat="1" ht="14">
      <c r="H216" s="28"/>
      <c r="L216" s="35"/>
    </row>
    <row r="217" spans="8:12" customFormat="1" ht="14">
      <c r="H217" s="28"/>
      <c r="L217" s="35"/>
    </row>
    <row r="218" spans="8:12" customFormat="1" ht="14">
      <c r="H218" s="28"/>
      <c r="L218" s="35"/>
    </row>
    <row r="219" spans="8:12" customFormat="1" ht="14">
      <c r="H219" s="28"/>
      <c r="L219" s="35"/>
    </row>
    <row r="220" spans="8:12" customFormat="1" ht="14">
      <c r="H220" s="28"/>
      <c r="L220" s="35"/>
    </row>
    <row r="221" spans="8:12" customFormat="1" ht="14">
      <c r="H221" s="28"/>
      <c r="L221" s="35"/>
    </row>
    <row r="222" spans="8:12" customFormat="1" ht="14">
      <c r="H222" s="28"/>
      <c r="L222" s="35"/>
    </row>
    <row r="223" spans="8:12" customFormat="1" ht="14">
      <c r="H223" s="28"/>
      <c r="L223" s="35"/>
    </row>
    <row r="224" spans="8:12" customFormat="1" ht="14">
      <c r="H224" s="28"/>
      <c r="L224" s="35"/>
    </row>
    <row r="225" spans="8:12" customFormat="1" ht="14">
      <c r="H225" s="28"/>
      <c r="L225" s="35"/>
    </row>
    <row r="226" spans="8:12" customFormat="1" ht="14">
      <c r="H226" s="28"/>
      <c r="L226" s="35"/>
    </row>
    <row r="227" spans="8:12" customFormat="1" ht="14">
      <c r="H227" s="28"/>
      <c r="L227" s="35"/>
    </row>
    <row r="228" spans="8:12" customFormat="1" ht="14">
      <c r="H228" s="28"/>
      <c r="L228" s="35"/>
    </row>
    <row r="229" spans="8:12" customFormat="1" ht="14">
      <c r="H229" s="28"/>
      <c r="L229" s="35"/>
    </row>
    <row r="230" spans="8:12" customFormat="1" ht="14">
      <c r="H230" s="28"/>
      <c r="L230" s="35"/>
    </row>
    <row r="231" spans="8:12" customFormat="1" ht="14">
      <c r="H231" s="28"/>
      <c r="L231" s="35"/>
    </row>
    <row r="232" spans="8:12" customFormat="1" ht="14">
      <c r="H232" s="28"/>
      <c r="L232" s="35"/>
    </row>
    <row r="233" spans="8:12" customFormat="1" ht="14">
      <c r="H233" s="28"/>
      <c r="L233" s="35"/>
    </row>
    <row r="234" spans="8:12" customFormat="1" ht="14">
      <c r="H234" s="28"/>
      <c r="L234" s="35"/>
    </row>
    <row r="235" spans="8:12" customFormat="1" ht="14">
      <c r="H235" s="28"/>
      <c r="L235" s="35"/>
    </row>
    <row r="236" spans="8:12" customFormat="1" ht="14">
      <c r="H236" s="28"/>
      <c r="L236" s="35"/>
    </row>
    <row r="237" spans="8:12" customFormat="1" ht="14">
      <c r="H237" s="28"/>
      <c r="L237" s="35"/>
    </row>
    <row r="238" spans="8:12" customFormat="1" ht="14">
      <c r="H238" s="28"/>
      <c r="L238" s="35"/>
    </row>
    <row r="239" spans="8:12" customFormat="1" ht="14">
      <c r="H239" s="28"/>
      <c r="L239" s="35"/>
    </row>
    <row r="240" spans="8:12" customFormat="1" ht="14">
      <c r="H240" s="28"/>
      <c r="L240" s="35"/>
    </row>
    <row r="241" spans="8:12" customFormat="1" ht="14">
      <c r="H241" s="28"/>
      <c r="L241" s="35"/>
    </row>
  </sheetData>
  <mergeCells count="93">
    <mergeCell ref="E168:K168"/>
    <mergeCell ref="E171:L171"/>
    <mergeCell ref="E175:K175"/>
    <mergeCell ref="E162:L162"/>
    <mergeCell ref="E166:K166"/>
    <mergeCell ref="E167:K167"/>
    <mergeCell ref="E157:K157"/>
    <mergeCell ref="E158:K158"/>
    <mergeCell ref="E159:K159"/>
    <mergeCell ref="E147:K147"/>
    <mergeCell ref="E148:K148"/>
    <mergeCell ref="E151:L151"/>
    <mergeCell ref="E155:K155"/>
    <mergeCell ref="E156:K156"/>
    <mergeCell ref="E142:K142"/>
    <mergeCell ref="E143:K143"/>
    <mergeCell ref="E144:K144"/>
    <mergeCell ref="E145:K145"/>
    <mergeCell ref="E146:K146"/>
    <mergeCell ref="E132:K132"/>
    <mergeCell ref="E133:K133"/>
    <mergeCell ref="E136:L136"/>
    <mergeCell ref="E140:K140"/>
    <mergeCell ref="E141:K141"/>
    <mergeCell ref="E124:L124"/>
    <mergeCell ref="E128:K128"/>
    <mergeCell ref="E129:K129"/>
    <mergeCell ref="E130:K130"/>
    <mergeCell ref="E131:K131"/>
    <mergeCell ref="E110:K110"/>
    <mergeCell ref="E111:K111"/>
    <mergeCell ref="E112:K112"/>
    <mergeCell ref="E113:K113"/>
    <mergeCell ref="E116:L116"/>
    <mergeCell ref="E120:K120"/>
    <mergeCell ref="E121:K121"/>
    <mergeCell ref="E34:K34"/>
    <mergeCell ref="E35:K35"/>
    <mergeCell ref="E57:K57"/>
    <mergeCell ref="E58:K58"/>
    <mergeCell ref="E66:K66"/>
    <mergeCell ref="E53:L53"/>
    <mergeCell ref="E62:L62"/>
    <mergeCell ref="E67:K67"/>
    <mergeCell ref="E68:K68"/>
    <mergeCell ref="E69:K69"/>
    <mergeCell ref="E103:K103"/>
    <mergeCell ref="E86:K86"/>
    <mergeCell ref="E87:K87"/>
    <mergeCell ref="E85:K85"/>
    <mergeCell ref="E7:L7"/>
    <mergeCell ref="E8:L8"/>
    <mergeCell ref="E83:K83"/>
    <mergeCell ref="E84:K84"/>
    <mergeCell ref="E47:K47"/>
    <mergeCell ref="E48:K48"/>
    <mergeCell ref="E49:K49"/>
    <mergeCell ref="E59:K59"/>
    <mergeCell ref="E37:K37"/>
    <mergeCell ref="E46:K46"/>
    <mergeCell ref="E45:K45"/>
    <mergeCell ref="E26:K26"/>
    <mergeCell ref="E27:K27"/>
    <mergeCell ref="E12:K12"/>
    <mergeCell ref="E75:K75"/>
    <mergeCell ref="E76:K76"/>
    <mergeCell ref="E6:K6"/>
    <mergeCell ref="A2:O2"/>
    <mergeCell ref="E13:K13"/>
    <mergeCell ref="E36:K36"/>
    <mergeCell ref="E14:K14"/>
    <mergeCell ref="E15:K15"/>
    <mergeCell ref="E23:K23"/>
    <mergeCell ref="E22:K22"/>
    <mergeCell ref="E24:K24"/>
    <mergeCell ref="E25:K25"/>
    <mergeCell ref="E18:L18"/>
    <mergeCell ref="E30:L30"/>
    <mergeCell ref="E38:K38"/>
    <mergeCell ref="E41:L41"/>
    <mergeCell ref="E50:K50"/>
    <mergeCell ref="E70:K70"/>
    <mergeCell ref="E71:K71"/>
    <mergeCell ref="E72:K72"/>
    <mergeCell ref="E73:K73"/>
    <mergeCell ref="E74:K74"/>
    <mergeCell ref="E79:L79"/>
    <mergeCell ref="E90:L90"/>
    <mergeCell ref="E96:K96"/>
    <mergeCell ref="E99:L99"/>
    <mergeCell ref="E106:L106"/>
    <mergeCell ref="E94:K94"/>
    <mergeCell ref="E95:K95"/>
  </mergeCells>
  <phoneticPr fontId="22" type="noConversion"/>
  <printOptions horizontalCentered="1"/>
  <pageMargins left="0.78740157480314965" right="0.51181102362204722" top="1.2598425196850394" bottom="0.98425196850393704" header="0.31496062992125984" footer="0.43307086614173229"/>
  <pageSetup paperSize="9" scale="86" fitToHeight="0" orientation="portrait" r:id="rId1"/>
  <headerFooter scaleWithDoc="0">
    <oddHeader>&amp;L&amp;"Arial,Normal"&amp;6&amp;G&amp;R&amp;8Foc,57
08038 Barcelona
Tel. 938 574 000
www.gencat.cat/cire
www.madeincire.cat</oddHeader>
    <oddFooter>&amp;L&amp;G&amp;C&amp;"Helvetica-Light,Negrita"&amp;7&amp;K01+044N.I.F.:Q-5856204-B&amp;R&amp;K01+044Pàg.&amp;P / &amp;N</oddFooter>
  </headerFooter>
  <rowBreaks count="6" manualBreakCount="6">
    <brk id="23" max="15" man="1"/>
    <brk id="36" max="15" man="1"/>
    <brk id="48" max="15" man="1"/>
    <brk id="83" max="15" man="1"/>
    <brk id="157" max="15" man="1"/>
    <brk id="183"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Descomposat OBRA</vt:lpstr>
      <vt:lpstr>'Descomposat OBRA'!Àrea_d'impressió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López Garcia</dc:creator>
  <cp:lastModifiedBy>Martin Escribano, Susana</cp:lastModifiedBy>
  <cp:lastPrinted>2026-06-02T08:52:35Z</cp:lastPrinted>
  <dcterms:created xsi:type="dcterms:W3CDTF">2014-03-26T08:05:59Z</dcterms:created>
  <dcterms:modified xsi:type="dcterms:W3CDTF">2026-07-14T09:48:44Z</dcterms:modified>
</cp:coreProperties>
</file>