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succat-my.sharepoint.com/personal/joan_cambras_csuc_cat/Documents/CSUC/LICITACIONS/E2599 IMPRESSIÓ/Documents de treball/E2599 IMPRESSIÓ I REPROGRAFIA - Compartit Actualtic/00 PLECS/"/>
    </mc:Choice>
  </mc:AlternateContent>
  <xr:revisionPtr revIDLastSave="37" documentId="8_{BC65B238-4B8C-49F6-B75E-47AD3A72A46B}" xr6:coauthVersionLast="47" xr6:coauthVersionMax="47" xr10:uidLastSave="{D270F965-2ED0-4677-B877-31F04915055D}"/>
  <bookViews>
    <workbookView xWindow="28680" yWindow="-120" windowWidth="29040" windowHeight="15720" xr2:uid="{549AD98C-C401-436A-9DA6-55CBFDCD0A26}"/>
  </bookViews>
  <sheets>
    <sheet name="Quadre resum" sheetId="1" r:id="rId1"/>
    <sheet name="a) Criteris econòmics" sheetId="3" r:id="rId2"/>
    <sheet name="b) Criteris econòmics" sheetId="4" r:id="rId3"/>
    <sheet name="c) Criteris econòmics" sheetId="5" r:id="rId4"/>
    <sheet name="d) Criteris econòmics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39" i="1" s="1"/>
  <c r="F28" i="1"/>
  <c r="F40" i="1" s="1"/>
  <c r="F29" i="1"/>
  <c r="F41" i="1" s="1"/>
  <c r="F30" i="1"/>
  <c r="F42" i="1" s="1"/>
  <c r="F31" i="1"/>
  <c r="F43" i="1" s="1"/>
  <c r="F32" i="1"/>
  <c r="F44" i="1" s="1"/>
  <c r="F33" i="1"/>
  <c r="F45" i="1" s="1"/>
  <c r="F26" i="1"/>
  <c r="F38" i="1" s="1"/>
  <c r="E27" i="1"/>
  <c r="E39" i="1" s="1"/>
  <c r="E28" i="1"/>
  <c r="E40" i="1" s="1"/>
  <c r="E29" i="1"/>
  <c r="E41" i="1" s="1"/>
  <c r="E30" i="1"/>
  <c r="E42" i="1" s="1"/>
  <c r="E31" i="1"/>
  <c r="E43" i="1" s="1"/>
  <c r="E32" i="1"/>
  <c r="E44" i="1" s="1"/>
  <c r="E33" i="1"/>
  <c r="E45" i="1" s="1"/>
  <c r="E26" i="1"/>
  <c r="E38" i="1" s="1"/>
  <c r="D27" i="1"/>
  <c r="D39" i="1" s="1"/>
  <c r="D28" i="1"/>
  <c r="D40" i="1" s="1"/>
  <c r="D29" i="1"/>
  <c r="D41" i="1" s="1"/>
  <c r="D30" i="1"/>
  <c r="D42" i="1" s="1"/>
  <c r="D31" i="1"/>
  <c r="D43" i="1" s="1"/>
  <c r="D32" i="1"/>
  <c r="D44" i="1" s="1"/>
  <c r="D33" i="1"/>
  <c r="D45" i="1" s="1"/>
  <c r="D26" i="1"/>
  <c r="D38" i="1" s="1"/>
  <c r="C27" i="1"/>
  <c r="C39" i="1" s="1"/>
  <c r="C28" i="1"/>
  <c r="G28" i="1" s="1"/>
  <c r="C29" i="1"/>
  <c r="C41" i="1" s="1"/>
  <c r="C30" i="1"/>
  <c r="C42" i="1" s="1"/>
  <c r="C31" i="1"/>
  <c r="C43" i="1" s="1"/>
  <c r="C32" i="1"/>
  <c r="C44" i="1" s="1"/>
  <c r="C33" i="1"/>
  <c r="C45" i="1" s="1"/>
  <c r="C26" i="1"/>
  <c r="G26" i="1" s="1"/>
  <c r="G39" i="1"/>
  <c r="H39" i="1"/>
  <c r="H15" i="1"/>
  <c r="I15" i="1"/>
  <c r="G41" i="1"/>
  <c r="H41" i="1"/>
  <c r="G42" i="1"/>
  <c r="H42" i="1"/>
  <c r="G43" i="1"/>
  <c r="H43" i="1"/>
  <c r="G44" i="1"/>
  <c r="H44" i="1"/>
  <c r="G45" i="1"/>
  <c r="H45" i="1"/>
  <c r="I13" i="1"/>
  <c r="H13" i="1"/>
  <c r="C21" i="1"/>
  <c r="H26" i="1" l="1"/>
  <c r="H38" i="1" s="1"/>
  <c r="G55" i="1"/>
  <c r="G40" i="1"/>
  <c r="C38" i="1"/>
  <c r="C40" i="1"/>
  <c r="G38" i="1"/>
  <c r="H28" i="1"/>
  <c r="H40" i="1" s="1"/>
  <c r="D54" i="1"/>
  <c r="G57" i="1"/>
  <c r="C57" i="1"/>
  <c r="E57" i="1"/>
  <c r="F57" i="1"/>
  <c r="D57" i="1"/>
  <c r="G51" i="1"/>
  <c r="D51" i="1"/>
  <c r="E51" i="1"/>
  <c r="F51" i="1"/>
  <c r="C51" i="1"/>
  <c r="E56" i="1"/>
  <c r="D56" i="1"/>
  <c r="C56" i="1"/>
  <c r="F56" i="1"/>
  <c r="G56" i="1"/>
  <c r="F55" i="1"/>
  <c r="E55" i="1"/>
  <c r="G54" i="1"/>
  <c r="C55" i="1"/>
  <c r="F54" i="1"/>
  <c r="D55" i="1"/>
  <c r="E54" i="1"/>
  <c r="C54" i="1"/>
  <c r="D52" i="1" l="1"/>
  <c r="C50" i="1"/>
  <c r="C52" i="1"/>
  <c r="F52" i="1"/>
  <c r="E52" i="1"/>
  <c r="G52" i="1"/>
  <c r="H55" i="1"/>
  <c r="J55" i="1" s="1"/>
  <c r="H56" i="1"/>
  <c r="J56" i="1" s="1"/>
  <c r="H51" i="1"/>
  <c r="J51" i="1" s="1"/>
  <c r="H57" i="1"/>
  <c r="J57" i="1" s="1"/>
  <c r="H54" i="1"/>
  <c r="J54" i="1" s="1"/>
  <c r="H52" i="1" l="1"/>
  <c r="J52" i="1" s="1"/>
  <c r="G21" i="1"/>
  <c r="F21" i="1"/>
  <c r="E21" i="1"/>
  <c r="D21" i="1"/>
  <c r="H21" i="1"/>
  <c r="E50" i="1" l="1"/>
  <c r="G50" i="1"/>
  <c r="F50" i="1"/>
  <c r="D50" i="1"/>
  <c r="I21" i="1"/>
  <c r="D53" i="1" l="1"/>
  <c r="D58" i="1" s="1"/>
  <c r="C53" i="1"/>
  <c r="F53" i="1"/>
  <c r="F58" i="1" s="1"/>
  <c r="G53" i="1"/>
  <c r="G58" i="1" s="1"/>
  <c r="E53" i="1"/>
  <c r="E58" i="1" s="1"/>
  <c r="H50" i="1"/>
  <c r="J50" i="1" s="1"/>
  <c r="H53" i="1" l="1"/>
  <c r="J53" i="1" s="1"/>
  <c r="J58" i="1" s="1"/>
  <c r="C58" i="1"/>
  <c r="H58" i="1" s="1"/>
</calcChain>
</file>

<file path=xl/sharedStrings.xml><?xml version="1.0" encoding="utf-8"?>
<sst xmlns="http://schemas.openxmlformats.org/spreadsheetml/2006/main" count="184" uniqueCount="87">
  <si>
    <t>Preu ofert pel licitador</t>
  </si>
  <si>
    <t>Aquesta pestanya està bloquejada i s'utilitza per calcular el preu ofert pel licitador a través de les ofertes presentades</t>
  </si>
  <si>
    <t>Les pestanyes a omplir son: Criteris econòmics (a), b), c) i d))</t>
  </si>
  <si>
    <t>Volum de còpies anuals b/n garantit, Color garantit, b/n excés i Color excés</t>
  </si>
  <si>
    <t>ENTITAT</t>
  </si>
  <si>
    <t>b/n garantit</t>
  </si>
  <si>
    <t>Color garantit</t>
  </si>
  <si>
    <t>b/n en excés</t>
  </si>
  <si>
    <t>Color en excés</t>
  </si>
  <si>
    <t>Reprografia</t>
  </si>
  <si>
    <t>Reprografia en b/n</t>
  </si>
  <si>
    <t>Reprografia en color</t>
  </si>
  <si>
    <t>UPF</t>
  </si>
  <si>
    <t>UdL</t>
  </si>
  <si>
    <t>URV</t>
  </si>
  <si>
    <t>UVic-UCC</t>
  </si>
  <si>
    <t>UOC</t>
  </si>
  <si>
    <t>IL3-UB</t>
  </si>
  <si>
    <t>CREAF</t>
  </si>
  <si>
    <t>CSUC</t>
  </si>
  <si>
    <t>Total</t>
  </si>
  <si>
    <t>Preu proposat pel licitador de les còpies b/n garantit, Color garantit, b/n excés i Color excés</t>
  </si>
  <si>
    <t>Cost per Entitat de les còpies b/n garantit, Color garantit, b/n excés i Color excés</t>
  </si>
  <si>
    <t>Cost per Entitat en base als preus unitaris proposats i l’estimació de consum de l’apartat C.1 Pressupost màxim de licitació</t>
  </si>
  <si>
    <t>1r any</t>
  </si>
  <si>
    <t>2n any</t>
  </si>
  <si>
    <t>3r any</t>
  </si>
  <si>
    <t>4t any</t>
  </si>
  <si>
    <t>5è any</t>
  </si>
  <si>
    <t>Total sense IVA</t>
  </si>
  <si>
    <t>IVA</t>
  </si>
  <si>
    <t>Total amb IVA</t>
  </si>
  <si>
    <t xml:space="preserve">Criteris econòmics a): </t>
  </si>
  <si>
    <t>Modalitats b/n garantit, Color garantit, b/n excés i Color excés</t>
  </si>
  <si>
    <t>Els preus s'indicaran en €, sense IVA</t>
  </si>
  <si>
    <t>Còpies b/n, color</t>
  </si>
  <si>
    <t>Preu</t>
  </si>
  <si>
    <t>b/n garantit DIN A4</t>
  </si>
  <si>
    <t>4 decimals</t>
  </si>
  <si>
    <t>Universitat Pompeu Fabra (UPF)</t>
  </si>
  <si>
    <t>Universitat de Lleida (UdL)</t>
  </si>
  <si>
    <t>Universitat Rovira i Virgili (URV)</t>
  </si>
  <si>
    <t>Universitat de Vic (UVic-UCC)</t>
  </si>
  <si>
    <t>Universitat Oberta de Catalunya (UOC)</t>
  </si>
  <si>
    <t>Fundació Privada Institut de Formació Continua de la Universitat de Barcelona (IL3-UB)</t>
  </si>
  <si>
    <t>Centre de Recerca Ecològica i Aplicacions Forestals (CREAF)</t>
  </si>
  <si>
    <t>Consorci de Serveis Universitaris de Catalunya (CSUC)</t>
  </si>
  <si>
    <t>Color garantit DIN A4</t>
  </si>
  <si>
    <t>b/n excés DIN A4</t>
  </si>
  <si>
    <t>Color excés DIN A4</t>
  </si>
  <si>
    <t>No s’acceptaran ofertes econòmiques que incorporin subvencions creuades entre les propostes presentades a les diferents institucions beneficiàries de la licitació. Es considerarà que existeixen subvencions creuades en les propostes econòmiques quan per qualsevol de les modalitats b/n garantit, color garantit, b/n excés i color excés, les baixes proposades sobre el preu màxim per còpia per les diferents Entitats participants difereixin en més de vint (20) punts percentuals.</t>
  </si>
  <si>
    <t xml:space="preserve"> </t>
  </si>
  <si>
    <t xml:space="preserve">Criteris econòmics b): </t>
  </si>
  <si>
    <t>Modalitats d’incorporació d’impressores</t>
  </si>
  <si>
    <t>Incorporació d'impressores</t>
  </si>
  <si>
    <t>Incorporació d'equips durant el contracte</t>
  </si>
  <si>
    <t>T1A</t>
  </si>
  <si>
    <t>T1B</t>
  </si>
  <si>
    <t>T2</t>
  </si>
  <si>
    <t>T3</t>
  </si>
  <si>
    <t>T4</t>
  </si>
  <si>
    <t>T5</t>
  </si>
  <si>
    <t xml:space="preserve">Criteris econòmics c): </t>
  </si>
  <si>
    <t>Modalitat d'incorporació d’accessoris</t>
  </si>
  <si>
    <t>€ (sense IVA)</t>
  </si>
  <si>
    <t>Incorporació d’accessoris i llicències</t>
  </si>
  <si>
    <t>Fax</t>
  </si>
  <si>
    <t>Lector multifreqüència (RFID, MIFARE, Bluetooth compatible amb AppCRUE i NFC)</t>
  </si>
  <si>
    <t>Dispositius MIFARE (100 targetes)</t>
  </si>
  <si>
    <t>Finalitzador intern que classifica i grapa</t>
  </si>
  <si>
    <t>No es demana</t>
  </si>
  <si>
    <t>Grapadora ecològica</t>
  </si>
  <si>
    <t>Grapadora metàl·lica</t>
  </si>
  <si>
    <t>Finalitzador extern que classifica i grapa</t>
  </si>
  <si>
    <t>Protecció antirobatori calaixos</t>
  </si>
  <si>
    <t>Calaix addicional</t>
  </si>
  <si>
    <t>WiFi</t>
  </si>
  <si>
    <t>Quiosc</t>
  </si>
  <si>
    <t>Quiosc moneder</t>
  </si>
  <si>
    <t>Equip adaptat</t>
  </si>
  <si>
    <t xml:space="preserve">Criteris econòmics d): </t>
  </si>
  <si>
    <t>Modalitat d'incorporació de serveis addicionals d’oferta obligatòria durant el contracte</t>
  </si>
  <si>
    <t>Incorporació de serveis addicionals d'oferta obligatòria durant el contracte</t>
  </si>
  <si>
    <t>Sistema de digitalització segura de documents i còpia autèntica</t>
  </si>
  <si>
    <t>Sistema de lectura i correcció automàtica d'exàmens</t>
  </si>
  <si>
    <t>Sistema de reprografia al núvol</t>
  </si>
  <si>
    <t>Servei de suport i personalització dels serveis addicionals (preu màxim/hora)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</si>
</sst>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17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11"/>
      <color rgb="FF006100"/>
      <name val="Aptos Narrow"/>
      <family val="2"/>
      <scheme val="minor"/>
    </font>
    <font>
      <b/>
      <sz val="16"/>
      <color rgb="FF2A7886"/>
      <name val="Arial"/>
      <family val="2"/>
    </font>
    <font>
      <sz val="11"/>
      <color theme="1"/>
      <name val="Calibri"/>
      <family val="2"/>
    </font>
    <font>
      <b/>
      <sz val="12"/>
      <color rgb="FF2A7886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lightGray">
        <fgColor rgb="FF307886"/>
        <bgColor rgb="FF307886"/>
      </patternFill>
    </fill>
    <fill>
      <patternFill patternType="gray125">
        <fgColor rgb="FF2A7886"/>
        <bgColor rgb="FF2A7886"/>
      </patternFill>
    </fill>
    <fill>
      <patternFill patternType="gray125">
        <fgColor rgb="FF2A7886"/>
        <bgColor rgb="FFF7F9F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597D7D"/>
      </left>
      <right style="thin">
        <color rgb="FF597D7D"/>
      </right>
      <top style="medium">
        <color rgb="FF597D7D"/>
      </top>
      <bottom style="thin">
        <color rgb="FF597D7D"/>
      </bottom>
      <diagonal/>
    </border>
    <border>
      <left style="thin">
        <color rgb="FF597D7D"/>
      </left>
      <right style="thin">
        <color rgb="FF597D7D"/>
      </right>
      <top style="medium">
        <color rgb="FF597D7D"/>
      </top>
      <bottom style="thin">
        <color rgb="FF597D7D"/>
      </bottom>
      <diagonal/>
    </border>
    <border>
      <left style="thin">
        <color rgb="FF597D7D"/>
      </left>
      <right style="medium">
        <color rgb="FF597D7D"/>
      </right>
      <top style="medium">
        <color rgb="FF597D7D"/>
      </top>
      <bottom style="thin">
        <color rgb="FF597D7D"/>
      </bottom>
      <diagonal/>
    </border>
    <border>
      <left style="medium">
        <color rgb="FF597D7D"/>
      </left>
      <right style="thin">
        <color rgb="FF597D7D"/>
      </right>
      <top style="thin">
        <color rgb="FF597D7D"/>
      </top>
      <bottom style="thin">
        <color rgb="FF597D7D"/>
      </bottom>
      <diagonal/>
    </border>
    <border>
      <left style="thin">
        <color rgb="FF597D7D"/>
      </left>
      <right style="thin">
        <color rgb="FF597D7D"/>
      </right>
      <top style="thin">
        <color rgb="FF597D7D"/>
      </top>
      <bottom style="thin">
        <color rgb="FF597D7D"/>
      </bottom>
      <diagonal/>
    </border>
    <border>
      <left style="thin">
        <color rgb="FF597D7D"/>
      </left>
      <right style="medium">
        <color rgb="FF597D7D"/>
      </right>
      <top style="thin">
        <color rgb="FF597D7D"/>
      </top>
      <bottom style="thin">
        <color rgb="FF597D7D"/>
      </bottom>
      <diagonal/>
    </border>
    <border>
      <left style="medium">
        <color rgb="FF597D7D"/>
      </left>
      <right style="thin">
        <color rgb="FF597D7D"/>
      </right>
      <top style="thin">
        <color rgb="FF597D7D"/>
      </top>
      <bottom style="medium">
        <color rgb="FF597D7D"/>
      </bottom>
      <diagonal/>
    </border>
    <border>
      <left style="thin">
        <color rgb="FF597D7D"/>
      </left>
      <right style="thin">
        <color rgb="FF597D7D"/>
      </right>
      <top style="thin">
        <color rgb="FF597D7D"/>
      </top>
      <bottom style="medium">
        <color rgb="FF597D7D"/>
      </bottom>
      <diagonal/>
    </border>
    <border>
      <left style="thin">
        <color rgb="FF597D7D"/>
      </left>
      <right style="medium">
        <color rgb="FF597D7D"/>
      </right>
      <top style="thin">
        <color rgb="FF597D7D"/>
      </top>
      <bottom style="medium">
        <color rgb="FF597D7D"/>
      </bottom>
      <diagonal/>
    </border>
    <border>
      <left style="medium">
        <color rgb="FF597D7D"/>
      </left>
      <right style="thin">
        <color rgb="FF597D7D"/>
      </right>
      <top style="thin">
        <color rgb="FF597D7D"/>
      </top>
      <bottom/>
      <diagonal/>
    </border>
    <border>
      <left style="thin">
        <color rgb="FF597D7D"/>
      </left>
      <right style="medium">
        <color rgb="FF597D7D"/>
      </right>
      <top style="thin">
        <color rgb="FF597D7D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1" fillId="0" borderId="0"/>
  </cellStyleXfs>
  <cellXfs count="58">
    <xf numFmtId="0" fontId="0" fillId="0" borderId="0" xfId="0"/>
    <xf numFmtId="0" fontId="3" fillId="0" borderId="0" xfId="1" applyFont="1" applyFill="1" applyBorder="1" applyAlignment="1">
      <alignment horizontal="left"/>
    </xf>
    <xf numFmtId="0" fontId="4" fillId="0" borderId="0" xfId="0" applyFont="1"/>
    <xf numFmtId="0" fontId="5" fillId="0" borderId="0" xfId="1" applyFont="1" applyFill="1" applyBorder="1" applyAlignment="1">
      <alignment horizontal="left"/>
    </xf>
    <xf numFmtId="0" fontId="6" fillId="3" borderId="1" xfId="2" applyFont="1" applyFill="1" applyBorder="1" applyAlignment="1">
      <alignment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3" fontId="8" fillId="0" borderId="5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0" fontId="11" fillId="0" borderId="0" xfId="3"/>
    <xf numFmtId="0" fontId="7" fillId="0" borderId="7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65" fontId="8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right" vertical="center"/>
    </xf>
    <xf numFmtId="10" fontId="8" fillId="0" borderId="5" xfId="0" applyNumberFormat="1" applyFont="1" applyBorder="1" applyAlignment="1">
      <alignment horizontal="right" vertical="center"/>
    </xf>
    <xf numFmtId="165" fontId="8" fillId="0" borderId="6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/>
    </xf>
    <xf numFmtId="10" fontId="10" fillId="0" borderId="8" xfId="0" applyNumberFormat="1" applyFont="1" applyBorder="1" applyAlignment="1">
      <alignment horizontal="right" vertical="center"/>
    </xf>
    <xf numFmtId="165" fontId="10" fillId="0" borderId="9" xfId="0" applyNumberFormat="1" applyFont="1" applyBorder="1" applyAlignment="1">
      <alignment horizontal="right" vertical="center"/>
    </xf>
    <xf numFmtId="0" fontId="10" fillId="5" borderId="4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right" vertical="center"/>
    </xf>
    <xf numFmtId="0" fontId="13" fillId="0" borderId="0" xfId="0" applyFont="1" applyAlignment="1">
      <alignment horizontal="justify" vertical="center"/>
    </xf>
    <xf numFmtId="0" fontId="10" fillId="5" borderId="4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4" fillId="6" borderId="0" xfId="0" applyFont="1" applyFill="1" applyAlignment="1">
      <alignment wrapText="1"/>
    </xf>
    <xf numFmtId="0" fontId="8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164" fontId="8" fillId="0" borderId="6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164" fontId="8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1" xfId="0" applyFont="1" applyBorder="1" applyAlignment="1">
      <alignment horizontal="right" vertical="center"/>
    </xf>
  </cellXfs>
  <cellStyles count="4">
    <cellStyle name="Good" xfId="2" builtinId="26"/>
    <cellStyle name="Normal" xfId="0" builtinId="0"/>
    <cellStyle name="Normal 3" xfId="3" xr:uid="{8B7221C4-1F42-4A58-8A7D-6F0D28456A8D}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21981</xdr:colOff>
      <xdr:row>0</xdr:row>
      <xdr:rowOff>73269</xdr:rowOff>
    </xdr:from>
    <xdr:ext cx="2542037" cy="460249"/>
    <xdr:pic>
      <xdr:nvPicPr>
        <xdr:cNvPr id="2" name="1 Imagen">
          <a:extLst>
            <a:ext uri="{FF2B5EF4-FFF2-40B4-BE49-F238E27FC236}">
              <a16:creationId xmlns:a16="http://schemas.microsoft.com/office/drawing/2014/main" id="{B503B8CB-3AA6-441C-AEEB-D618D8956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81" y="73269"/>
          <a:ext cx="2542037" cy="46024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733425</xdr:colOff>
      <xdr:row>0</xdr:row>
      <xdr:rowOff>133350</xdr:rowOff>
    </xdr:from>
    <xdr:ext cx="2542037" cy="460249"/>
    <xdr:pic>
      <xdr:nvPicPr>
        <xdr:cNvPr id="2" name="1 Imagen">
          <a:extLst>
            <a:ext uri="{FF2B5EF4-FFF2-40B4-BE49-F238E27FC236}">
              <a16:creationId xmlns:a16="http://schemas.microsoft.com/office/drawing/2014/main" id="{9D724602-8DD3-4B97-8F1F-0A10A8CD4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33350"/>
          <a:ext cx="2542037" cy="46024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733425</xdr:colOff>
      <xdr:row>0</xdr:row>
      <xdr:rowOff>133350</xdr:rowOff>
    </xdr:from>
    <xdr:ext cx="2542037" cy="460249"/>
    <xdr:pic>
      <xdr:nvPicPr>
        <xdr:cNvPr id="2" name="1 Imagen">
          <a:extLst>
            <a:ext uri="{FF2B5EF4-FFF2-40B4-BE49-F238E27FC236}">
              <a16:creationId xmlns:a16="http://schemas.microsoft.com/office/drawing/2014/main" id="{CA55280B-6094-4098-BD4B-51806FB9F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33350"/>
          <a:ext cx="2542037" cy="46024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733425</xdr:colOff>
      <xdr:row>0</xdr:row>
      <xdr:rowOff>133350</xdr:rowOff>
    </xdr:from>
    <xdr:ext cx="2542037" cy="460249"/>
    <xdr:pic>
      <xdr:nvPicPr>
        <xdr:cNvPr id="2" name="1 Imagen">
          <a:extLst>
            <a:ext uri="{FF2B5EF4-FFF2-40B4-BE49-F238E27FC236}">
              <a16:creationId xmlns:a16="http://schemas.microsoft.com/office/drawing/2014/main" id="{F25784B9-671A-4F45-9CC9-2120F410C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33350"/>
          <a:ext cx="2542037" cy="46024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733425</xdr:colOff>
      <xdr:row>0</xdr:row>
      <xdr:rowOff>133350</xdr:rowOff>
    </xdr:from>
    <xdr:ext cx="2542037" cy="460249"/>
    <xdr:pic>
      <xdr:nvPicPr>
        <xdr:cNvPr id="2" name="1 Imagen">
          <a:extLst>
            <a:ext uri="{FF2B5EF4-FFF2-40B4-BE49-F238E27FC236}">
              <a16:creationId xmlns:a16="http://schemas.microsoft.com/office/drawing/2014/main" id="{C38DD4D0-91AF-4900-95A6-221CB0E89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33350"/>
          <a:ext cx="2542037" cy="4602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040A-0454-4B53-9485-08922ABB1A24}">
  <dimension ref="B5:J58"/>
  <sheetViews>
    <sheetView showGridLines="0" tabSelected="1" topLeftCell="A14" zoomScale="118" zoomScaleNormal="40" workbookViewId="0">
      <selection activeCell="K29" sqref="K29"/>
    </sheetView>
  </sheetViews>
  <sheetFormatPr defaultColWidth="10.81640625" defaultRowHeight="14.5" x14ac:dyDescent="0.35"/>
  <cols>
    <col min="2" max="2" width="10.1796875" style="2" bestFit="1" customWidth="1"/>
    <col min="3" max="3" width="13.7265625" bestFit="1" customWidth="1"/>
    <col min="4" max="4" width="14.453125" bestFit="1" customWidth="1"/>
    <col min="5" max="5" width="13.81640625" bestFit="1" customWidth="1"/>
    <col min="6" max="6" width="16" bestFit="1" customWidth="1"/>
    <col min="7" max="7" width="14" customWidth="1"/>
    <col min="8" max="8" width="14.26953125" bestFit="1" customWidth="1"/>
    <col min="9" max="9" width="13" bestFit="1" customWidth="1"/>
    <col min="10" max="10" width="12.54296875" bestFit="1" customWidth="1"/>
  </cols>
  <sheetData>
    <row r="5" spans="2:9" ht="20" x14ac:dyDescent="0.4">
      <c r="B5" s="1" t="s">
        <v>0</v>
      </c>
    </row>
    <row r="6" spans="2:9" ht="20" x14ac:dyDescent="0.4">
      <c r="B6" s="1"/>
    </row>
    <row r="7" spans="2:9" x14ac:dyDescent="0.35">
      <c r="B7" s="2" t="s">
        <v>1</v>
      </c>
    </row>
    <row r="8" spans="2:9" x14ac:dyDescent="0.35">
      <c r="B8" s="2" t="s">
        <v>2</v>
      </c>
    </row>
    <row r="10" spans="2:9" ht="15.5" x14ac:dyDescent="0.35">
      <c r="B10" s="3" t="s">
        <v>3</v>
      </c>
    </row>
    <row r="11" spans="2:9" ht="15" thickBot="1" x14ac:dyDescent="0.4"/>
    <row r="12" spans="2:9" ht="28" x14ac:dyDescent="0.35">
      <c r="B12" s="4" t="s">
        <v>4</v>
      </c>
      <c r="C12" s="5" t="s">
        <v>5</v>
      </c>
      <c r="D12" s="5" t="s">
        <v>6</v>
      </c>
      <c r="E12" s="5" t="s">
        <v>7</v>
      </c>
      <c r="F12" s="5" t="s">
        <v>8</v>
      </c>
      <c r="G12" s="5" t="s">
        <v>9</v>
      </c>
      <c r="H12" s="5" t="s">
        <v>10</v>
      </c>
      <c r="I12" s="6" t="s">
        <v>11</v>
      </c>
    </row>
    <row r="13" spans="2:9" x14ac:dyDescent="0.35">
      <c r="B13" s="7" t="s">
        <v>12</v>
      </c>
      <c r="C13" s="8">
        <v>3000000</v>
      </c>
      <c r="D13" s="9">
        <v>650000</v>
      </c>
      <c r="E13" s="8">
        <v>540000</v>
      </c>
      <c r="F13" s="9">
        <v>135000</v>
      </c>
      <c r="G13" s="9">
        <v>1500000</v>
      </c>
      <c r="H13" s="9">
        <f>G13*0.7</f>
        <v>1050000</v>
      </c>
      <c r="I13" s="10">
        <f>G13*0.3</f>
        <v>450000</v>
      </c>
    </row>
    <row r="14" spans="2:9" x14ac:dyDescent="0.35">
      <c r="B14" s="7" t="s">
        <v>13</v>
      </c>
      <c r="C14" s="8">
        <v>1800000</v>
      </c>
      <c r="D14" s="9">
        <v>500000</v>
      </c>
      <c r="E14" s="8">
        <v>250000</v>
      </c>
      <c r="F14" s="9">
        <v>100000</v>
      </c>
      <c r="G14" s="9"/>
      <c r="H14" s="9"/>
      <c r="I14" s="10"/>
    </row>
    <row r="15" spans="2:9" x14ac:dyDescent="0.35">
      <c r="B15" s="7" t="s">
        <v>14</v>
      </c>
      <c r="C15" s="8">
        <v>3000000</v>
      </c>
      <c r="D15" s="9">
        <v>680000</v>
      </c>
      <c r="E15" s="8">
        <v>200000</v>
      </c>
      <c r="F15" s="9">
        <v>50000</v>
      </c>
      <c r="G15" s="9">
        <v>1900000</v>
      </c>
      <c r="H15" s="9">
        <f t="shared" ref="H15" si="0">G15*0.7</f>
        <v>1330000</v>
      </c>
      <c r="I15" s="10">
        <f t="shared" ref="I15" si="1">G15*0.3</f>
        <v>570000</v>
      </c>
    </row>
    <row r="16" spans="2:9" x14ac:dyDescent="0.35">
      <c r="B16" s="7" t="s">
        <v>15</v>
      </c>
      <c r="C16" s="8">
        <v>2200000</v>
      </c>
      <c r="D16" s="9">
        <v>500000</v>
      </c>
      <c r="E16" s="8">
        <v>752000</v>
      </c>
      <c r="F16" s="9">
        <v>125000</v>
      </c>
      <c r="G16" s="9"/>
      <c r="H16" s="9"/>
      <c r="I16" s="10"/>
    </row>
    <row r="17" spans="2:9" x14ac:dyDescent="0.35">
      <c r="B17" s="7" t="s">
        <v>16</v>
      </c>
      <c r="C17" s="8">
        <v>312000</v>
      </c>
      <c r="D17" s="9">
        <v>360000</v>
      </c>
      <c r="E17" s="8">
        <v>10000</v>
      </c>
      <c r="F17" s="9">
        <v>10000</v>
      </c>
      <c r="G17" s="9"/>
      <c r="H17" s="9"/>
      <c r="I17" s="10"/>
    </row>
    <row r="18" spans="2:9" x14ac:dyDescent="0.35">
      <c r="B18" s="7" t="s">
        <v>17</v>
      </c>
      <c r="C18" s="8">
        <v>160000</v>
      </c>
      <c r="D18" s="9">
        <v>60000</v>
      </c>
      <c r="E18" s="8">
        <v>1000</v>
      </c>
      <c r="F18" s="9">
        <v>1000</v>
      </c>
      <c r="G18" s="9"/>
      <c r="H18" s="9"/>
      <c r="I18" s="10"/>
    </row>
    <row r="19" spans="2:9" x14ac:dyDescent="0.35">
      <c r="B19" s="7" t="s">
        <v>18</v>
      </c>
      <c r="C19" s="8">
        <v>70000</v>
      </c>
      <c r="D19" s="9">
        <v>80000</v>
      </c>
      <c r="E19" s="8">
        <v>1000</v>
      </c>
      <c r="F19" s="9">
        <v>1000</v>
      </c>
      <c r="G19" s="9"/>
      <c r="H19" s="9"/>
      <c r="I19" s="10"/>
    </row>
    <row r="20" spans="2:9" x14ac:dyDescent="0.35">
      <c r="B20" s="7" t="s">
        <v>19</v>
      </c>
      <c r="C20" s="8">
        <v>15000</v>
      </c>
      <c r="D20" s="9">
        <v>25000</v>
      </c>
      <c r="E20" s="8">
        <v>1000</v>
      </c>
      <c r="F20" s="9">
        <v>1000</v>
      </c>
      <c r="G20" s="9"/>
      <c r="H20" s="9"/>
      <c r="I20" s="10"/>
    </row>
    <row r="21" spans="2:9" ht="15" thickBot="1" x14ac:dyDescent="0.4">
      <c r="B21" s="11" t="s">
        <v>20</v>
      </c>
      <c r="C21" s="12">
        <f>SUM(C13:C20)</f>
        <v>10557000</v>
      </c>
      <c r="D21" s="12">
        <f t="shared" ref="D21:I21" si="2">SUM(D13:D20)</f>
        <v>2855000</v>
      </c>
      <c r="E21" s="12">
        <f t="shared" si="2"/>
        <v>1755000</v>
      </c>
      <c r="F21" s="12">
        <f t="shared" si="2"/>
        <v>423000</v>
      </c>
      <c r="G21" s="12">
        <f t="shared" si="2"/>
        <v>3400000</v>
      </c>
      <c r="H21" s="12">
        <f t="shared" si="2"/>
        <v>2380000</v>
      </c>
      <c r="I21" s="13">
        <f t="shared" si="2"/>
        <v>1020000</v>
      </c>
    </row>
    <row r="23" spans="2:9" ht="15.5" x14ac:dyDescent="0.35">
      <c r="B23" s="3" t="s">
        <v>21</v>
      </c>
    </row>
    <row r="24" spans="2:9" ht="15" thickBot="1" x14ac:dyDescent="0.4">
      <c r="B24" s="14"/>
    </row>
    <row r="25" spans="2:9" ht="28" x14ac:dyDescent="0.35">
      <c r="B25" s="4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10</v>
      </c>
      <c r="H25" s="6" t="s">
        <v>11</v>
      </c>
    </row>
    <row r="26" spans="2:9" x14ac:dyDescent="0.35">
      <c r="B26" s="7" t="s">
        <v>12</v>
      </c>
      <c r="C26" s="48">
        <f>'a) Criteris econòmics'!C11</f>
        <v>0</v>
      </c>
      <c r="D26" s="49">
        <f>'a) Criteris econòmics'!C20</f>
        <v>0</v>
      </c>
      <c r="E26" s="48">
        <f>'a) Criteris econòmics'!C29</f>
        <v>0</v>
      </c>
      <c r="F26" s="49">
        <f>'a) Criteris econòmics'!C38</f>
        <v>0</v>
      </c>
      <c r="G26" s="49">
        <f>C26*1.25</f>
        <v>0</v>
      </c>
      <c r="H26" s="50">
        <f>D26*1.25</f>
        <v>0</v>
      </c>
    </row>
    <row r="27" spans="2:9" x14ac:dyDescent="0.35">
      <c r="B27" s="7" t="s">
        <v>13</v>
      </c>
      <c r="C27" s="48">
        <f>'a) Criteris econòmics'!C12</f>
        <v>0</v>
      </c>
      <c r="D27" s="49">
        <f>'a) Criteris econòmics'!C21</f>
        <v>0</v>
      </c>
      <c r="E27" s="48">
        <f>'a) Criteris econòmics'!C30</f>
        <v>0</v>
      </c>
      <c r="F27" s="49">
        <f>'a) Criteris econòmics'!C39</f>
        <v>0</v>
      </c>
      <c r="G27" s="49">
        <v>0</v>
      </c>
      <c r="H27" s="50">
        <v>0</v>
      </c>
    </row>
    <row r="28" spans="2:9" x14ac:dyDescent="0.35">
      <c r="B28" s="7" t="s">
        <v>14</v>
      </c>
      <c r="C28" s="48">
        <f>'a) Criteris econòmics'!C13</f>
        <v>0</v>
      </c>
      <c r="D28" s="49">
        <f>'a) Criteris econòmics'!C22</f>
        <v>0</v>
      </c>
      <c r="E28" s="48">
        <f>'a) Criteris econòmics'!C31</f>
        <v>0</v>
      </c>
      <c r="F28" s="49">
        <f>'a) Criteris econòmics'!C40</f>
        <v>0</v>
      </c>
      <c r="G28" s="49">
        <f>C28*1.25</f>
        <v>0</v>
      </c>
      <c r="H28" s="50">
        <f>D28*1.25</f>
        <v>0</v>
      </c>
    </row>
    <row r="29" spans="2:9" x14ac:dyDescent="0.35">
      <c r="B29" s="7" t="s">
        <v>15</v>
      </c>
      <c r="C29" s="48">
        <f>'a) Criteris econòmics'!C14</f>
        <v>0</v>
      </c>
      <c r="D29" s="49">
        <f>'a) Criteris econòmics'!C23</f>
        <v>0</v>
      </c>
      <c r="E29" s="48">
        <f>'a) Criteris econòmics'!C32</f>
        <v>0</v>
      </c>
      <c r="F29" s="49">
        <f>'a) Criteris econòmics'!C41</f>
        <v>0</v>
      </c>
      <c r="G29" s="49">
        <v>0</v>
      </c>
      <c r="H29" s="50">
        <v>0</v>
      </c>
    </row>
    <row r="30" spans="2:9" x14ac:dyDescent="0.35">
      <c r="B30" s="7" t="s">
        <v>16</v>
      </c>
      <c r="C30" s="48">
        <f>'a) Criteris econòmics'!C15</f>
        <v>0</v>
      </c>
      <c r="D30" s="49">
        <f>'a) Criteris econòmics'!C24</f>
        <v>0</v>
      </c>
      <c r="E30" s="48">
        <f>'a) Criteris econòmics'!C33</f>
        <v>0</v>
      </c>
      <c r="F30" s="49">
        <f>'a) Criteris econòmics'!C42</f>
        <v>0</v>
      </c>
      <c r="G30" s="49">
        <v>0</v>
      </c>
      <c r="H30" s="50">
        <v>0</v>
      </c>
    </row>
    <row r="31" spans="2:9" x14ac:dyDescent="0.35">
      <c r="B31" s="7" t="s">
        <v>17</v>
      </c>
      <c r="C31" s="48">
        <f>'a) Criteris econòmics'!C16</f>
        <v>0</v>
      </c>
      <c r="D31" s="49">
        <f>'a) Criteris econòmics'!C25</f>
        <v>0</v>
      </c>
      <c r="E31" s="48">
        <f>'a) Criteris econòmics'!C34</f>
        <v>0</v>
      </c>
      <c r="F31" s="49">
        <f>'a) Criteris econòmics'!C43</f>
        <v>0</v>
      </c>
      <c r="G31" s="49">
        <v>0</v>
      </c>
      <c r="H31" s="50">
        <v>0</v>
      </c>
    </row>
    <row r="32" spans="2:9" x14ac:dyDescent="0.35">
      <c r="B32" s="7" t="s">
        <v>18</v>
      </c>
      <c r="C32" s="48">
        <f>'a) Criteris econòmics'!C17</f>
        <v>0</v>
      </c>
      <c r="D32" s="49">
        <f>'a) Criteris econòmics'!C26</f>
        <v>0</v>
      </c>
      <c r="E32" s="48">
        <f>'a) Criteris econòmics'!C35</f>
        <v>0</v>
      </c>
      <c r="F32" s="49">
        <f>'a) Criteris econòmics'!C44</f>
        <v>0</v>
      </c>
      <c r="G32" s="49">
        <v>0</v>
      </c>
      <c r="H32" s="50">
        <v>0</v>
      </c>
    </row>
    <row r="33" spans="2:8" ht="15" thickBot="1" x14ac:dyDescent="0.4">
      <c r="B33" s="15" t="s">
        <v>19</v>
      </c>
      <c r="C33" s="51">
        <f>'a) Criteris econòmics'!C18</f>
        <v>0</v>
      </c>
      <c r="D33" s="51">
        <f>'a) Criteris econòmics'!C27</f>
        <v>0</v>
      </c>
      <c r="E33" s="51">
        <f>'a) Criteris econòmics'!C36</f>
        <v>0</v>
      </c>
      <c r="F33" s="51">
        <f>'a) Criteris econòmics'!C45</f>
        <v>0</v>
      </c>
      <c r="G33" s="52">
        <v>0</v>
      </c>
      <c r="H33" s="53">
        <v>0</v>
      </c>
    </row>
    <row r="35" spans="2:8" ht="15.5" x14ac:dyDescent="0.35">
      <c r="B35" s="3" t="s">
        <v>22</v>
      </c>
    </row>
    <row r="36" spans="2:8" ht="15" thickBot="1" x14ac:dyDescent="0.4">
      <c r="B36" s="14"/>
    </row>
    <row r="37" spans="2:8" ht="28" x14ac:dyDescent="0.35">
      <c r="B37" s="4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10</v>
      </c>
      <c r="H37" s="6" t="s">
        <v>11</v>
      </c>
    </row>
    <row r="38" spans="2:8" x14ac:dyDescent="0.35">
      <c r="B38" s="7" t="s">
        <v>12</v>
      </c>
      <c r="C38" s="21">
        <f>C13*C26</f>
        <v>0</v>
      </c>
      <c r="D38" s="21">
        <f>D13*D26</f>
        <v>0</v>
      </c>
      <c r="E38" s="21">
        <f>E13*E26</f>
        <v>0</v>
      </c>
      <c r="F38" s="21">
        <f>F13*F26</f>
        <v>0</v>
      </c>
      <c r="G38" s="21">
        <f>H13*G26*0.3</f>
        <v>0</v>
      </c>
      <c r="H38" s="22">
        <f>I13*H26*0.3</f>
        <v>0</v>
      </c>
    </row>
    <row r="39" spans="2:8" x14ac:dyDescent="0.35">
      <c r="B39" s="7" t="s">
        <v>13</v>
      </c>
      <c r="C39" s="21">
        <f>C14*C27</f>
        <v>0</v>
      </c>
      <c r="D39" s="21">
        <f>D14*D27</f>
        <v>0</v>
      </c>
      <c r="E39" s="21">
        <f>E14*E27</f>
        <v>0</v>
      </c>
      <c r="F39" s="21">
        <f>F14*F27</f>
        <v>0</v>
      </c>
      <c r="G39" s="21">
        <f>H14*G27*0.3</f>
        <v>0</v>
      </c>
      <c r="H39" s="22">
        <f>I14*H27*0.3</f>
        <v>0</v>
      </c>
    </row>
    <row r="40" spans="2:8" x14ac:dyDescent="0.35">
      <c r="B40" s="7" t="s">
        <v>14</v>
      </c>
      <c r="C40" s="21">
        <f>C15*C28</f>
        <v>0</v>
      </c>
      <c r="D40" s="21">
        <f>D15*D28</f>
        <v>0</v>
      </c>
      <c r="E40" s="21">
        <f>E15*E28</f>
        <v>0</v>
      </c>
      <c r="F40" s="21">
        <f>F15*F28</f>
        <v>0</v>
      </c>
      <c r="G40" s="21">
        <f>H15*G28*0.3</f>
        <v>0</v>
      </c>
      <c r="H40" s="22">
        <f>I15*H28*0.3</f>
        <v>0</v>
      </c>
    </row>
    <row r="41" spans="2:8" x14ac:dyDescent="0.35">
      <c r="B41" s="7" t="s">
        <v>15</v>
      </c>
      <c r="C41" s="21">
        <f>C16*C29</f>
        <v>0</v>
      </c>
      <c r="D41" s="21">
        <f>D16*D29</f>
        <v>0</v>
      </c>
      <c r="E41" s="21">
        <f>E16*E29</f>
        <v>0</v>
      </c>
      <c r="F41" s="21">
        <f>F16*F29</f>
        <v>0</v>
      </c>
      <c r="G41" s="21">
        <f>H16*G29*0.3</f>
        <v>0</v>
      </c>
      <c r="H41" s="22">
        <f>I16*H29*0.3</f>
        <v>0</v>
      </c>
    </row>
    <row r="42" spans="2:8" x14ac:dyDescent="0.35">
      <c r="B42" s="7" t="s">
        <v>16</v>
      </c>
      <c r="C42" s="21">
        <f>C17*C30</f>
        <v>0</v>
      </c>
      <c r="D42" s="21">
        <f>D17*D30</f>
        <v>0</v>
      </c>
      <c r="E42" s="21">
        <f>E17*E30</f>
        <v>0</v>
      </c>
      <c r="F42" s="21">
        <f>F17*F30</f>
        <v>0</v>
      </c>
      <c r="G42" s="21">
        <f>H17*G30*0.3</f>
        <v>0</v>
      </c>
      <c r="H42" s="22">
        <f>I17*H30*0.3</f>
        <v>0</v>
      </c>
    </row>
    <row r="43" spans="2:8" x14ac:dyDescent="0.35">
      <c r="B43" s="7" t="s">
        <v>17</v>
      </c>
      <c r="C43" s="21">
        <f>C18*C31</f>
        <v>0</v>
      </c>
      <c r="D43" s="21">
        <f>D18*D31</f>
        <v>0</v>
      </c>
      <c r="E43" s="21">
        <f>E18*E31</f>
        <v>0</v>
      </c>
      <c r="F43" s="21">
        <f>F18*F31</f>
        <v>0</v>
      </c>
      <c r="G43" s="21">
        <f>H18*G31*0.3</f>
        <v>0</v>
      </c>
      <c r="H43" s="22">
        <f>I18*H31*0.3</f>
        <v>0</v>
      </c>
    </row>
    <row r="44" spans="2:8" x14ac:dyDescent="0.35">
      <c r="B44" s="7" t="s">
        <v>18</v>
      </c>
      <c r="C44" s="21">
        <f>C19*C32</f>
        <v>0</v>
      </c>
      <c r="D44" s="21">
        <f>D19*D32</f>
        <v>0</v>
      </c>
      <c r="E44" s="21">
        <f>E19*E32</f>
        <v>0</v>
      </c>
      <c r="F44" s="21">
        <f>F19*F32</f>
        <v>0</v>
      </c>
      <c r="G44" s="21">
        <f>H19*G32*0.3</f>
        <v>0</v>
      </c>
      <c r="H44" s="22">
        <f>I19*H32*0.3</f>
        <v>0</v>
      </c>
    </row>
    <row r="45" spans="2:8" ht="15" thickBot="1" x14ac:dyDescent="0.4">
      <c r="B45" s="15" t="s">
        <v>19</v>
      </c>
      <c r="C45" s="23">
        <f>C20*C33</f>
        <v>0</v>
      </c>
      <c r="D45" s="24">
        <f>D20*D33</f>
        <v>0</v>
      </c>
      <c r="E45" s="23">
        <f>E20*E33</f>
        <v>0</v>
      </c>
      <c r="F45" s="24">
        <f>F20*F33</f>
        <v>0</v>
      </c>
      <c r="G45" s="24">
        <f>H20*G33*0.3</f>
        <v>0</v>
      </c>
      <c r="H45" s="25">
        <f>I20*H33*0.3</f>
        <v>0</v>
      </c>
    </row>
    <row r="47" spans="2:8" ht="15.5" x14ac:dyDescent="0.35">
      <c r="B47" s="3" t="s">
        <v>23</v>
      </c>
    </row>
    <row r="48" spans="2:8" ht="16" thickBot="1" x14ac:dyDescent="0.4">
      <c r="B48" s="3"/>
    </row>
    <row r="49" spans="2:10" ht="28.5" customHeight="1" x14ac:dyDescent="0.35">
      <c r="B49" s="16" t="s">
        <v>4</v>
      </c>
      <c r="C49" s="17" t="s">
        <v>24</v>
      </c>
      <c r="D49" s="17" t="s">
        <v>25</v>
      </c>
      <c r="E49" s="17" t="s">
        <v>26</v>
      </c>
      <c r="F49" s="17" t="s">
        <v>27</v>
      </c>
      <c r="G49" s="17" t="s">
        <v>28</v>
      </c>
      <c r="H49" s="17" t="s">
        <v>29</v>
      </c>
      <c r="I49" s="17" t="s">
        <v>30</v>
      </c>
      <c r="J49" s="18" t="s">
        <v>31</v>
      </c>
    </row>
    <row r="50" spans="2:10" x14ac:dyDescent="0.35">
      <c r="B50" s="19" t="s">
        <v>12</v>
      </c>
      <c r="C50" s="26">
        <f>SUM(C38:H38)</f>
        <v>0</v>
      </c>
      <c r="D50" s="26">
        <f>SUM(C38:H38)</f>
        <v>0</v>
      </c>
      <c r="E50" s="26">
        <f>SUM(C38:H38)</f>
        <v>0</v>
      </c>
      <c r="F50" s="26">
        <f>SUM(C38:H38)</f>
        <v>0</v>
      </c>
      <c r="G50" s="26">
        <f>SUM(C38:H38)</f>
        <v>0</v>
      </c>
      <c r="H50" s="26">
        <f>SUM(C50:G50)</f>
        <v>0</v>
      </c>
      <c r="I50" s="27">
        <v>0.21</v>
      </c>
      <c r="J50" s="28">
        <f>H50*(1+I50)</f>
        <v>0</v>
      </c>
    </row>
    <row r="51" spans="2:10" x14ac:dyDescent="0.35">
      <c r="B51" s="19" t="s">
        <v>13</v>
      </c>
      <c r="C51" s="26">
        <f>SUM(C39:H39)</f>
        <v>0</v>
      </c>
      <c r="D51" s="26">
        <f t="shared" ref="D51:D57" si="3">SUM(C39:H39)</f>
        <v>0</v>
      </c>
      <c r="E51" s="26">
        <f t="shared" ref="E51:E57" si="4">SUM(C39:H39)</f>
        <v>0</v>
      </c>
      <c r="F51" s="26">
        <f t="shared" ref="F51:F57" si="5">SUM(C39:H39)</f>
        <v>0</v>
      </c>
      <c r="G51" s="26">
        <f t="shared" ref="G51:G57" si="6">SUM(C39:H39)</f>
        <v>0</v>
      </c>
      <c r="H51" s="26">
        <f t="shared" ref="H51:H57" si="7">SUM(C51:G51)</f>
        <v>0</v>
      </c>
      <c r="I51" s="27">
        <v>0.21</v>
      </c>
      <c r="J51" s="28">
        <f t="shared" ref="J51:J57" si="8">H51*(1+I51)</f>
        <v>0</v>
      </c>
    </row>
    <row r="52" spans="2:10" x14ac:dyDescent="0.35">
      <c r="B52" s="19" t="s">
        <v>14</v>
      </c>
      <c r="C52" s="26">
        <f>SUM(C40:H40)</f>
        <v>0</v>
      </c>
      <c r="D52" s="26">
        <f t="shared" si="3"/>
        <v>0</v>
      </c>
      <c r="E52" s="26">
        <f t="shared" si="4"/>
        <v>0</v>
      </c>
      <c r="F52" s="26">
        <f t="shared" si="5"/>
        <v>0</v>
      </c>
      <c r="G52" s="26">
        <f t="shared" si="6"/>
        <v>0</v>
      </c>
      <c r="H52" s="26">
        <f t="shared" si="7"/>
        <v>0</v>
      </c>
      <c r="I52" s="27">
        <v>0.21</v>
      </c>
      <c r="J52" s="28">
        <f t="shared" si="8"/>
        <v>0</v>
      </c>
    </row>
    <row r="53" spans="2:10" x14ac:dyDescent="0.35">
      <c r="B53" s="19" t="s">
        <v>15</v>
      </c>
      <c r="C53" s="26">
        <f>SUM(C41:H41)</f>
        <v>0</v>
      </c>
      <c r="D53" s="26">
        <f t="shared" si="3"/>
        <v>0</v>
      </c>
      <c r="E53" s="26">
        <f t="shared" si="4"/>
        <v>0</v>
      </c>
      <c r="F53" s="26">
        <f t="shared" si="5"/>
        <v>0</v>
      </c>
      <c r="G53" s="26">
        <f t="shared" si="6"/>
        <v>0</v>
      </c>
      <c r="H53" s="26">
        <f t="shared" si="7"/>
        <v>0</v>
      </c>
      <c r="I53" s="27">
        <v>0.21</v>
      </c>
      <c r="J53" s="28">
        <f t="shared" si="8"/>
        <v>0</v>
      </c>
    </row>
    <row r="54" spans="2:10" x14ac:dyDescent="0.35">
      <c r="B54" s="19" t="s">
        <v>16</v>
      </c>
      <c r="C54" s="26">
        <f>SUM(C42:H42)</f>
        <v>0</v>
      </c>
      <c r="D54" s="26">
        <f t="shared" si="3"/>
        <v>0</v>
      </c>
      <c r="E54" s="26">
        <f t="shared" si="4"/>
        <v>0</v>
      </c>
      <c r="F54" s="26">
        <f t="shared" si="5"/>
        <v>0</v>
      </c>
      <c r="G54" s="26">
        <f t="shared" si="6"/>
        <v>0</v>
      </c>
      <c r="H54" s="26">
        <f t="shared" si="7"/>
        <v>0</v>
      </c>
      <c r="I54" s="27">
        <v>0.21</v>
      </c>
      <c r="J54" s="28">
        <f t="shared" si="8"/>
        <v>0</v>
      </c>
    </row>
    <row r="55" spans="2:10" x14ac:dyDescent="0.35">
      <c r="B55" s="19" t="s">
        <v>17</v>
      </c>
      <c r="C55" s="26">
        <f t="shared" ref="C55:C57" si="9">SUM(C43:H43)</f>
        <v>0</v>
      </c>
      <c r="D55" s="26">
        <f t="shared" si="3"/>
        <v>0</v>
      </c>
      <c r="E55" s="26">
        <f t="shared" si="4"/>
        <v>0</v>
      </c>
      <c r="F55" s="26">
        <f t="shared" si="5"/>
        <v>0</v>
      </c>
      <c r="G55" s="26">
        <f t="shared" si="6"/>
        <v>0</v>
      </c>
      <c r="H55" s="26">
        <f t="shared" si="7"/>
        <v>0</v>
      </c>
      <c r="I55" s="27">
        <v>0.21</v>
      </c>
      <c r="J55" s="28">
        <f t="shared" si="8"/>
        <v>0</v>
      </c>
    </row>
    <row r="56" spans="2:10" x14ac:dyDescent="0.35">
      <c r="B56" s="19" t="s">
        <v>18</v>
      </c>
      <c r="C56" s="26">
        <f>SUM(C44:H44)</f>
        <v>0</v>
      </c>
      <c r="D56" s="26">
        <f t="shared" si="3"/>
        <v>0</v>
      </c>
      <c r="E56" s="26">
        <f t="shared" si="4"/>
        <v>0</v>
      </c>
      <c r="F56" s="26">
        <f t="shared" si="5"/>
        <v>0</v>
      </c>
      <c r="G56" s="26">
        <f t="shared" si="6"/>
        <v>0</v>
      </c>
      <c r="H56" s="26">
        <f t="shared" si="7"/>
        <v>0</v>
      </c>
      <c r="I56" s="27">
        <v>0.21</v>
      </c>
      <c r="J56" s="28">
        <f t="shared" si="8"/>
        <v>0</v>
      </c>
    </row>
    <row r="57" spans="2:10" x14ac:dyDescent="0.35">
      <c r="B57" s="19" t="s">
        <v>19</v>
      </c>
      <c r="C57" s="26">
        <f t="shared" si="9"/>
        <v>0</v>
      </c>
      <c r="D57" s="26">
        <f t="shared" si="3"/>
        <v>0</v>
      </c>
      <c r="E57" s="26">
        <f t="shared" si="4"/>
        <v>0</v>
      </c>
      <c r="F57" s="26">
        <f t="shared" si="5"/>
        <v>0</v>
      </c>
      <c r="G57" s="26">
        <f t="shared" si="6"/>
        <v>0</v>
      </c>
      <c r="H57" s="26">
        <f t="shared" si="7"/>
        <v>0</v>
      </c>
      <c r="I57" s="27">
        <v>0.21</v>
      </c>
      <c r="J57" s="28">
        <f t="shared" si="8"/>
        <v>0</v>
      </c>
    </row>
    <row r="58" spans="2:10" ht="15" thickBot="1" x14ac:dyDescent="0.4">
      <c r="B58" s="20" t="s">
        <v>20</v>
      </c>
      <c r="C58" s="29">
        <f>SUM(C50:C57)</f>
        <v>0</v>
      </c>
      <c r="D58" s="29">
        <f t="shared" ref="D58:G58" si="10">SUM(D50:D57)</f>
        <v>0</v>
      </c>
      <c r="E58" s="29">
        <f t="shared" si="10"/>
        <v>0</v>
      </c>
      <c r="F58" s="29">
        <f t="shared" si="10"/>
        <v>0</v>
      </c>
      <c r="G58" s="29">
        <f t="shared" si="10"/>
        <v>0</v>
      </c>
      <c r="H58" s="29">
        <f t="shared" ref="H58" si="11">SUM(C58:G58)</f>
        <v>0</v>
      </c>
      <c r="I58" s="30">
        <v>0.21</v>
      </c>
      <c r="J58" s="31">
        <f>SUM(J50:J57)</f>
        <v>0</v>
      </c>
    </row>
  </sheetData>
  <sheetProtection algorithmName="SHA-512" hashValue="V3jLlUfHZoB1hUDDjqxDa3w9klp7qvpYJun/QZOfaBw5KXbaUBLevssPA41pQMzehMOEd7JgO0KF55tukRy34g==" saltValue="9MnWtiiba0S8Rt+PvlTA2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246A-EDD1-436A-A235-60E098B4DDF0}">
  <dimension ref="B5:G48"/>
  <sheetViews>
    <sheetView showGridLines="0" topLeftCell="A20" zoomScale="111" zoomScaleNormal="70" workbookViewId="0">
      <selection activeCell="E47" sqref="E47"/>
    </sheetView>
  </sheetViews>
  <sheetFormatPr defaultColWidth="10.81640625" defaultRowHeight="14.5" x14ac:dyDescent="0.35"/>
  <cols>
    <col min="2" max="2" width="72" bestFit="1" customWidth="1"/>
  </cols>
  <sheetData>
    <row r="5" spans="2:3" ht="20" x14ac:dyDescent="0.4">
      <c r="B5" s="1" t="s">
        <v>32</v>
      </c>
    </row>
    <row r="6" spans="2:3" ht="15.5" x14ac:dyDescent="0.35">
      <c r="B6" s="3" t="s">
        <v>33</v>
      </c>
    </row>
    <row r="7" spans="2:3" ht="15.5" x14ac:dyDescent="0.35">
      <c r="B7" s="3" t="s">
        <v>34</v>
      </c>
    </row>
    <row r="8" spans="2:3" ht="15" thickBot="1" x14ac:dyDescent="0.4"/>
    <row r="9" spans="2:3" x14ac:dyDescent="0.35">
      <c r="B9" s="4" t="s">
        <v>35</v>
      </c>
      <c r="C9" s="6" t="s">
        <v>36</v>
      </c>
    </row>
    <row r="10" spans="2:3" x14ac:dyDescent="0.35">
      <c r="B10" s="32" t="s">
        <v>37</v>
      </c>
      <c r="C10" s="33" t="s">
        <v>38</v>
      </c>
    </row>
    <row r="11" spans="2:3" x14ac:dyDescent="0.35">
      <c r="B11" s="7" t="s">
        <v>39</v>
      </c>
      <c r="C11" s="46"/>
    </row>
    <row r="12" spans="2:3" x14ac:dyDescent="0.35">
      <c r="B12" s="7" t="s">
        <v>40</v>
      </c>
      <c r="C12" s="46"/>
    </row>
    <row r="13" spans="2:3" x14ac:dyDescent="0.35">
      <c r="B13" s="7" t="s">
        <v>41</v>
      </c>
      <c r="C13" s="46"/>
    </row>
    <row r="14" spans="2:3" x14ac:dyDescent="0.35">
      <c r="B14" s="7" t="s">
        <v>42</v>
      </c>
      <c r="C14" s="46"/>
    </row>
    <row r="15" spans="2:3" x14ac:dyDescent="0.35">
      <c r="B15" s="7" t="s">
        <v>43</v>
      </c>
      <c r="C15" s="46"/>
    </row>
    <row r="16" spans="2:3" x14ac:dyDescent="0.35">
      <c r="B16" s="7" t="s">
        <v>44</v>
      </c>
      <c r="C16" s="46"/>
    </row>
    <row r="17" spans="2:3" x14ac:dyDescent="0.35">
      <c r="B17" s="7" t="s">
        <v>45</v>
      </c>
      <c r="C17" s="46"/>
    </row>
    <row r="18" spans="2:3" x14ac:dyDescent="0.35">
      <c r="B18" s="7" t="s">
        <v>46</v>
      </c>
      <c r="C18" s="46"/>
    </row>
    <row r="19" spans="2:3" x14ac:dyDescent="0.35">
      <c r="B19" s="32" t="s">
        <v>47</v>
      </c>
      <c r="C19" s="33" t="s">
        <v>38</v>
      </c>
    </row>
    <row r="20" spans="2:3" x14ac:dyDescent="0.35">
      <c r="B20" s="7" t="s">
        <v>39</v>
      </c>
      <c r="C20" s="46"/>
    </row>
    <row r="21" spans="2:3" x14ac:dyDescent="0.35">
      <c r="B21" s="7" t="s">
        <v>40</v>
      </c>
      <c r="C21" s="46"/>
    </row>
    <row r="22" spans="2:3" x14ac:dyDescent="0.35">
      <c r="B22" s="7" t="s">
        <v>41</v>
      </c>
      <c r="C22" s="46"/>
    </row>
    <row r="23" spans="2:3" x14ac:dyDescent="0.35">
      <c r="B23" s="7" t="s">
        <v>42</v>
      </c>
      <c r="C23" s="46"/>
    </row>
    <row r="24" spans="2:3" x14ac:dyDescent="0.35">
      <c r="B24" s="7" t="s">
        <v>43</v>
      </c>
      <c r="C24" s="46"/>
    </row>
    <row r="25" spans="2:3" x14ac:dyDescent="0.35">
      <c r="B25" s="7" t="s">
        <v>44</v>
      </c>
      <c r="C25" s="46"/>
    </row>
    <row r="26" spans="2:3" x14ac:dyDescent="0.35">
      <c r="B26" s="7" t="s">
        <v>45</v>
      </c>
      <c r="C26" s="46"/>
    </row>
    <row r="27" spans="2:3" x14ac:dyDescent="0.35">
      <c r="B27" s="7" t="s">
        <v>46</v>
      </c>
      <c r="C27" s="46"/>
    </row>
    <row r="28" spans="2:3" x14ac:dyDescent="0.35">
      <c r="B28" s="32" t="s">
        <v>48</v>
      </c>
      <c r="C28" s="33" t="s">
        <v>38</v>
      </c>
    </row>
    <row r="29" spans="2:3" x14ac:dyDescent="0.35">
      <c r="B29" s="7" t="s">
        <v>39</v>
      </c>
      <c r="C29" s="46"/>
    </row>
    <row r="30" spans="2:3" x14ac:dyDescent="0.35">
      <c r="B30" s="7" t="s">
        <v>40</v>
      </c>
      <c r="C30" s="46"/>
    </row>
    <row r="31" spans="2:3" x14ac:dyDescent="0.35">
      <c r="B31" s="7" t="s">
        <v>41</v>
      </c>
      <c r="C31" s="46"/>
    </row>
    <row r="32" spans="2:3" x14ac:dyDescent="0.35">
      <c r="B32" s="7" t="s">
        <v>42</v>
      </c>
      <c r="C32" s="46"/>
    </row>
    <row r="33" spans="2:7" x14ac:dyDescent="0.35">
      <c r="B33" s="7" t="s">
        <v>43</v>
      </c>
      <c r="C33" s="46"/>
    </row>
    <row r="34" spans="2:7" x14ac:dyDescent="0.35">
      <c r="B34" s="7" t="s">
        <v>44</v>
      </c>
      <c r="C34" s="46"/>
    </row>
    <row r="35" spans="2:7" x14ac:dyDescent="0.35">
      <c r="B35" s="7" t="s">
        <v>45</v>
      </c>
      <c r="C35" s="46"/>
    </row>
    <row r="36" spans="2:7" x14ac:dyDescent="0.35">
      <c r="B36" s="7" t="s">
        <v>46</v>
      </c>
      <c r="C36" s="46"/>
    </row>
    <row r="37" spans="2:7" x14ac:dyDescent="0.35">
      <c r="B37" s="32" t="s">
        <v>49</v>
      </c>
      <c r="C37" s="33" t="s">
        <v>38</v>
      </c>
    </row>
    <row r="38" spans="2:7" x14ac:dyDescent="0.35">
      <c r="B38" s="7" t="s">
        <v>39</v>
      </c>
      <c r="C38" s="46"/>
    </row>
    <row r="39" spans="2:7" x14ac:dyDescent="0.35">
      <c r="B39" s="7" t="s">
        <v>40</v>
      </c>
      <c r="C39" s="46"/>
    </row>
    <row r="40" spans="2:7" x14ac:dyDescent="0.35">
      <c r="B40" s="7" t="s">
        <v>41</v>
      </c>
      <c r="C40" s="46"/>
    </row>
    <row r="41" spans="2:7" x14ac:dyDescent="0.35">
      <c r="B41" s="45" t="s">
        <v>42</v>
      </c>
      <c r="C41" s="46"/>
    </row>
    <row r="42" spans="2:7" x14ac:dyDescent="0.35">
      <c r="B42" s="45" t="s">
        <v>43</v>
      </c>
      <c r="C42" s="46"/>
    </row>
    <row r="43" spans="2:7" x14ac:dyDescent="0.35">
      <c r="B43" s="7" t="s">
        <v>44</v>
      </c>
      <c r="C43" s="46"/>
    </row>
    <row r="44" spans="2:7" x14ac:dyDescent="0.35">
      <c r="B44" s="7" t="s">
        <v>45</v>
      </c>
      <c r="C44" s="46"/>
    </row>
    <row r="45" spans="2:7" ht="15" thickBot="1" x14ac:dyDescent="0.4">
      <c r="B45" s="15" t="s">
        <v>46</v>
      </c>
      <c r="C45" s="47"/>
    </row>
    <row r="47" spans="2:7" ht="108.5" x14ac:dyDescent="0.35">
      <c r="B47" s="34" t="s">
        <v>50</v>
      </c>
    </row>
    <row r="48" spans="2:7" x14ac:dyDescent="0.35">
      <c r="B48" s="56"/>
      <c r="G48" t="s">
        <v>51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850B-F33C-4B37-B24A-009A889D609F}">
  <dimension ref="B5:C18"/>
  <sheetViews>
    <sheetView showGridLines="0" zoomScale="117" zoomScaleNormal="100" workbookViewId="0">
      <selection activeCell="C11" sqref="C11"/>
    </sheetView>
  </sheetViews>
  <sheetFormatPr defaultColWidth="10.81640625" defaultRowHeight="14.5" x14ac:dyDescent="0.35"/>
  <cols>
    <col min="2" max="2" width="72" bestFit="1" customWidth="1"/>
  </cols>
  <sheetData>
    <row r="5" spans="2:3" ht="20" x14ac:dyDescent="0.4">
      <c r="B5" s="1" t="s">
        <v>52</v>
      </c>
    </row>
    <row r="6" spans="2:3" ht="15.5" x14ac:dyDescent="0.35">
      <c r="B6" s="3" t="s">
        <v>53</v>
      </c>
    </row>
    <row r="7" spans="2:3" ht="15.5" x14ac:dyDescent="0.35">
      <c r="B7" s="3" t="s">
        <v>34</v>
      </c>
    </row>
    <row r="8" spans="2:3" ht="15" thickBot="1" x14ac:dyDescent="0.4"/>
    <row r="9" spans="2:3" x14ac:dyDescent="0.35">
      <c r="B9" s="4" t="s">
        <v>54</v>
      </c>
      <c r="C9" s="6" t="s">
        <v>36</v>
      </c>
    </row>
    <row r="10" spans="2:3" x14ac:dyDescent="0.35">
      <c r="B10" s="35" t="s">
        <v>55</v>
      </c>
      <c r="C10" s="33"/>
    </row>
    <row r="11" spans="2:3" x14ac:dyDescent="0.35">
      <c r="B11" s="19" t="s">
        <v>56</v>
      </c>
      <c r="C11" s="36"/>
    </row>
    <row r="12" spans="2:3" x14ac:dyDescent="0.35">
      <c r="B12" s="19" t="s">
        <v>57</v>
      </c>
      <c r="C12" s="36"/>
    </row>
    <row r="13" spans="2:3" x14ac:dyDescent="0.35">
      <c r="B13" s="19" t="s">
        <v>58</v>
      </c>
      <c r="C13" s="36"/>
    </row>
    <row r="14" spans="2:3" x14ac:dyDescent="0.35">
      <c r="B14" s="19" t="s">
        <v>59</v>
      </c>
      <c r="C14" s="36"/>
    </row>
    <row r="15" spans="2:3" x14ac:dyDescent="0.35">
      <c r="B15" s="19" t="s">
        <v>60</v>
      </c>
      <c r="C15" s="36"/>
    </row>
    <row r="16" spans="2:3" ht="15" thickBot="1" x14ac:dyDescent="0.4">
      <c r="B16" s="37" t="s">
        <v>61</v>
      </c>
      <c r="C16" s="38"/>
    </row>
    <row r="18" spans="2:2" ht="15.5" x14ac:dyDescent="0.35">
      <c r="B18" s="3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2745-F953-4D7E-AA93-C9C8922BE9A8}">
  <dimension ref="B5:H24"/>
  <sheetViews>
    <sheetView showGridLines="0" zoomScale="113" zoomScaleNormal="100" workbookViewId="0">
      <selection activeCell="D30" sqref="D30"/>
    </sheetView>
  </sheetViews>
  <sheetFormatPr defaultColWidth="10.81640625" defaultRowHeight="14.5" x14ac:dyDescent="0.35"/>
  <cols>
    <col min="2" max="2" width="67.1796875" bestFit="1" customWidth="1"/>
    <col min="3" max="8" width="12.26953125" bestFit="1" customWidth="1"/>
  </cols>
  <sheetData>
    <row r="5" spans="2:8" ht="20" x14ac:dyDescent="0.4">
      <c r="B5" s="1" t="s">
        <v>62</v>
      </c>
    </row>
    <row r="6" spans="2:8" ht="15.5" x14ac:dyDescent="0.35">
      <c r="B6" s="3" t="s">
        <v>63</v>
      </c>
    </row>
    <row r="7" spans="2:8" ht="15.5" x14ac:dyDescent="0.35">
      <c r="B7" s="3" t="s">
        <v>34</v>
      </c>
    </row>
    <row r="8" spans="2:8" ht="15" thickBot="1" x14ac:dyDescent="0.4">
      <c r="C8" s="39" t="s">
        <v>64</v>
      </c>
      <c r="D8" s="39" t="s">
        <v>64</v>
      </c>
      <c r="E8" s="39" t="s">
        <v>64</v>
      </c>
      <c r="F8" s="39" t="s">
        <v>64</v>
      </c>
      <c r="G8" s="39" t="s">
        <v>64</v>
      </c>
      <c r="H8" s="39" t="s">
        <v>64</v>
      </c>
    </row>
    <row r="9" spans="2:8" x14ac:dyDescent="0.35">
      <c r="B9" s="4" t="s">
        <v>65</v>
      </c>
      <c r="C9" s="5" t="s">
        <v>56</v>
      </c>
      <c r="D9" s="5" t="s">
        <v>57</v>
      </c>
      <c r="E9" s="5" t="s">
        <v>58</v>
      </c>
      <c r="F9" s="5" t="s">
        <v>59</v>
      </c>
      <c r="G9" s="5" t="s">
        <v>60</v>
      </c>
      <c r="H9" s="6" t="s">
        <v>61</v>
      </c>
    </row>
    <row r="10" spans="2:8" x14ac:dyDescent="0.35">
      <c r="B10" s="19" t="s">
        <v>66</v>
      </c>
      <c r="C10" s="40"/>
      <c r="D10" s="40"/>
      <c r="E10" s="40"/>
      <c r="F10" s="40"/>
      <c r="G10" s="40"/>
      <c r="H10" s="41"/>
    </row>
    <row r="11" spans="2:8" x14ac:dyDescent="0.35">
      <c r="B11" s="19" t="s">
        <v>67</v>
      </c>
      <c r="C11" s="42"/>
      <c r="D11" s="42"/>
      <c r="E11" s="40"/>
      <c r="F11" s="40"/>
      <c r="G11" s="40"/>
      <c r="H11" s="41"/>
    </row>
    <row r="12" spans="2:8" x14ac:dyDescent="0.35">
      <c r="B12" s="19" t="s">
        <v>68</v>
      </c>
      <c r="C12" s="42"/>
      <c r="D12" s="42"/>
      <c r="E12" s="40"/>
      <c r="F12" s="40"/>
      <c r="G12" s="40"/>
      <c r="H12" s="41"/>
    </row>
    <row r="13" spans="2:8" x14ac:dyDescent="0.35">
      <c r="B13" s="19" t="s">
        <v>69</v>
      </c>
      <c r="C13" s="42" t="s">
        <v>70</v>
      </c>
      <c r="D13" s="42" t="s">
        <v>70</v>
      </c>
      <c r="E13" s="40"/>
      <c r="F13" s="40"/>
      <c r="G13" s="40"/>
      <c r="H13" s="41"/>
    </row>
    <row r="14" spans="2:8" x14ac:dyDescent="0.35">
      <c r="B14" s="19" t="s">
        <v>71</v>
      </c>
      <c r="C14" s="42" t="s">
        <v>70</v>
      </c>
      <c r="D14" s="42" t="s">
        <v>70</v>
      </c>
      <c r="E14" s="40"/>
      <c r="F14" s="40"/>
      <c r="G14" s="40"/>
      <c r="H14" s="41"/>
    </row>
    <row r="15" spans="2:8" x14ac:dyDescent="0.35">
      <c r="B15" s="19" t="s">
        <v>72</v>
      </c>
      <c r="C15" s="42" t="s">
        <v>70</v>
      </c>
      <c r="D15" s="42" t="s">
        <v>70</v>
      </c>
      <c r="E15" s="40"/>
      <c r="F15" s="40"/>
      <c r="G15" s="40"/>
      <c r="H15" s="41"/>
    </row>
    <row r="16" spans="2:8" x14ac:dyDescent="0.35">
      <c r="B16" s="19" t="s">
        <v>73</v>
      </c>
      <c r="C16" s="42" t="s">
        <v>70</v>
      </c>
      <c r="D16" s="42" t="s">
        <v>70</v>
      </c>
      <c r="E16" s="40"/>
      <c r="F16" s="40"/>
      <c r="G16" s="40"/>
      <c r="H16" s="41"/>
    </row>
    <row r="17" spans="2:8" x14ac:dyDescent="0.35">
      <c r="B17" s="19" t="s">
        <v>74</v>
      </c>
      <c r="C17" s="42" t="s">
        <v>70</v>
      </c>
      <c r="D17" s="42" t="s">
        <v>70</v>
      </c>
      <c r="E17" s="40"/>
      <c r="F17" s="40"/>
      <c r="G17" s="40"/>
      <c r="H17" s="41"/>
    </row>
    <row r="18" spans="2:8" x14ac:dyDescent="0.35">
      <c r="B18" s="19" t="s">
        <v>75</v>
      </c>
      <c r="C18" s="40"/>
      <c r="D18" s="40"/>
      <c r="E18" s="40"/>
      <c r="F18" s="40"/>
      <c r="G18" s="40"/>
      <c r="H18" s="41"/>
    </row>
    <row r="19" spans="2:8" x14ac:dyDescent="0.35">
      <c r="B19" s="19" t="s">
        <v>76</v>
      </c>
      <c r="C19" s="40"/>
      <c r="D19" s="40"/>
      <c r="E19" s="40"/>
      <c r="F19" s="40"/>
      <c r="G19" s="40"/>
      <c r="H19" s="41"/>
    </row>
    <row r="20" spans="2:8" x14ac:dyDescent="0.35">
      <c r="B20" s="19" t="s">
        <v>77</v>
      </c>
      <c r="C20" s="40"/>
      <c r="D20" s="40"/>
      <c r="E20" s="40"/>
      <c r="F20" s="40"/>
      <c r="G20" s="40"/>
      <c r="H20" s="41"/>
    </row>
    <row r="21" spans="2:8" x14ac:dyDescent="0.35">
      <c r="B21" s="19" t="s">
        <v>78</v>
      </c>
      <c r="C21" s="40"/>
      <c r="D21" s="40"/>
      <c r="E21" s="40"/>
      <c r="F21" s="40"/>
      <c r="G21" s="40"/>
      <c r="H21" s="41"/>
    </row>
    <row r="22" spans="2:8" ht="15" thickBot="1" x14ac:dyDescent="0.4">
      <c r="B22" s="37" t="s">
        <v>79</v>
      </c>
      <c r="C22" s="54" t="s">
        <v>70</v>
      </c>
      <c r="D22" s="54" t="s">
        <v>70</v>
      </c>
      <c r="E22" s="54"/>
      <c r="F22" s="54" t="s">
        <v>70</v>
      </c>
      <c r="G22" s="54" t="s">
        <v>70</v>
      </c>
      <c r="H22" s="55" t="s">
        <v>70</v>
      </c>
    </row>
    <row r="24" spans="2:8" ht="15.5" x14ac:dyDescent="0.35">
      <c r="B24" s="34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83AD-B892-4EF3-AAE4-453E40D42313}">
  <dimension ref="B5:I15"/>
  <sheetViews>
    <sheetView showGridLines="0" zoomScale="130" zoomScaleNormal="130" workbookViewId="0">
      <selection activeCell="B18" sqref="B18"/>
    </sheetView>
  </sheetViews>
  <sheetFormatPr defaultColWidth="10.81640625" defaultRowHeight="14.5" x14ac:dyDescent="0.35"/>
  <cols>
    <col min="2" max="2" width="78.7265625" customWidth="1"/>
    <col min="3" max="9" width="12.26953125" bestFit="1" customWidth="1"/>
  </cols>
  <sheetData>
    <row r="5" spans="2:9" ht="20" x14ac:dyDescent="0.4">
      <c r="B5" s="1" t="s">
        <v>80</v>
      </c>
    </row>
    <row r="6" spans="2:9" ht="15.5" x14ac:dyDescent="0.35">
      <c r="B6" s="3" t="s">
        <v>81</v>
      </c>
    </row>
    <row r="7" spans="2:9" ht="15.5" x14ac:dyDescent="0.35">
      <c r="B7" s="3" t="s">
        <v>34</v>
      </c>
    </row>
    <row r="8" spans="2:9" ht="15" thickBot="1" x14ac:dyDescent="0.4">
      <c r="C8" s="39"/>
      <c r="D8" s="39"/>
      <c r="E8" s="39"/>
      <c r="F8" s="39"/>
      <c r="G8" s="39"/>
      <c r="H8" s="39"/>
      <c r="I8" s="39"/>
    </row>
    <row r="9" spans="2:9" x14ac:dyDescent="0.35">
      <c r="B9" s="4" t="s">
        <v>82</v>
      </c>
      <c r="C9" s="6" t="s">
        <v>36</v>
      </c>
    </row>
    <row r="10" spans="2:9" x14ac:dyDescent="0.35">
      <c r="B10" s="7" t="s">
        <v>83</v>
      </c>
      <c r="C10" s="44"/>
    </row>
    <row r="11" spans="2:9" x14ac:dyDescent="0.35">
      <c r="B11" s="7" t="s">
        <v>84</v>
      </c>
      <c r="C11" s="44"/>
    </row>
    <row r="12" spans="2:9" x14ac:dyDescent="0.35">
      <c r="B12" s="45" t="s">
        <v>85</v>
      </c>
      <c r="C12" s="57"/>
    </row>
    <row r="13" spans="2:9" ht="15" thickBot="1" x14ac:dyDescent="0.4">
      <c r="B13" s="15" t="s">
        <v>86</v>
      </c>
      <c r="C13" s="43"/>
    </row>
    <row r="15" spans="2:9" ht="15.5" x14ac:dyDescent="0.35">
      <c r="B15" s="34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765fb7-029b-4d89-86eb-677956605afd">
      <Terms xmlns="http://schemas.microsoft.com/office/infopath/2007/PartnerControls"/>
    </lcf76f155ced4ddcb4097134ff3c332f>
    <TaxCatchAll xmlns="8b2de81d-c0d5-4fbd-96d6-458b5887f8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EC3853AA8BC141A80A062CDC7D752C" ma:contentTypeVersion="13" ma:contentTypeDescription="Crea un document nou" ma:contentTypeScope="" ma:versionID="7ce2f0310f1fbacb214cc621def28456">
  <xsd:schema xmlns:xsd="http://www.w3.org/2001/XMLSchema" xmlns:xs="http://www.w3.org/2001/XMLSchema" xmlns:p="http://schemas.microsoft.com/office/2006/metadata/properties" xmlns:ns2="f5765fb7-029b-4d89-86eb-677956605afd" xmlns:ns3="8b2de81d-c0d5-4fbd-96d6-458b5887f875" targetNamespace="http://schemas.microsoft.com/office/2006/metadata/properties" ma:root="true" ma:fieldsID="3a40dead565854bcc937fa42c9d6f59f" ns2:_="" ns3:_="">
    <xsd:import namespace="f5765fb7-029b-4d89-86eb-677956605afd"/>
    <xsd:import namespace="8b2de81d-c0d5-4fbd-96d6-458b5887f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65fb7-029b-4d89-86eb-677956605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d31bfec-48cb-4de3-a58b-ddeab113d6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de81d-c0d5-4fbd-96d6-458b5887f8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0da465-64f8-453d-b17b-1fc4cea33b23}" ma:internalName="TaxCatchAll" ma:showField="CatchAllData" ma:web="8b2de81d-c0d5-4fbd-96d6-458b5887f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51E3B9-2EA1-4C43-BE1B-348A6AC3EFCE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124f85f2-48d1-418b-851c-0f4c7c4d8054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fb2bdf99-3273-4c85-be9d-a32e91ee86e8"/>
  </ds:schemaRefs>
</ds:datastoreItem>
</file>

<file path=customXml/itemProps2.xml><?xml version="1.0" encoding="utf-8"?>
<ds:datastoreItem xmlns:ds="http://schemas.openxmlformats.org/officeDocument/2006/customXml" ds:itemID="{33ED7BD3-6FFE-499F-B007-BE7F90A7AD0B}"/>
</file>

<file path=customXml/itemProps3.xml><?xml version="1.0" encoding="utf-8"?>
<ds:datastoreItem xmlns:ds="http://schemas.openxmlformats.org/officeDocument/2006/customXml" ds:itemID="{16413D9C-18F1-4488-B6F9-5EFF0CCEA9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d85d4ab-7a9c-4a4a-a5e6-93e740e33d0c}" enabled="1" method="Privileged" siteId="{3a4eb8ee-e051-409e-be41-7a003a0da0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Quadre resum</vt:lpstr>
      <vt:lpstr>a) Criteris econòmics</vt:lpstr>
      <vt:lpstr>b) Criteris econòmics</vt:lpstr>
      <vt:lpstr>c) Criteris econòmics</vt:lpstr>
      <vt:lpstr>d) Criteris econòmics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Xavier Lorenzo</dc:creator>
  <cp:keywords/>
  <dc:description/>
  <cp:lastModifiedBy>Nerea Carrera Muñoz</cp:lastModifiedBy>
  <cp:revision/>
  <dcterms:created xsi:type="dcterms:W3CDTF">2026-03-26T10:34:04Z</dcterms:created>
  <dcterms:modified xsi:type="dcterms:W3CDTF">2026-04-10T09:15:57Z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85d4ab-7a9c-4a4a-a5e6-93e740e33d0c_Enabled">
    <vt:lpwstr>true</vt:lpwstr>
  </property>
  <property fmtid="{D5CDD505-2E9C-101B-9397-08002B2CF9AE}" pid="3" name="MSIP_Label_dd85d4ab-7a9c-4a4a-a5e6-93e740e33d0c_SetDate">
    <vt:lpwstr>2026-03-26T10:43:35Z</vt:lpwstr>
  </property>
  <property fmtid="{D5CDD505-2E9C-101B-9397-08002B2CF9AE}" pid="4" name="MSIP_Label_dd85d4ab-7a9c-4a4a-a5e6-93e740e33d0c_Method">
    <vt:lpwstr>Standard</vt:lpwstr>
  </property>
  <property fmtid="{D5CDD505-2E9C-101B-9397-08002B2CF9AE}" pid="5" name="MSIP_Label_dd85d4ab-7a9c-4a4a-a5e6-93e740e33d0c_Name">
    <vt:lpwstr>Pública</vt:lpwstr>
  </property>
  <property fmtid="{D5CDD505-2E9C-101B-9397-08002B2CF9AE}" pid="6" name="MSIP_Label_dd85d4ab-7a9c-4a4a-a5e6-93e740e33d0c_SiteId">
    <vt:lpwstr>3a4eb8ee-e051-409e-be41-7a003a0da0e4</vt:lpwstr>
  </property>
  <property fmtid="{D5CDD505-2E9C-101B-9397-08002B2CF9AE}" pid="7" name="MSIP_Label_dd85d4ab-7a9c-4a4a-a5e6-93e740e33d0c_ActionId">
    <vt:lpwstr>85780a8b-0c78-417d-bb9f-0ce8f655dcbc</vt:lpwstr>
  </property>
  <property fmtid="{D5CDD505-2E9C-101B-9397-08002B2CF9AE}" pid="8" name="MSIP_Label_dd85d4ab-7a9c-4a4a-a5e6-93e740e33d0c_ContentBits">
    <vt:lpwstr>0</vt:lpwstr>
  </property>
  <property fmtid="{D5CDD505-2E9C-101B-9397-08002B2CF9AE}" pid="9" name="ContentTypeId">
    <vt:lpwstr>0x01010098EC3853AA8BC141A80A062CDC7D752C</vt:lpwstr>
  </property>
  <property fmtid="{D5CDD505-2E9C-101B-9397-08002B2CF9AE}" pid="10" name="MediaServiceImageTags">
    <vt:lpwstr/>
  </property>
  <property fmtid="{D5CDD505-2E9C-101B-9397-08002B2CF9AE}" pid="11" name="MSIP_Label_51cbd5c2-77ae-4cc9-8f52-865f670935b8_Enabled">
    <vt:lpwstr>true</vt:lpwstr>
  </property>
  <property fmtid="{D5CDD505-2E9C-101B-9397-08002B2CF9AE}" pid="12" name="MSIP_Label_51cbd5c2-77ae-4cc9-8f52-865f670935b8_SetDate">
    <vt:lpwstr>2026-03-26T15:10:56Z</vt:lpwstr>
  </property>
  <property fmtid="{D5CDD505-2E9C-101B-9397-08002B2CF9AE}" pid="13" name="MSIP_Label_51cbd5c2-77ae-4cc9-8f52-865f670935b8_Method">
    <vt:lpwstr>Privileged</vt:lpwstr>
  </property>
  <property fmtid="{D5CDD505-2E9C-101B-9397-08002B2CF9AE}" pid="14" name="MSIP_Label_51cbd5c2-77ae-4cc9-8f52-865f670935b8_Name">
    <vt:lpwstr>Ús intern</vt:lpwstr>
  </property>
  <property fmtid="{D5CDD505-2E9C-101B-9397-08002B2CF9AE}" pid="15" name="MSIP_Label_51cbd5c2-77ae-4cc9-8f52-865f670935b8_SiteId">
    <vt:lpwstr>d7f9fe0f-fba5-4e85-a76a-bdbdf37e5209</vt:lpwstr>
  </property>
  <property fmtid="{D5CDD505-2E9C-101B-9397-08002B2CF9AE}" pid="16" name="MSIP_Label_51cbd5c2-77ae-4cc9-8f52-865f670935b8_ActionId">
    <vt:lpwstr>c0cb455e-f89e-4e10-a49d-dae9c55bc6d6</vt:lpwstr>
  </property>
  <property fmtid="{D5CDD505-2E9C-101B-9397-08002B2CF9AE}" pid="17" name="MSIP_Label_51cbd5c2-77ae-4cc9-8f52-865f670935b8_ContentBits">
    <vt:lpwstr>0</vt:lpwstr>
  </property>
  <property fmtid="{D5CDD505-2E9C-101B-9397-08002B2CF9AE}" pid="18" name="MSIP_Label_51cbd5c2-77ae-4cc9-8f52-865f670935b8_Tag">
    <vt:lpwstr>10, 0, 1, 1</vt:lpwstr>
  </property>
</Properties>
</file>