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\Downloads\"/>
    </mc:Choice>
  </mc:AlternateContent>
  <xr:revisionPtr revIDLastSave="0" documentId="8_{60C5D17F-CAF2-40CC-905B-C1E31D713260}" xr6:coauthVersionLast="47" xr6:coauthVersionMax="47" xr10:uidLastSave="{00000000-0000-0000-0000-000000000000}"/>
  <bookViews>
    <workbookView xWindow="-120" yWindow="-120" windowWidth="29040" windowHeight="15720" xr2:uid="{B4BF9862-6034-469B-A2AC-A45ECFC7A3CB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G17" i="1"/>
  <c r="H17" i="1" s="1"/>
  <c r="G18" i="1"/>
  <c r="H18" i="1"/>
  <c r="G7" i="1"/>
  <c r="H7" i="1" s="1"/>
  <c r="G6" i="1"/>
  <c r="H6" i="1" s="1"/>
  <c r="G5" i="1"/>
  <c r="H5" i="1" s="1"/>
  <c r="I5" i="1" s="1"/>
  <c r="I16" i="1" l="1"/>
  <c r="I18" i="1"/>
  <c r="I17" i="1"/>
  <c r="I7" i="1"/>
  <c r="I6" i="1"/>
</calcChain>
</file>

<file path=xl/sharedStrings.xml><?xml version="1.0" encoding="utf-8"?>
<sst xmlns="http://schemas.openxmlformats.org/spreadsheetml/2006/main" count="20" uniqueCount="10">
  <si>
    <t>Preu</t>
  </si>
  <si>
    <t>P/A/sup</t>
  </si>
  <si>
    <t>Sup. Solar</t>
  </si>
  <si>
    <t>Licitador 1</t>
  </si>
  <si>
    <t>Licitador 2</t>
  </si>
  <si>
    <t>Licitador 3</t>
  </si>
  <si>
    <t>Licitador</t>
  </si>
  <si>
    <t>(P/A)/(P/A)max (punts)</t>
  </si>
  <si>
    <t>Anys amortització</t>
  </si>
  <si>
    <t>P/A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</si>
</sst>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/>
    <xf numFmtId="0" fontId="0" fillId="2" borderId="1" xfId="0" applyFill="1" applyBorder="1"/>
    <xf numFmtId="44" fontId="2" fillId="3" borderId="1" xfId="0" applyNumberFormat="1" applyFont="1" applyFill="1" applyBorder="1"/>
    <xf numFmtId="0" fontId="0" fillId="3" borderId="1" xfId="0" applyFill="1" applyBorder="1"/>
    <xf numFmtId="44" fontId="0" fillId="0" borderId="1" xfId="0" applyNumberFormat="1" applyBorder="1"/>
    <xf numFmtId="44" fontId="2" fillId="3" borderId="1" xfId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3" borderId="8" xfId="0" applyFill="1" applyBorder="1"/>
    <xf numFmtId="44" fontId="0" fillId="0" borderId="8" xfId="0" applyNumberFormat="1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0" fillId="2" borderId="7" xfId="0" applyFill="1" applyBorder="1"/>
    <xf numFmtId="44" fontId="2" fillId="3" borderId="8" xfId="1" applyFont="1" applyFill="1" applyBorder="1"/>
    <xf numFmtId="1" fontId="2" fillId="0" borderId="3" xfId="2" applyNumberFormat="1" applyFont="1" applyBorder="1"/>
    <xf numFmtId="1" fontId="2" fillId="0" borderId="9" xfId="2" applyNumberFormat="1" applyFont="1" applyBorder="1"/>
  </cellXfs>
  <cellStyles count="3">
    <cellStyle name="Moneda" xfId="1" builtinId="4"/>
    <cellStyle name="Normal" xfId="0" builtinId="0"/>
    <cellStyle name="Percentatge" xfId="2" builtinId="5"/>
  </cellStyles>
  <dxfs count="21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4" formatCode="_-* #,##0.00\ &quot;€&quot;_-;\-* #,##0.00\ &quot;€&quot;_-;_-* &quot;-&quot;??\ &quot;€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-* #,##0.00\ &quot;€&quot;_-;\-* #,##0.00\ &quot;€&quot;_-;_-* &quot;-&quot;??\ &quot;€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-* #,##0.00\ &quot;€&quot;_-;\-* #,##0.00\ &quot;€&quot;_-;_-* &quot;-&quot;??\ &quot;€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-* #,##0.00\ &quot;€&quot;_-;\-* #,##0.00\ &quot;€&quot;_-;_-* &quot;-&quot;??\ &quot;€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414D8AC-EBD4-45F6-AADE-FAA1E5E0776C}" name="Taula7" displayName="Taula7" ref="D4:I7" totalsRowShown="0" headerRowDxfId="20" headerRowBorderDxfId="19" tableBorderDxfId="18" totalsRowBorderDxfId="17">
  <autoFilter ref="D4:I7" xr:uid="{8414D8AC-EBD4-45F6-AADE-FAA1E5E0776C}"/>
  <tableColumns count="6">
    <tableColumn id="1" xr3:uid="{7FB613E0-5C29-449E-A76D-7C45E0447695}" name="Licitador" dataDxfId="16"/>
    <tableColumn id="2" xr3:uid="{D6EC9D78-D34B-4C8D-A47C-98F6CCF28D8C}" name="Preu"/>
    <tableColumn id="3" xr3:uid="{889D9996-6B64-4A6A-829E-ECC8A10C5FFA}" name="Anys amortització" dataDxfId="15"/>
    <tableColumn id="4" xr3:uid="{DE88F888-6A7C-444C-88DB-2048E02C0F9A}" name="P/A anual" dataDxfId="14">
      <calculatedColumnFormula>E5/F5</calculatedColumnFormula>
    </tableColumn>
    <tableColumn id="5" xr3:uid="{24B29A89-C4E8-40A2-BEBB-251C731AE191}" name="P/A/sup" dataDxfId="13">
      <calculatedColumnFormula>G5/12/$B$5</calculatedColumnFormula>
    </tableColumn>
    <tableColumn id="6" xr3:uid="{4C3448D0-2D1E-4027-B58D-3AF5971B5A82}" name="(P/A)/(P/A)max (punts)" dataDxfId="4" dataCellStyle="Percentatge">
      <calculatedColumnFormula>(H5/MAX(Taula7[P/A/sup])*90)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D34BD06-7AB1-49EF-AB41-9B0849EA5C7A}" name="Taula710" displayName="Taula710" ref="D15:I18" totalsRowShown="0" headerRowDxfId="12" headerRowBorderDxfId="11" tableBorderDxfId="10" totalsRowBorderDxfId="9">
  <autoFilter ref="D15:I18" xr:uid="{2D34BD06-7AB1-49EF-AB41-9B0849EA5C7A}"/>
  <tableColumns count="6">
    <tableColumn id="1" xr3:uid="{36077B7F-76E3-4795-A276-238F27F015B4}" name="Licitador" dataDxfId="8"/>
    <tableColumn id="2" xr3:uid="{C1F20F35-D335-4D50-8A0E-66B33FCB6AB2}" name="Preu"/>
    <tableColumn id="3" xr3:uid="{81CC433A-B1E0-4ADB-82AA-8F2DE2634371}" name="Anys amortització" dataDxfId="7"/>
    <tableColumn id="4" xr3:uid="{591405D4-F125-49EA-879D-50D5F81608F4}" name="P/A anual" dataDxfId="6">
      <calculatedColumnFormula>E16/F16</calculatedColumnFormula>
    </tableColumn>
    <tableColumn id="5" xr3:uid="{7240975F-0B47-45A3-A12D-39B06ABE18DB}" name="P/A/sup" dataDxfId="5">
      <calculatedColumnFormula>G16/12/$B$16</calculatedColumnFormula>
    </tableColumn>
    <tableColumn id="6" xr3:uid="{93E5C87E-50E7-413F-AA22-86CD7B839C59}" name="(P/A)/(P/A)max (punts)" dataDxfId="3" dataCellStyle="Percentatge">
      <calculatedColumnFormula>(H16/MAX(Taula710[P/A/sup])*90)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41FA3-53E5-43D4-9567-FB3396F1795B}">
  <sheetPr>
    <pageSetUpPr fitToPage="1"/>
  </sheetPr>
  <dimension ref="B4:I18"/>
  <sheetViews>
    <sheetView tabSelected="1" workbookViewId="0">
      <selection activeCell="F5" sqref="F5"/>
    </sheetView>
  </sheetViews>
  <sheetFormatPr defaultRowHeight="15" x14ac:dyDescent="0.25"/>
  <cols>
    <col min="2" max="2" width="11.42578125" customWidth="1"/>
    <col min="3" max="3" width="2.28515625" customWidth="1"/>
    <col min="4" max="4" width="13.28515625" customWidth="1"/>
    <col min="5" max="5" width="14.28515625" customWidth="1"/>
    <col min="6" max="6" width="18.85546875" customWidth="1"/>
    <col min="7" max="7" width="18.42578125" customWidth="1"/>
    <col min="8" max="8" width="17.140625" customWidth="1"/>
    <col min="9" max="9" width="26.85546875" customWidth="1"/>
    <col min="13" max="13" width="13.28515625" customWidth="1"/>
    <col min="14" max="14" width="17.85546875" customWidth="1"/>
    <col min="16" max="16" width="14.28515625" customWidth="1"/>
    <col min="17" max="17" width="14.5703125" customWidth="1"/>
    <col min="18" max="18" width="24.7109375" customWidth="1"/>
  </cols>
  <sheetData>
    <row r="4" spans="2:9" x14ac:dyDescent="0.25">
      <c r="B4" s="2" t="s">
        <v>2</v>
      </c>
      <c r="D4" s="12" t="s">
        <v>6</v>
      </c>
      <c r="E4" s="13" t="s">
        <v>0</v>
      </c>
      <c r="F4" s="13" t="s">
        <v>8</v>
      </c>
      <c r="G4" s="13" t="s">
        <v>9</v>
      </c>
      <c r="H4" s="13" t="s">
        <v>1</v>
      </c>
      <c r="I4" s="11" t="s">
        <v>7</v>
      </c>
    </row>
    <row r="5" spans="2:9" x14ac:dyDescent="0.25">
      <c r="B5" s="7">
        <v>9385</v>
      </c>
      <c r="D5" s="8" t="s">
        <v>3</v>
      </c>
      <c r="E5" s="3">
        <v>1000000</v>
      </c>
      <c r="F5" s="4">
        <v>10</v>
      </c>
      <c r="G5" s="5">
        <f>E5/F5</f>
        <v>100000</v>
      </c>
      <c r="H5" s="5">
        <f t="shared" ref="H5:H7" si="0">G5/12/$B$5</f>
        <v>0.88794175102113304</v>
      </c>
      <c r="I5" s="16">
        <f>(H5/MAX(Taula7[P/A/sup])*90)</f>
        <v>72.000000000000014</v>
      </c>
    </row>
    <row r="6" spans="2:9" x14ac:dyDescent="0.25">
      <c r="D6" s="8" t="s">
        <v>4</v>
      </c>
      <c r="E6" s="6">
        <v>1000000</v>
      </c>
      <c r="F6" s="4">
        <v>8</v>
      </c>
      <c r="G6" s="5">
        <f>E6/F6</f>
        <v>125000</v>
      </c>
      <c r="H6" s="5">
        <f t="shared" si="0"/>
        <v>1.1099271887764162</v>
      </c>
      <c r="I6" s="16">
        <f>(H6/MAX(Taula7[P/A/sup])*90)</f>
        <v>90</v>
      </c>
    </row>
    <row r="7" spans="2:9" x14ac:dyDescent="0.25">
      <c r="C7" s="1"/>
      <c r="D7" s="14" t="s">
        <v>5</v>
      </c>
      <c r="E7" s="15">
        <v>1000000</v>
      </c>
      <c r="F7" s="9">
        <v>11</v>
      </c>
      <c r="G7" s="10">
        <f>E7/F7</f>
        <v>90909.090909090912</v>
      </c>
      <c r="H7" s="10">
        <f t="shared" si="0"/>
        <v>0.80721977365557551</v>
      </c>
      <c r="I7" s="17">
        <f>(H7/MAX(Taula7[P/A/sup])*90)</f>
        <v>65.454545454545467</v>
      </c>
    </row>
    <row r="15" spans="2:9" x14ac:dyDescent="0.25">
      <c r="B15" s="2" t="s">
        <v>2</v>
      </c>
      <c r="D15" s="12" t="s">
        <v>6</v>
      </c>
      <c r="E15" s="13" t="s">
        <v>0</v>
      </c>
      <c r="F15" s="13" t="s">
        <v>8</v>
      </c>
      <c r="G15" s="13" t="s">
        <v>9</v>
      </c>
      <c r="H15" s="13" t="s">
        <v>1</v>
      </c>
      <c r="I15" s="11" t="s">
        <v>7</v>
      </c>
    </row>
    <row r="16" spans="2:9" x14ac:dyDescent="0.25">
      <c r="B16" s="7">
        <v>8569</v>
      </c>
      <c r="D16" s="8" t="s">
        <v>3</v>
      </c>
      <c r="E16" s="3">
        <v>2000000</v>
      </c>
      <c r="F16" s="4">
        <v>10</v>
      </c>
      <c r="G16" s="5">
        <f>E16/F16</f>
        <v>200000</v>
      </c>
      <c r="H16" s="5">
        <f>G16/12/$B$16</f>
        <v>1.9449955265102892</v>
      </c>
      <c r="I16" s="16">
        <f>(H16/MAX(Taula710[P/A/sup])*90)</f>
        <v>84</v>
      </c>
    </row>
    <row r="17" spans="3:9" x14ac:dyDescent="0.25">
      <c r="D17" s="8" t="s">
        <v>4</v>
      </c>
      <c r="E17" s="6">
        <v>1500000</v>
      </c>
      <c r="F17" s="4">
        <v>7</v>
      </c>
      <c r="G17" s="5">
        <f>E17/F17</f>
        <v>214285.71428571429</v>
      </c>
      <c r="H17" s="5">
        <f>G17/12/$B$16</f>
        <v>2.0839237784038813</v>
      </c>
      <c r="I17" s="16">
        <f>(H17/MAX(Taula710[P/A/sup])*90)</f>
        <v>90</v>
      </c>
    </row>
    <row r="18" spans="3:9" x14ac:dyDescent="0.25">
      <c r="C18" s="1"/>
      <c r="D18" s="14" t="s">
        <v>5</v>
      </c>
      <c r="E18" s="15">
        <v>1000000</v>
      </c>
      <c r="F18" s="9">
        <v>11</v>
      </c>
      <c r="G18" s="10">
        <f>E18/F18</f>
        <v>90909.090909090912</v>
      </c>
      <c r="H18" s="10">
        <f>G18/12/$B$16</f>
        <v>0.88408887568649508</v>
      </c>
      <c r="I18" s="17">
        <f>(H18/MAX(Taula710[P/A/sup])*90)</f>
        <v>38.18181818181818</v>
      </c>
    </row>
  </sheetData>
  <phoneticPr fontId="3" type="noConversion"/>
  <conditionalFormatting sqref="I5:I7">
    <cfRule type="cellIs" dxfId="2" priority="3" operator="equal">
      <formula>1</formula>
    </cfRule>
  </conditionalFormatting>
  <conditionalFormatting sqref="I16:I18">
    <cfRule type="cellIs" dxfId="1" priority="2" operator="equal">
      <formula>1</formula>
    </cfRule>
  </conditionalFormatting>
  <pageMargins left="0.7" right="0.7" top="0.75" bottom="0.75" header="0.3" footer="0.3"/>
  <pageSetup paperSize="9" scale="57" fitToHeight="0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Albert Fortuny</cp:lastModifiedBy>
  <cp:lastPrinted>2026-03-04T11:11:39Z</cp:lastPrinted>
  <dcterms:created xsi:type="dcterms:W3CDTF">2026-03-04T08:38:27Z</dcterms:created>
  <dcterms:modified xsi:type="dcterms:W3CDTF">2026-06-14T11:59:33Z</dcterms:modified>
</cp:coreProperties>
</file>