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03_Manteniment\01-Control Econòmic\01-Obres (OB)\ANY 2026\2026 LEDA CPUB OB 08-CONNEXIÓ H80 XARXES GENERALS\"/>
    </mc:Choice>
  </mc:AlternateContent>
  <xr:revisionPtr revIDLastSave="0" documentId="13_ncr:1_{D2B86E26-9595-45C4-A53A-2033E4C5A2E4}" xr6:coauthVersionLast="47" xr6:coauthVersionMax="47" xr10:uidLastSave="{00000000-0000-0000-0000-000000000000}"/>
  <bookViews>
    <workbookView xWindow="28680" yWindow="945" windowWidth="29040" windowHeight="15720" tabRatio="500" xr2:uid="{00000000-000D-0000-FFFF-FFFF00000000}"/>
  </bookViews>
  <sheets>
    <sheet name="Pressupos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7" i="1" l="1"/>
  <c r="F78" i="1" s="1"/>
  <c r="F76" i="1"/>
  <c r="F75" i="1"/>
  <c r="F72" i="1"/>
  <c r="F71" i="1"/>
  <c r="F70" i="1"/>
  <c r="F69" i="1"/>
  <c r="F68" i="1"/>
  <c r="F67" i="1"/>
  <c r="F66" i="1"/>
  <c r="F65" i="1"/>
  <c r="F61" i="1"/>
  <c r="F60" i="1"/>
  <c r="F59" i="1"/>
  <c r="F58" i="1"/>
  <c r="F57" i="1"/>
  <c r="F62" i="1" s="1"/>
  <c r="F56" i="1"/>
  <c r="F52" i="1"/>
  <c r="F51" i="1"/>
  <c r="F50" i="1"/>
  <c r="F49" i="1"/>
  <c r="F48" i="1"/>
  <c r="F47" i="1"/>
  <c r="F46" i="1"/>
  <c r="F45" i="1"/>
  <c r="F44" i="1"/>
  <c r="F43" i="1"/>
  <c r="F42" i="1"/>
  <c r="F53" i="1" s="1"/>
  <c r="F38" i="1"/>
  <c r="F37" i="1"/>
  <c r="F36" i="1"/>
  <c r="F35" i="1"/>
  <c r="F34" i="1"/>
  <c r="F39" i="1" s="1"/>
  <c r="F30" i="1"/>
  <c r="F29" i="1"/>
  <c r="F28" i="1"/>
  <c r="F27" i="1"/>
  <c r="F26" i="1"/>
  <c r="F25" i="1"/>
  <c r="F24" i="1"/>
  <c r="F31" i="1" s="1"/>
  <c r="F20" i="1"/>
  <c r="F19" i="1"/>
  <c r="F18" i="1"/>
  <c r="F17" i="1"/>
  <c r="F21" i="1" s="1"/>
  <c r="F16" i="1"/>
  <c r="F12" i="1"/>
  <c r="F11" i="1"/>
  <c r="F10" i="1"/>
  <c r="F9" i="1"/>
  <c r="F8" i="1"/>
  <c r="F7" i="1"/>
  <c r="F6" i="1"/>
  <c r="F13" i="1" l="1"/>
  <c r="F81" i="1" s="1"/>
  <c r="F83" i="1" s="1"/>
  <c r="F82" i="1" l="1"/>
  <c r="F84" i="1" s="1"/>
  <c r="F85" i="1" s="1"/>
  <c r="F86" i="1" s="1"/>
</calcChain>
</file>

<file path=xl/sharedStrings.xml><?xml version="1.0" encoding="utf-8"?>
<sst xmlns="http://schemas.openxmlformats.org/spreadsheetml/2006/main" count="183" uniqueCount="137">
  <si>
    <t>PRESSUPOST DESGLOSSAT PER PARTIDES</t>
  </si>
  <si>
    <t>2026 LEDA CPUB OB 08 - CONNEXIO DE L'HANGAR MRO H80 A LES XARXES GENERALS DE LA ZONA INDUSTRIAL DE L'AEROPORT DE LLEIDA</t>
  </si>
  <si>
    <t>Codi</t>
  </si>
  <si>
    <t>Descripcio</t>
  </si>
  <si>
    <t>Ud.</t>
  </si>
  <si>
    <t>Amidament</t>
  </si>
  <si>
    <t>Preu unitari (EUR)</t>
  </si>
  <si>
    <t>Import (EUR)</t>
  </si>
  <si>
    <t>01  Fecals oficines - tuberia general del futur carrer</t>
  </si>
  <si>
    <t>01.01</t>
  </si>
  <si>
    <t>Excavacio de rasa per a sanejament en terreny compacte, inclosa carrega</t>
  </si>
  <si>
    <t>m3</t>
  </si>
  <si>
    <t>01.02</t>
  </si>
  <si>
    <t>Subministrament i col.locacio de canonada DN315 per a sanejament, amb junta estanca</t>
  </si>
  <si>
    <t>ml</t>
  </si>
  <si>
    <t>01.03</t>
  </si>
  <si>
    <t>Llit i recobriment de canonada amb material granular seleccionat</t>
  </si>
  <si>
    <t>01.04</t>
  </si>
  <si>
    <t>Reblert de rasa amb material adequat i compactacio per tongades</t>
  </si>
  <si>
    <t>01.05</t>
  </si>
  <si>
    <t>Pou de formigo prefabricat de registre, inclosa tapa de fundicio D-400</t>
  </si>
  <si>
    <t>ut</t>
  </si>
  <si>
    <t>01.06</t>
  </si>
  <si>
    <t>Connexio de canonada DN315 a arqueta existent, inclosos mitjans auxiliars</t>
  </si>
  <si>
    <t>01.07</t>
  </si>
  <si>
    <t>Carrega, transport i gestio de terres sobrants a instal.lacio autoritzada</t>
  </si>
  <si>
    <t>TOTAL CAPITOL 01</t>
  </si>
  <si>
    <t>02  Escomeses de les oficines</t>
  </si>
  <si>
    <t>02.01</t>
  </si>
  <si>
    <t>Excavacio de rasa per a escomesa DN160, inclosa carrega</t>
  </si>
  <si>
    <t>02.02</t>
  </si>
  <si>
    <t>Subministrament i col.locacio de canonada DN160 per a escomesa de sanejament</t>
  </si>
  <si>
    <t>02.03</t>
  </si>
  <si>
    <t>Connexio de cada escomesa DN160 a la canonada DN315</t>
  </si>
  <si>
    <t>02.04</t>
  </si>
  <si>
    <t>Reblert i compactacio de rasa d'escomesa</t>
  </si>
  <si>
    <t>02.05</t>
  </si>
  <si>
    <t>Peces especials, ajustos, petit material i comprovacio de funcionament</t>
  </si>
  <si>
    <t>TOTAL CAPITOL 02</t>
  </si>
  <si>
    <t>03  Connexio d'aigua i contraincendis</t>
  </si>
  <si>
    <t>03.01</t>
  </si>
  <si>
    <t>Tall i demolicio puntual de llosa de formigo per pas de serveis</t>
  </si>
  <si>
    <t>m2</t>
  </si>
  <si>
    <t>03.02</t>
  </si>
  <si>
    <t>Excavacio de rasa per a xarxa d'aigua i contraincendis</t>
  </si>
  <si>
    <t>03.03</t>
  </si>
  <si>
    <t>Subministrament i col.locacio de canonades PEAD per a aigua/contraincendis, inclos petit material</t>
  </si>
  <si>
    <t>03.04</t>
  </si>
  <si>
    <t>Connexions a xarxa existent, valvules, brides, accessoris i adaptacions</t>
  </si>
  <si>
    <t>03.05</t>
  </si>
  <si>
    <t>Reblert de rasa amb material adequat i compactacio</t>
  </si>
  <si>
    <t>03.06</t>
  </si>
  <si>
    <t>Reposicio de llosa/paviment de formigo en zona afectada</t>
  </si>
  <si>
    <t>03.07</t>
  </si>
  <si>
    <t>Prova de pressio, neteja i comprovacio de servei</t>
  </si>
  <si>
    <t>TOTAL CAPITOL 03</t>
  </si>
  <si>
    <t>04  Construccio de noves arquetes dins la llosa</t>
  </si>
  <si>
    <t>04.01</t>
  </si>
  <si>
    <t>Tall, demolicio i retirada de llosa existent per a formacio d'arqueta</t>
  </si>
  <si>
    <t>04.02</t>
  </si>
  <si>
    <t>Excavacio manual/mecanica per a caixa d'arqueta</t>
  </si>
  <si>
    <t>04.03</t>
  </si>
  <si>
    <t>Formacio d'arqueta de recepcio de formigo o prefabricada, inclos solera i parets</t>
  </si>
  <si>
    <t>04.04</t>
  </si>
  <si>
    <t>Subministrament i col.locacio de marc i tapa de fosa classe D400</t>
  </si>
  <si>
    <t>04.05</t>
  </si>
  <si>
    <t>Reblert perimetral, compactacio i reposicio de paviment al voltant de l'arqueta</t>
  </si>
  <si>
    <t>TOTAL CAPITOL 04</t>
  </si>
  <si>
    <t>05  Construccio de nova linia de pluvials en llosa</t>
  </si>
  <si>
    <t>05.01</t>
  </si>
  <si>
    <t>Tall longitudinal de llosa/paviment amb disc diamantat</t>
  </si>
  <si>
    <t>05.02</t>
  </si>
  <si>
    <t>Demolicio i retirada de llosa de formigo en franja de rasa</t>
  </si>
  <si>
    <t>05.03</t>
  </si>
  <si>
    <t>Excavacio de rasa per a col.lector de pluvials DN315</t>
  </si>
  <si>
    <t>05.04</t>
  </si>
  <si>
    <t>Subministrament i col.locacio de canonada DN315 per a pluvials</t>
  </si>
  <si>
    <t>05.05</t>
  </si>
  <si>
    <t>Llit i recobriment de canonada amb material granular</t>
  </si>
  <si>
    <t>05.06</t>
  </si>
  <si>
    <t>Reblert compactat de rasa fins a cota de reposicio</t>
  </si>
  <si>
    <t>05.07</t>
  </si>
  <si>
    <t>Construccio de 4 arquetes de registre per a pluvials, inclosa solera i parets</t>
  </si>
  <si>
    <t>05.08</t>
  </si>
  <si>
    <t>Marc i tapa de fosa classe D400 per a arquetes de pluvials</t>
  </si>
  <si>
    <t>05.09</t>
  </si>
  <si>
    <t>Connexio del nou col.lector a arqueta existent</t>
  </si>
  <si>
    <t>05.10</t>
  </si>
  <si>
    <t>Reposicio de llosa/paviment de formigo en franja de rasa</t>
  </si>
  <si>
    <t>05.11</t>
  </si>
  <si>
    <t>Carrega, transport i gestio de residus de formigo i terres sobrants</t>
  </si>
  <si>
    <t>TOTAL CAPITOL 05</t>
  </si>
  <si>
    <t>06  Decantador de greixos</t>
  </si>
  <si>
    <t>06.01</t>
  </si>
  <si>
    <t>Demolicio de paviment existent per a implantacio de decantador</t>
  </si>
  <si>
    <t>06.02</t>
  </si>
  <si>
    <t>Excavacio per a caixa de decantador/separador</t>
  </si>
  <si>
    <t>06.03</t>
  </si>
  <si>
    <t>Canonada PE/PVC DN315 per a connexions d'entrada i sortida</t>
  </si>
  <si>
    <t>06.04</t>
  </si>
  <si>
    <t>Reblert perimetral, compactacio i formigo de recolzament si escau</t>
  </si>
  <si>
    <t>06.05</t>
  </si>
  <si>
    <t>Reposicio de paviment en zona afectada pel decantador</t>
  </si>
  <si>
    <t>06.06</t>
  </si>
  <si>
    <t>Tapa, accessoris, segellats, connexions finals i comprovacio de funcionament</t>
  </si>
  <si>
    <t>TOTAL CAPITOL 06</t>
  </si>
  <si>
    <t>07  Xarxa de tubs per a connexio electrica (deixada en punta)</t>
  </si>
  <si>
    <t>07.01</t>
  </si>
  <si>
    <t>Tall, demolicio i retirada de paviment per a prisma electric</t>
  </si>
  <si>
    <t>07.02</t>
  </si>
  <si>
    <t>Excavacio de rasa per a prisma de canalitzacions electriques</t>
  </si>
  <si>
    <t>07.03</t>
  </si>
  <si>
    <t>Subministrament i col.locacio de tub DN160 per a canalitzacio electrica</t>
  </si>
  <si>
    <t>07.04</t>
  </si>
  <si>
    <t>Formacio de prisma de formigo per a proteccio de tubs</t>
  </si>
  <si>
    <t>07.05</t>
  </si>
  <si>
    <t>Reblert superior i compactacio de rasa</t>
  </si>
  <si>
    <t>07.06</t>
  </si>
  <si>
    <t>Reposicio de paviment afectat per la rasa electrica</t>
  </si>
  <si>
    <t>07.07</t>
  </si>
  <si>
    <t>Cinta senyalitzadora, fil guia, mandrinatge i comprovacio de tubs</t>
  </si>
  <si>
    <t>TOTAL CAPITOL 07</t>
  </si>
  <si>
    <t>08  Repavimentacio del carrer</t>
  </si>
  <si>
    <t>08.01</t>
  </si>
  <si>
    <t>Reg d'adherencia amb emulsio bituminosa sobre paviment existent</t>
  </si>
  <si>
    <t>08.02</t>
  </si>
  <si>
    <t>Subministrament i estesa de mescla bituminosa en calent per a capa de 8 cm</t>
  </si>
  <si>
    <t>t</t>
  </si>
  <si>
    <t>08.03</t>
  </si>
  <si>
    <t>Recreixement puntual de tapes/embornals o ajustos menors de serveis</t>
  </si>
  <si>
    <t>TOTAL CAPITOL 08</t>
  </si>
  <si>
    <t>TOTAL EXECUCIO MATERIAL (PEM)</t>
  </si>
  <si>
    <t>Despeses Generals</t>
  </si>
  <si>
    <t>Benefici Industrial</t>
  </si>
  <si>
    <t>PRESSUPOST BASE DE LICITACIO - PBL (sense IVA)</t>
  </si>
  <si>
    <t>IVA</t>
  </si>
  <si>
    <t>TOTAL PRESSUPOST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</si>
</sst>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</font>
    <font>
      <b/>
      <sz val="13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9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7F7F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zoomScaleNormal="100" workbookViewId="0">
      <pane ySplit="4" topLeftCell="A53" activePane="bottomLeft" state="frozen"/>
      <selection pane="bottomLeft" activeCell="B59" sqref="B59"/>
    </sheetView>
  </sheetViews>
  <sheetFormatPr baseColWidth="10" defaultColWidth="8.6640625" defaultRowHeight="14.4" x14ac:dyDescent="0.3"/>
  <cols>
    <col min="1" max="1" width="12" customWidth="1"/>
    <col min="2" max="2" width="86.88671875" bestFit="1" customWidth="1"/>
    <col min="3" max="3" width="8" customWidth="1"/>
    <col min="4" max="4" width="12" customWidth="1"/>
    <col min="5" max="6" width="16" customWidth="1"/>
  </cols>
  <sheetData>
    <row r="1" spans="1:6" ht="17.399999999999999" x14ac:dyDescent="0.3">
      <c r="A1" s="5" t="s">
        <v>0</v>
      </c>
      <c r="B1" s="5"/>
      <c r="C1" s="5"/>
      <c r="D1" s="5"/>
      <c r="E1" s="5"/>
      <c r="F1" s="5"/>
    </row>
    <row r="2" spans="1:6" x14ac:dyDescent="0.3">
      <c r="A2" s="4" t="s">
        <v>1</v>
      </c>
      <c r="B2" s="4"/>
      <c r="C2" s="4"/>
      <c r="D2" s="4"/>
      <c r="E2" s="4"/>
      <c r="F2" s="4"/>
    </row>
    <row r="4" spans="1:6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spans="1:6" x14ac:dyDescent="0.3">
      <c r="A5" s="3" t="s">
        <v>8</v>
      </c>
      <c r="B5" s="3"/>
      <c r="C5" s="3"/>
      <c r="D5" s="3"/>
      <c r="E5" s="3"/>
      <c r="F5" s="3"/>
    </row>
    <row r="6" spans="1:6" x14ac:dyDescent="0.3">
      <c r="A6" s="7" t="s">
        <v>9</v>
      </c>
      <c r="B6" s="8" t="s">
        <v>10</v>
      </c>
      <c r="C6" s="7" t="s">
        <v>11</v>
      </c>
      <c r="D6" s="9">
        <v>76.8</v>
      </c>
      <c r="E6" s="9">
        <v>24</v>
      </c>
      <c r="F6" s="9">
        <f t="shared" ref="F6:F12" si="0">D6*E6</f>
        <v>1843.1999999999998</v>
      </c>
    </row>
    <row r="7" spans="1:6" x14ac:dyDescent="0.3">
      <c r="A7" s="10" t="s">
        <v>12</v>
      </c>
      <c r="B7" s="11" t="s">
        <v>13</v>
      </c>
      <c r="C7" s="10" t="s">
        <v>14</v>
      </c>
      <c r="D7" s="12">
        <v>80</v>
      </c>
      <c r="E7" s="12">
        <v>65</v>
      </c>
      <c r="F7" s="12">
        <f t="shared" si="0"/>
        <v>5200</v>
      </c>
    </row>
    <row r="8" spans="1:6" x14ac:dyDescent="0.3">
      <c r="A8" s="7" t="s">
        <v>15</v>
      </c>
      <c r="B8" s="8" t="s">
        <v>16</v>
      </c>
      <c r="C8" s="7" t="s">
        <v>11</v>
      </c>
      <c r="D8" s="9">
        <v>25.6</v>
      </c>
      <c r="E8" s="9">
        <v>45</v>
      </c>
      <c r="F8" s="9">
        <f t="shared" si="0"/>
        <v>1152</v>
      </c>
    </row>
    <row r="9" spans="1:6" x14ac:dyDescent="0.3">
      <c r="A9" s="10" t="s">
        <v>17</v>
      </c>
      <c r="B9" s="11" t="s">
        <v>18</v>
      </c>
      <c r="C9" s="10" t="s">
        <v>11</v>
      </c>
      <c r="D9" s="12">
        <v>51.2</v>
      </c>
      <c r="E9" s="12">
        <v>19</v>
      </c>
      <c r="F9" s="12">
        <f t="shared" si="0"/>
        <v>972.80000000000007</v>
      </c>
    </row>
    <row r="10" spans="1:6" x14ac:dyDescent="0.3">
      <c r="A10" s="7" t="s">
        <v>19</v>
      </c>
      <c r="B10" s="8" t="s">
        <v>20</v>
      </c>
      <c r="C10" s="7" t="s">
        <v>21</v>
      </c>
      <c r="D10" s="9">
        <v>1</v>
      </c>
      <c r="E10" s="9">
        <v>1450</v>
      </c>
      <c r="F10" s="9">
        <f t="shared" si="0"/>
        <v>1450</v>
      </c>
    </row>
    <row r="11" spans="1:6" x14ac:dyDescent="0.3">
      <c r="A11" s="10" t="s">
        <v>22</v>
      </c>
      <c r="B11" s="11" t="s">
        <v>23</v>
      </c>
      <c r="C11" s="10" t="s">
        <v>21</v>
      </c>
      <c r="D11" s="12">
        <v>1</v>
      </c>
      <c r="E11" s="12">
        <v>850</v>
      </c>
      <c r="F11" s="12">
        <f t="shared" si="0"/>
        <v>850</v>
      </c>
    </row>
    <row r="12" spans="1:6" x14ac:dyDescent="0.3">
      <c r="A12" s="7" t="s">
        <v>24</v>
      </c>
      <c r="B12" s="8" t="s">
        <v>25</v>
      </c>
      <c r="C12" s="7" t="s">
        <v>11</v>
      </c>
      <c r="D12" s="9">
        <v>25.6</v>
      </c>
      <c r="E12" s="9">
        <v>22</v>
      </c>
      <c r="F12" s="9">
        <f t="shared" si="0"/>
        <v>563.20000000000005</v>
      </c>
    </row>
    <row r="13" spans="1:6" x14ac:dyDescent="0.3">
      <c r="A13" s="2" t="s">
        <v>26</v>
      </c>
      <c r="B13" s="2"/>
      <c r="C13" s="2"/>
      <c r="D13" s="2"/>
      <c r="E13" s="2"/>
      <c r="F13" s="13">
        <f>SUM(F6:F12)</f>
        <v>12031.2</v>
      </c>
    </row>
    <row r="15" spans="1:6" x14ac:dyDescent="0.3">
      <c r="A15" s="3" t="s">
        <v>27</v>
      </c>
      <c r="B15" s="3"/>
      <c r="C15" s="3"/>
      <c r="D15" s="3"/>
      <c r="E15" s="3"/>
      <c r="F15" s="3"/>
    </row>
    <row r="16" spans="1:6" x14ac:dyDescent="0.3">
      <c r="A16" s="10" t="s">
        <v>28</v>
      </c>
      <c r="B16" s="11" t="s">
        <v>29</v>
      </c>
      <c r="C16" s="10" t="s">
        <v>11</v>
      </c>
      <c r="D16" s="12">
        <v>10</v>
      </c>
      <c r="E16" s="12">
        <v>28</v>
      </c>
      <c r="F16" s="12">
        <f>D16*E16</f>
        <v>280</v>
      </c>
    </row>
    <row r="17" spans="1:6" x14ac:dyDescent="0.3">
      <c r="A17" s="7" t="s">
        <v>30</v>
      </c>
      <c r="B17" s="8" t="s">
        <v>31</v>
      </c>
      <c r="C17" s="7" t="s">
        <v>14</v>
      </c>
      <c r="D17" s="9">
        <v>20</v>
      </c>
      <c r="E17" s="9">
        <v>30</v>
      </c>
      <c r="F17" s="9">
        <f>D17*E17</f>
        <v>600</v>
      </c>
    </row>
    <row r="18" spans="1:6" x14ac:dyDescent="0.3">
      <c r="A18" s="10" t="s">
        <v>32</v>
      </c>
      <c r="B18" s="11" t="s">
        <v>33</v>
      </c>
      <c r="C18" s="10" t="s">
        <v>21</v>
      </c>
      <c r="D18" s="12">
        <v>2</v>
      </c>
      <c r="E18" s="12">
        <v>425</v>
      </c>
      <c r="F18" s="12">
        <f>D18*E18</f>
        <v>850</v>
      </c>
    </row>
    <row r="19" spans="1:6" x14ac:dyDescent="0.3">
      <c r="A19" s="7" t="s">
        <v>34</v>
      </c>
      <c r="B19" s="8" t="s">
        <v>35</v>
      </c>
      <c r="C19" s="7" t="s">
        <v>11</v>
      </c>
      <c r="D19" s="9">
        <v>10</v>
      </c>
      <c r="E19" s="9">
        <v>19</v>
      </c>
      <c r="F19" s="9">
        <f>D19*E19</f>
        <v>190</v>
      </c>
    </row>
    <row r="20" spans="1:6" x14ac:dyDescent="0.3">
      <c r="A20" s="10" t="s">
        <v>36</v>
      </c>
      <c r="B20" s="11" t="s">
        <v>37</v>
      </c>
      <c r="C20" s="10" t="s">
        <v>21</v>
      </c>
      <c r="D20" s="12">
        <v>2</v>
      </c>
      <c r="E20" s="12">
        <v>275</v>
      </c>
      <c r="F20" s="12">
        <f>D20*E20</f>
        <v>550</v>
      </c>
    </row>
    <row r="21" spans="1:6" x14ac:dyDescent="0.3">
      <c r="A21" s="2" t="s">
        <v>38</v>
      </c>
      <c r="B21" s="2"/>
      <c r="C21" s="2"/>
      <c r="D21" s="2"/>
      <c r="E21" s="2"/>
      <c r="F21" s="13">
        <f>SUM(F16:F20)</f>
        <v>2470</v>
      </c>
    </row>
    <row r="23" spans="1:6" x14ac:dyDescent="0.3">
      <c r="A23" s="3" t="s">
        <v>39</v>
      </c>
      <c r="B23" s="3"/>
      <c r="C23" s="3"/>
      <c r="D23" s="3"/>
      <c r="E23" s="3"/>
      <c r="F23" s="3"/>
    </row>
    <row r="24" spans="1:6" x14ac:dyDescent="0.3">
      <c r="A24" s="7" t="s">
        <v>40</v>
      </c>
      <c r="B24" s="8" t="s">
        <v>41</v>
      </c>
      <c r="C24" s="7" t="s">
        <v>42</v>
      </c>
      <c r="D24" s="9">
        <v>6</v>
      </c>
      <c r="E24" s="9">
        <v>82</v>
      </c>
      <c r="F24" s="9">
        <f t="shared" ref="F24:F30" si="1">D24*E24</f>
        <v>492</v>
      </c>
    </row>
    <row r="25" spans="1:6" x14ac:dyDescent="0.3">
      <c r="A25" s="10" t="s">
        <v>43</v>
      </c>
      <c r="B25" s="11" t="s">
        <v>44</v>
      </c>
      <c r="C25" s="10" t="s">
        <v>11</v>
      </c>
      <c r="D25" s="12">
        <v>5.4</v>
      </c>
      <c r="E25" s="12">
        <v>35</v>
      </c>
      <c r="F25" s="12">
        <f t="shared" si="1"/>
        <v>189</v>
      </c>
    </row>
    <row r="26" spans="1:6" x14ac:dyDescent="0.3">
      <c r="A26" s="7" t="s">
        <v>45</v>
      </c>
      <c r="B26" s="8" t="s">
        <v>46</v>
      </c>
      <c r="C26" s="7" t="s">
        <v>14</v>
      </c>
      <c r="D26" s="9">
        <v>10</v>
      </c>
      <c r="E26" s="9">
        <v>120</v>
      </c>
      <c r="F26" s="9">
        <f t="shared" si="1"/>
        <v>1200</v>
      </c>
    </row>
    <row r="27" spans="1:6" x14ac:dyDescent="0.3">
      <c r="A27" s="10" t="s">
        <v>47</v>
      </c>
      <c r="B27" s="11" t="s">
        <v>48</v>
      </c>
      <c r="C27" s="10" t="s">
        <v>21</v>
      </c>
      <c r="D27" s="12">
        <v>2</v>
      </c>
      <c r="E27" s="12">
        <v>500</v>
      </c>
      <c r="F27" s="12">
        <f t="shared" si="1"/>
        <v>1000</v>
      </c>
    </row>
    <row r="28" spans="1:6" x14ac:dyDescent="0.3">
      <c r="A28" s="7" t="s">
        <v>49</v>
      </c>
      <c r="B28" s="8" t="s">
        <v>50</v>
      </c>
      <c r="C28" s="7" t="s">
        <v>11</v>
      </c>
      <c r="D28" s="9">
        <v>5.4</v>
      </c>
      <c r="E28" s="9">
        <v>25</v>
      </c>
      <c r="F28" s="9">
        <f t="shared" si="1"/>
        <v>135</v>
      </c>
    </row>
    <row r="29" spans="1:6" x14ac:dyDescent="0.3">
      <c r="A29" s="10" t="s">
        <v>51</v>
      </c>
      <c r="B29" s="11" t="s">
        <v>52</v>
      </c>
      <c r="C29" s="10" t="s">
        <v>42</v>
      </c>
      <c r="D29" s="12">
        <v>6</v>
      </c>
      <c r="E29" s="12">
        <v>75</v>
      </c>
      <c r="F29" s="12">
        <f t="shared" si="1"/>
        <v>450</v>
      </c>
    </row>
    <row r="30" spans="1:6" x14ac:dyDescent="0.3">
      <c r="A30" s="7" t="s">
        <v>53</v>
      </c>
      <c r="B30" s="8" t="s">
        <v>54</v>
      </c>
      <c r="C30" s="7" t="s">
        <v>21</v>
      </c>
      <c r="D30" s="9">
        <v>1</v>
      </c>
      <c r="E30" s="9">
        <v>350</v>
      </c>
      <c r="F30" s="9">
        <f t="shared" si="1"/>
        <v>350</v>
      </c>
    </row>
    <row r="31" spans="1:6" x14ac:dyDescent="0.3">
      <c r="A31" s="2" t="s">
        <v>55</v>
      </c>
      <c r="B31" s="2"/>
      <c r="C31" s="2"/>
      <c r="D31" s="2"/>
      <c r="E31" s="2"/>
      <c r="F31" s="13">
        <f>SUM(F24:F30)</f>
        <v>3816</v>
      </c>
    </row>
    <row r="33" spans="1:6" x14ac:dyDescent="0.3">
      <c r="A33" s="3" t="s">
        <v>56</v>
      </c>
      <c r="B33" s="3"/>
      <c r="C33" s="3"/>
      <c r="D33" s="3"/>
      <c r="E33" s="3"/>
      <c r="F33" s="3"/>
    </row>
    <row r="34" spans="1:6" x14ac:dyDescent="0.3">
      <c r="A34" s="10" t="s">
        <v>57</v>
      </c>
      <c r="B34" s="11" t="s">
        <v>58</v>
      </c>
      <c r="C34" s="10" t="s">
        <v>42</v>
      </c>
      <c r="D34" s="12">
        <v>9</v>
      </c>
      <c r="E34" s="12">
        <v>95</v>
      </c>
      <c r="F34" s="12">
        <f>D34*E34</f>
        <v>855</v>
      </c>
    </row>
    <row r="35" spans="1:6" x14ac:dyDescent="0.3">
      <c r="A35" s="7" t="s">
        <v>59</v>
      </c>
      <c r="B35" s="8" t="s">
        <v>60</v>
      </c>
      <c r="C35" s="7" t="s">
        <v>11</v>
      </c>
      <c r="D35" s="9">
        <v>6</v>
      </c>
      <c r="E35" s="9">
        <v>42</v>
      </c>
      <c r="F35" s="9">
        <f>D35*E35</f>
        <v>252</v>
      </c>
    </row>
    <row r="36" spans="1:6" x14ac:dyDescent="0.3">
      <c r="A36" s="10" t="s">
        <v>61</v>
      </c>
      <c r="B36" s="11" t="s">
        <v>62</v>
      </c>
      <c r="C36" s="10" t="s">
        <v>21</v>
      </c>
      <c r="D36" s="12">
        <v>4</v>
      </c>
      <c r="E36" s="12">
        <v>850</v>
      </c>
      <c r="F36" s="12">
        <f>D36*E36</f>
        <v>3400</v>
      </c>
    </row>
    <row r="37" spans="1:6" x14ac:dyDescent="0.3">
      <c r="A37" s="7" t="s">
        <v>63</v>
      </c>
      <c r="B37" s="8" t="s">
        <v>64</v>
      </c>
      <c r="C37" s="7" t="s">
        <v>21</v>
      </c>
      <c r="D37" s="9">
        <v>4</v>
      </c>
      <c r="E37" s="9">
        <v>300</v>
      </c>
      <c r="F37" s="9">
        <f>D37*E37</f>
        <v>1200</v>
      </c>
    </row>
    <row r="38" spans="1:6" x14ac:dyDescent="0.3">
      <c r="A38" s="10" t="s">
        <v>65</v>
      </c>
      <c r="B38" s="11" t="s">
        <v>66</v>
      </c>
      <c r="C38" s="10" t="s">
        <v>21</v>
      </c>
      <c r="D38" s="12">
        <v>4</v>
      </c>
      <c r="E38" s="12">
        <v>300</v>
      </c>
      <c r="F38" s="12">
        <f>D38*E38</f>
        <v>1200</v>
      </c>
    </row>
    <row r="39" spans="1:6" x14ac:dyDescent="0.3">
      <c r="A39" s="2" t="s">
        <v>67</v>
      </c>
      <c r="B39" s="2"/>
      <c r="C39" s="2"/>
      <c r="D39" s="2"/>
      <c r="E39" s="2"/>
      <c r="F39" s="13">
        <f>SUM(F34:F38)</f>
        <v>6907</v>
      </c>
    </row>
    <row r="41" spans="1:6" x14ac:dyDescent="0.3">
      <c r="A41" s="3" t="s">
        <v>68</v>
      </c>
      <c r="B41" s="3"/>
      <c r="C41" s="3"/>
      <c r="D41" s="3"/>
      <c r="E41" s="3"/>
      <c r="F41" s="3"/>
    </row>
    <row r="42" spans="1:6" x14ac:dyDescent="0.3">
      <c r="A42" s="7" t="s">
        <v>69</v>
      </c>
      <c r="B42" s="8" t="s">
        <v>70</v>
      </c>
      <c r="C42" s="7" t="s">
        <v>14</v>
      </c>
      <c r="D42" s="9">
        <v>160</v>
      </c>
      <c r="E42" s="9">
        <v>7</v>
      </c>
      <c r="F42" s="9">
        <f t="shared" ref="F42:F52" si="2">D42*E42</f>
        <v>1120</v>
      </c>
    </row>
    <row r="43" spans="1:6" x14ac:dyDescent="0.3">
      <c r="A43" s="10" t="s">
        <v>71</v>
      </c>
      <c r="B43" s="11" t="s">
        <v>72</v>
      </c>
      <c r="C43" s="10" t="s">
        <v>42</v>
      </c>
      <c r="D43" s="12">
        <v>64</v>
      </c>
      <c r="E43" s="12">
        <v>85</v>
      </c>
      <c r="F43" s="12">
        <f t="shared" si="2"/>
        <v>5440</v>
      </c>
    </row>
    <row r="44" spans="1:6" x14ac:dyDescent="0.3">
      <c r="A44" s="7" t="s">
        <v>73</v>
      </c>
      <c r="B44" s="8" t="s">
        <v>74</v>
      </c>
      <c r="C44" s="7" t="s">
        <v>11</v>
      </c>
      <c r="D44" s="9">
        <v>70.400000000000006</v>
      </c>
      <c r="E44" s="9">
        <v>38</v>
      </c>
      <c r="F44" s="9">
        <f t="shared" si="2"/>
        <v>2675.2000000000003</v>
      </c>
    </row>
    <row r="45" spans="1:6" x14ac:dyDescent="0.3">
      <c r="A45" s="10" t="s">
        <v>75</v>
      </c>
      <c r="B45" s="11" t="s">
        <v>76</v>
      </c>
      <c r="C45" s="10" t="s">
        <v>14</v>
      </c>
      <c r="D45" s="12">
        <v>80</v>
      </c>
      <c r="E45" s="12">
        <v>65</v>
      </c>
      <c r="F45" s="12">
        <f t="shared" si="2"/>
        <v>5200</v>
      </c>
    </row>
    <row r="46" spans="1:6" x14ac:dyDescent="0.3">
      <c r="A46" s="7" t="s">
        <v>77</v>
      </c>
      <c r="B46" s="8" t="s">
        <v>78</v>
      </c>
      <c r="C46" s="7" t="s">
        <v>11</v>
      </c>
      <c r="D46" s="9">
        <v>25.6</v>
      </c>
      <c r="E46" s="9">
        <v>45</v>
      </c>
      <c r="F46" s="9">
        <f t="shared" si="2"/>
        <v>1152</v>
      </c>
    </row>
    <row r="47" spans="1:6" x14ac:dyDescent="0.3">
      <c r="A47" s="10" t="s">
        <v>79</v>
      </c>
      <c r="B47" s="11" t="s">
        <v>80</v>
      </c>
      <c r="C47" s="10" t="s">
        <v>11</v>
      </c>
      <c r="D47" s="12">
        <v>44.8</v>
      </c>
      <c r="E47" s="12">
        <v>19</v>
      </c>
      <c r="F47" s="12">
        <f t="shared" si="2"/>
        <v>851.19999999999993</v>
      </c>
    </row>
    <row r="48" spans="1:6" x14ac:dyDescent="0.3">
      <c r="A48" s="7" t="s">
        <v>81</v>
      </c>
      <c r="B48" s="8" t="s">
        <v>82</v>
      </c>
      <c r="C48" s="7" t="s">
        <v>21</v>
      </c>
      <c r="D48" s="9">
        <v>4</v>
      </c>
      <c r="E48" s="9">
        <v>850</v>
      </c>
      <c r="F48" s="9">
        <f t="shared" si="2"/>
        <v>3400</v>
      </c>
    </row>
    <row r="49" spans="1:6" x14ac:dyDescent="0.3">
      <c r="A49" s="10" t="s">
        <v>83</v>
      </c>
      <c r="B49" s="11" t="s">
        <v>84</v>
      </c>
      <c r="C49" s="10" t="s">
        <v>21</v>
      </c>
      <c r="D49" s="12">
        <v>4</v>
      </c>
      <c r="E49" s="12">
        <v>300</v>
      </c>
      <c r="F49" s="12">
        <f t="shared" si="2"/>
        <v>1200</v>
      </c>
    </row>
    <row r="50" spans="1:6" x14ac:dyDescent="0.3">
      <c r="A50" s="7" t="s">
        <v>85</v>
      </c>
      <c r="B50" s="8" t="s">
        <v>86</v>
      </c>
      <c r="C50" s="7" t="s">
        <v>21</v>
      </c>
      <c r="D50" s="9">
        <v>1</v>
      </c>
      <c r="E50" s="9">
        <v>950</v>
      </c>
      <c r="F50" s="9">
        <f t="shared" si="2"/>
        <v>950</v>
      </c>
    </row>
    <row r="51" spans="1:6" x14ac:dyDescent="0.3">
      <c r="A51" s="10" t="s">
        <v>87</v>
      </c>
      <c r="B51" s="11" t="s">
        <v>88</v>
      </c>
      <c r="C51" s="10" t="s">
        <v>42</v>
      </c>
      <c r="D51" s="12">
        <v>64</v>
      </c>
      <c r="E51" s="12">
        <v>85</v>
      </c>
      <c r="F51" s="12">
        <f t="shared" si="2"/>
        <v>5440</v>
      </c>
    </row>
    <row r="52" spans="1:6" x14ac:dyDescent="0.3">
      <c r="A52" s="7" t="s">
        <v>89</v>
      </c>
      <c r="B52" s="8" t="s">
        <v>90</v>
      </c>
      <c r="C52" s="7" t="s">
        <v>11</v>
      </c>
      <c r="D52" s="9">
        <v>20</v>
      </c>
      <c r="E52" s="9">
        <v>35</v>
      </c>
      <c r="F52" s="9">
        <f t="shared" si="2"/>
        <v>700</v>
      </c>
    </row>
    <row r="53" spans="1:6" x14ac:dyDescent="0.3">
      <c r="A53" s="2" t="s">
        <v>91</v>
      </c>
      <c r="B53" s="2"/>
      <c r="C53" s="2"/>
      <c r="D53" s="2"/>
      <c r="E53" s="2"/>
      <c r="F53" s="13">
        <f>SUM(F42:F52)</f>
        <v>28128.400000000001</v>
      </c>
    </row>
    <row r="55" spans="1:6" x14ac:dyDescent="0.3">
      <c r="A55" s="3" t="s">
        <v>92</v>
      </c>
      <c r="B55" s="3"/>
      <c r="C55" s="3"/>
      <c r="D55" s="3"/>
      <c r="E55" s="3"/>
      <c r="F55" s="3"/>
    </row>
    <row r="56" spans="1:6" x14ac:dyDescent="0.3">
      <c r="A56" s="10" t="s">
        <v>93</v>
      </c>
      <c r="B56" s="11" t="s">
        <v>94</v>
      </c>
      <c r="C56" s="10" t="s">
        <v>42</v>
      </c>
      <c r="D56" s="12">
        <v>8</v>
      </c>
      <c r="E56" s="12">
        <v>85</v>
      </c>
      <c r="F56" s="12">
        <f t="shared" ref="F56:F61" si="3">D56*E56</f>
        <v>680</v>
      </c>
    </row>
    <row r="57" spans="1:6" x14ac:dyDescent="0.3">
      <c r="A57" s="7" t="s">
        <v>95</v>
      </c>
      <c r="B57" s="8" t="s">
        <v>96</v>
      </c>
      <c r="C57" s="7" t="s">
        <v>11</v>
      </c>
      <c r="D57" s="9">
        <v>12</v>
      </c>
      <c r="E57" s="9">
        <v>40</v>
      </c>
      <c r="F57" s="9">
        <f t="shared" si="3"/>
        <v>480</v>
      </c>
    </row>
    <row r="58" spans="1:6" x14ac:dyDescent="0.3">
      <c r="A58" s="10" t="s">
        <v>97</v>
      </c>
      <c r="B58" s="11" t="s">
        <v>98</v>
      </c>
      <c r="C58" s="10" t="s">
        <v>14</v>
      </c>
      <c r="D58" s="12">
        <v>25</v>
      </c>
      <c r="E58" s="12">
        <v>65</v>
      </c>
      <c r="F58" s="12">
        <f t="shared" si="3"/>
        <v>1625</v>
      </c>
    </row>
    <row r="59" spans="1:6" x14ac:dyDescent="0.3">
      <c r="A59" s="7" t="s">
        <v>99</v>
      </c>
      <c r="B59" s="8" t="s">
        <v>100</v>
      </c>
      <c r="C59" s="7" t="s">
        <v>11</v>
      </c>
      <c r="D59" s="9">
        <v>12</v>
      </c>
      <c r="E59" s="9">
        <v>45</v>
      </c>
      <c r="F59" s="9">
        <f t="shared" si="3"/>
        <v>540</v>
      </c>
    </row>
    <row r="60" spans="1:6" x14ac:dyDescent="0.3">
      <c r="A60" s="10" t="s">
        <v>101</v>
      </c>
      <c r="B60" s="11" t="s">
        <v>102</v>
      </c>
      <c r="C60" s="10" t="s">
        <v>42</v>
      </c>
      <c r="D60" s="12">
        <v>8</v>
      </c>
      <c r="E60" s="12">
        <v>85</v>
      </c>
      <c r="F60" s="12">
        <f t="shared" si="3"/>
        <v>680</v>
      </c>
    </row>
    <row r="61" spans="1:6" x14ac:dyDescent="0.3">
      <c r="A61" s="7" t="s">
        <v>103</v>
      </c>
      <c r="B61" s="8" t="s">
        <v>104</v>
      </c>
      <c r="C61" s="7" t="s">
        <v>21</v>
      </c>
      <c r="D61" s="9">
        <v>1</v>
      </c>
      <c r="E61" s="9">
        <v>750</v>
      </c>
      <c r="F61" s="9">
        <f t="shared" si="3"/>
        <v>750</v>
      </c>
    </row>
    <row r="62" spans="1:6" x14ac:dyDescent="0.3">
      <c r="A62" s="2" t="s">
        <v>105</v>
      </c>
      <c r="B62" s="2"/>
      <c r="C62" s="2"/>
      <c r="D62" s="2"/>
      <c r="E62" s="2"/>
      <c r="F62" s="13">
        <f>SUM(F56:F61)</f>
        <v>4755</v>
      </c>
    </row>
    <row r="64" spans="1:6" x14ac:dyDescent="0.3">
      <c r="A64" s="3" t="s">
        <v>106</v>
      </c>
      <c r="B64" s="3"/>
      <c r="C64" s="3"/>
      <c r="D64" s="3"/>
      <c r="E64" s="3"/>
      <c r="F64" s="3"/>
    </row>
    <row r="65" spans="1:6" x14ac:dyDescent="0.3">
      <c r="A65" s="10" t="s">
        <v>107</v>
      </c>
      <c r="B65" s="11" t="s">
        <v>108</v>
      </c>
      <c r="C65" s="10" t="s">
        <v>42</v>
      </c>
      <c r="D65" s="12">
        <v>12</v>
      </c>
      <c r="E65" s="12">
        <v>85</v>
      </c>
      <c r="F65" s="12">
        <f t="shared" ref="F65:F71" si="4">D65*E65</f>
        <v>1020</v>
      </c>
    </row>
    <row r="66" spans="1:6" x14ac:dyDescent="0.3">
      <c r="A66" s="7" t="s">
        <v>109</v>
      </c>
      <c r="B66" s="8" t="s">
        <v>110</v>
      </c>
      <c r="C66" s="7" t="s">
        <v>11</v>
      </c>
      <c r="D66" s="9">
        <v>13.2</v>
      </c>
      <c r="E66" s="9">
        <v>35</v>
      </c>
      <c r="F66" s="9">
        <f t="shared" si="4"/>
        <v>462</v>
      </c>
    </row>
    <row r="67" spans="1:6" x14ac:dyDescent="0.3">
      <c r="A67" s="10" t="s">
        <v>111</v>
      </c>
      <c r="B67" s="11" t="s">
        <v>112</v>
      </c>
      <c r="C67" s="10" t="s">
        <v>14</v>
      </c>
      <c r="D67" s="12">
        <v>100</v>
      </c>
      <c r="E67" s="12">
        <v>12</v>
      </c>
      <c r="F67" s="12">
        <f t="shared" si="4"/>
        <v>1200</v>
      </c>
    </row>
    <row r="68" spans="1:6" x14ac:dyDescent="0.3">
      <c r="A68" s="7" t="s">
        <v>113</v>
      </c>
      <c r="B68" s="8" t="s">
        <v>114</v>
      </c>
      <c r="C68" s="7" t="s">
        <v>11</v>
      </c>
      <c r="D68" s="9">
        <v>7.2</v>
      </c>
      <c r="E68" s="9">
        <v>125</v>
      </c>
      <c r="F68" s="9">
        <f t="shared" si="4"/>
        <v>900</v>
      </c>
    </row>
    <row r="69" spans="1:6" x14ac:dyDescent="0.3">
      <c r="A69" s="10" t="s">
        <v>115</v>
      </c>
      <c r="B69" s="11" t="s">
        <v>116</v>
      </c>
      <c r="C69" s="10" t="s">
        <v>11</v>
      </c>
      <c r="D69" s="12">
        <v>6</v>
      </c>
      <c r="E69" s="12">
        <v>22</v>
      </c>
      <c r="F69" s="12">
        <f t="shared" si="4"/>
        <v>132</v>
      </c>
    </row>
    <row r="70" spans="1:6" x14ac:dyDescent="0.3">
      <c r="A70" s="7" t="s">
        <v>117</v>
      </c>
      <c r="B70" s="8" t="s">
        <v>118</v>
      </c>
      <c r="C70" s="7" t="s">
        <v>42</v>
      </c>
      <c r="D70" s="9">
        <v>12</v>
      </c>
      <c r="E70" s="9">
        <v>75</v>
      </c>
      <c r="F70" s="9">
        <f t="shared" si="4"/>
        <v>900</v>
      </c>
    </row>
    <row r="71" spans="1:6" x14ac:dyDescent="0.3">
      <c r="A71" s="10" t="s">
        <v>119</v>
      </c>
      <c r="B71" s="11" t="s">
        <v>120</v>
      </c>
      <c r="C71" s="10" t="s">
        <v>21</v>
      </c>
      <c r="D71" s="12">
        <v>1</v>
      </c>
      <c r="E71" s="12">
        <v>350</v>
      </c>
      <c r="F71" s="12">
        <f t="shared" si="4"/>
        <v>350</v>
      </c>
    </row>
    <row r="72" spans="1:6" x14ac:dyDescent="0.3">
      <c r="A72" s="2" t="s">
        <v>121</v>
      </c>
      <c r="B72" s="2"/>
      <c r="C72" s="2"/>
      <c r="D72" s="2"/>
      <c r="E72" s="2"/>
      <c r="F72" s="13">
        <f>SUM(F65:F71)</f>
        <v>4964</v>
      </c>
    </row>
    <row r="74" spans="1:6" x14ac:dyDescent="0.3">
      <c r="A74" s="3" t="s">
        <v>122</v>
      </c>
      <c r="B74" s="3"/>
      <c r="C74" s="3"/>
      <c r="D74" s="3"/>
      <c r="E74" s="3"/>
      <c r="F74" s="3"/>
    </row>
    <row r="75" spans="1:6" x14ac:dyDescent="0.3">
      <c r="A75" s="7" t="s">
        <v>123</v>
      </c>
      <c r="B75" s="8" t="s">
        <v>124</v>
      </c>
      <c r="C75" s="7" t="s">
        <v>42</v>
      </c>
      <c r="D75" s="9">
        <v>640</v>
      </c>
      <c r="E75" s="9">
        <v>0.55000000000000004</v>
      </c>
      <c r="F75" s="9">
        <f>D75*E75</f>
        <v>352</v>
      </c>
    </row>
    <row r="76" spans="1:6" x14ac:dyDescent="0.3">
      <c r="A76" s="10" t="s">
        <v>125</v>
      </c>
      <c r="B76" s="11" t="s">
        <v>126</v>
      </c>
      <c r="C76" s="10" t="s">
        <v>127</v>
      </c>
      <c r="D76" s="12">
        <v>120.32</v>
      </c>
      <c r="E76" s="12">
        <v>100</v>
      </c>
      <c r="F76" s="12">
        <f>D76*E76</f>
        <v>12032</v>
      </c>
    </row>
    <row r="77" spans="1:6" x14ac:dyDescent="0.3">
      <c r="A77" s="7" t="s">
        <v>128</v>
      </c>
      <c r="B77" s="8" t="s">
        <v>129</v>
      </c>
      <c r="C77" s="7" t="s">
        <v>21</v>
      </c>
      <c r="D77" s="9">
        <v>4</v>
      </c>
      <c r="E77" s="9">
        <v>190</v>
      </c>
      <c r="F77" s="9">
        <f>D77*E77</f>
        <v>760</v>
      </c>
    </row>
    <row r="78" spans="1:6" x14ac:dyDescent="0.3">
      <c r="A78" s="2" t="s">
        <v>130</v>
      </c>
      <c r="B78" s="2"/>
      <c r="C78" s="2"/>
      <c r="D78" s="2"/>
      <c r="E78" s="2"/>
      <c r="F78" s="13">
        <f>SUM(F75:F77)</f>
        <v>13144</v>
      </c>
    </row>
    <row r="81" spans="1:6" x14ac:dyDescent="0.3">
      <c r="A81" s="2" t="s">
        <v>131</v>
      </c>
      <c r="B81" s="2"/>
      <c r="C81" s="2"/>
      <c r="D81" s="2"/>
      <c r="E81" s="2"/>
      <c r="F81" s="13">
        <f>F13+F21+F31+F39+F53+F62+F72+F78</f>
        <v>76215.600000000006</v>
      </c>
    </row>
    <row r="82" spans="1:6" x14ac:dyDescent="0.3">
      <c r="A82" s="1" t="s">
        <v>132</v>
      </c>
      <c r="B82" s="1"/>
      <c r="C82" s="1"/>
      <c r="D82" s="1"/>
      <c r="E82" s="14">
        <v>0.13</v>
      </c>
      <c r="F82" s="15">
        <f>F81*E82</f>
        <v>9908.0280000000002</v>
      </c>
    </row>
    <row r="83" spans="1:6" x14ac:dyDescent="0.3">
      <c r="A83" s="1" t="s">
        <v>133</v>
      </c>
      <c r="B83" s="1"/>
      <c r="C83" s="1"/>
      <c r="D83" s="1"/>
      <c r="E83" s="14">
        <v>0.06</v>
      </c>
      <c r="F83" s="15">
        <f>F81*E83</f>
        <v>4572.9360000000006</v>
      </c>
    </row>
    <row r="84" spans="1:6" x14ac:dyDescent="0.3">
      <c r="A84" s="2" t="s">
        <v>134</v>
      </c>
      <c r="B84" s="2"/>
      <c r="C84" s="2"/>
      <c r="D84" s="2"/>
      <c r="E84" s="2"/>
      <c r="F84" s="13">
        <f>F81+F82+F83</f>
        <v>90696.564000000013</v>
      </c>
    </row>
    <row r="85" spans="1:6" x14ac:dyDescent="0.3">
      <c r="A85" s="1" t="s">
        <v>135</v>
      </c>
      <c r="B85" s="1"/>
      <c r="C85" s="1"/>
      <c r="D85" s="1"/>
      <c r="E85" s="14">
        <v>0.21</v>
      </c>
      <c r="F85" s="15">
        <f>F84*E85</f>
        <v>19046.278440000002</v>
      </c>
    </row>
    <row r="86" spans="1:6" x14ac:dyDescent="0.3">
      <c r="A86" s="2" t="s">
        <v>136</v>
      </c>
      <c r="B86" s="2"/>
      <c r="C86" s="2"/>
      <c r="D86" s="2"/>
      <c r="E86" s="2"/>
      <c r="F86" s="13">
        <f>F84+F85</f>
        <v>109742.84244000001</v>
      </c>
    </row>
  </sheetData>
  <mergeCells count="24">
    <mergeCell ref="A83:D83"/>
    <mergeCell ref="A84:E84"/>
    <mergeCell ref="A85:D85"/>
    <mergeCell ref="A86:E86"/>
    <mergeCell ref="A72:E72"/>
    <mergeCell ref="A74:F74"/>
    <mergeCell ref="A78:E78"/>
    <mergeCell ref="A81:E81"/>
    <mergeCell ref="A82:D82"/>
    <mergeCell ref="A41:F41"/>
    <mergeCell ref="A53:E53"/>
    <mergeCell ref="A55:F55"/>
    <mergeCell ref="A62:E62"/>
    <mergeCell ref="A64:F64"/>
    <mergeCell ref="A21:E21"/>
    <mergeCell ref="A23:F23"/>
    <mergeCell ref="A31:E31"/>
    <mergeCell ref="A33:F33"/>
    <mergeCell ref="A39:E39"/>
    <mergeCell ref="A1:F1"/>
    <mergeCell ref="A2:F2"/>
    <mergeCell ref="A5:F5"/>
    <mergeCell ref="A13:E13"/>
    <mergeCell ref="A15:F15"/>
  </mergeCells>
  <pageMargins left="0.74803149606299213" right="0.74803149606299213" top="0.98425196850393704" bottom="0.98425196850393704" header="0.51181102362204722" footer="0.51181102362204722"/>
  <pageSetup paperSize="9" scale="55" orientation="portrait" horizontalDpi="300" vertic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Moya Argente, Pilar</cp:lastModifiedBy>
  <cp:revision>0</cp:revision>
  <cp:lastPrinted>2026-07-07T14:58:50Z</cp:lastPrinted>
  <dcterms:created xsi:type="dcterms:W3CDTF">2026-07-07T14:32:20Z</dcterms:created>
  <dcterms:modified xsi:type="dcterms:W3CDTF">2026-07-07T14:59:50Z</dcterms:modified>
  <dc:language>en-US</dc:language>
</cp:coreProperties>
</file>