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https://giacsa-my.sharepoint.com/personal/lisla_giacsa_com/Documents/PRESSUPOSTOS/1044 ACTUALITZACIÓ PRESSUPOST CR JOAN XXIII MONTORNÈS/2 DOC/"/>
    </mc:Choice>
  </mc:AlternateContent>
  <xr:revisionPtr revIDLastSave="0" documentId="11_607093F8BF06A0C18C3B9DCE81B7911915FAC659" xr6:coauthVersionLast="47" xr6:coauthVersionMax="47" xr10:uidLastSave="{00000000-0000-0000-0000-000000000000}"/>
  <bookViews>
    <workbookView xWindow="-108" yWindow="-108" windowWidth="23256" windowHeight="13896" xr2:uid="{00000000-000D-0000-FFFF-FFFF00000000}"/>
  </bookViews>
  <sheets>
    <sheet name="T-PRES" sheetId="2" r:id="rId1"/>
    <sheet name="T-APU" sheetId="7" r:id="rId2"/>
    <sheet name="T-SMP" sheetId="8" r:id="rId3"/>
    <sheet name="T-DIM" sheetId="9"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6" i="2" l="1"/>
  <c r="H56" i="2"/>
  <c r="H58" i="2"/>
  <c r="K13" i="7"/>
  <c r="K14" i="7"/>
  <c r="K12" i="7" s="1"/>
  <c r="J27" i="7"/>
  <c r="J28" i="7"/>
  <c r="K29" i="7" s="1"/>
  <c r="J36" i="7" s="1"/>
  <c r="J31" i="7"/>
  <c r="K34" i="7" s="1"/>
  <c r="J32" i="7"/>
  <c r="J33" i="7"/>
  <c r="J43" i="7"/>
  <c r="J44" i="7"/>
  <c r="K45" i="7" s="1"/>
  <c r="J52" i="7" s="1"/>
  <c r="J47" i="7"/>
  <c r="K50" i="7" s="1"/>
  <c r="J48" i="7"/>
  <c r="J49" i="7"/>
  <c r="J59" i="7"/>
  <c r="J60" i="7"/>
  <c r="K61" i="7"/>
  <c r="J63" i="7"/>
  <c r="J64" i="7"/>
  <c r="J65" i="7"/>
  <c r="K66" i="7"/>
  <c r="J68" i="7"/>
  <c r="K69" i="7"/>
  <c r="K70" i="7"/>
  <c r="K71" i="7"/>
  <c r="K57" i="7" s="1"/>
  <c r="J75" i="7"/>
  <c r="K77" i="7" s="1"/>
  <c r="J85" i="7" s="1"/>
  <c r="J76" i="7"/>
  <c r="J79" i="7"/>
  <c r="J80" i="7"/>
  <c r="J81" i="7"/>
  <c r="J82" i="7"/>
  <c r="K83" i="7"/>
  <c r="J92" i="7"/>
  <c r="J93" i="7"/>
  <c r="K94" i="7"/>
  <c r="J96" i="7"/>
  <c r="J97" i="7"/>
  <c r="J98" i="7"/>
  <c r="K99" i="7"/>
  <c r="J101" i="7"/>
  <c r="K102" i="7"/>
  <c r="K103" i="7"/>
  <c r="K104" i="7"/>
  <c r="K90" i="7" s="1"/>
  <c r="J108" i="7"/>
  <c r="K109" i="7"/>
  <c r="J111" i="7"/>
  <c r="K112" i="7"/>
  <c r="J114" i="7"/>
  <c r="K115" i="7"/>
  <c r="K116" i="7"/>
  <c r="K117" i="7"/>
  <c r="K118" i="7"/>
  <c r="K106" i="7" s="1"/>
  <c r="J122" i="7"/>
  <c r="K123" i="7"/>
  <c r="J125" i="7"/>
  <c r="K126" i="7" s="1"/>
  <c r="J128" i="7"/>
  <c r="K129" i="7"/>
  <c r="K130" i="7"/>
  <c r="K131" i="7"/>
  <c r="K132" i="7"/>
  <c r="K120" i="7" s="1"/>
  <c r="J136" i="7"/>
  <c r="K137" i="7" s="1"/>
  <c r="J139" i="7"/>
  <c r="K140" i="7"/>
  <c r="J142" i="7"/>
  <c r="K143" i="7"/>
  <c r="J150" i="7"/>
  <c r="J151" i="7"/>
  <c r="K152" i="7"/>
  <c r="J154" i="7"/>
  <c r="K155" i="7"/>
  <c r="J157" i="7"/>
  <c r="K158" i="7"/>
  <c r="K159" i="7"/>
  <c r="K160" i="7"/>
  <c r="K161" i="7"/>
  <c r="K148" i="7" s="1"/>
  <c r="J165" i="7"/>
  <c r="K167" i="7" s="1"/>
  <c r="K166" i="7"/>
  <c r="J173" i="7"/>
  <c r="J174" i="7"/>
  <c r="K175" i="7"/>
  <c r="K176" i="7"/>
  <c r="K177" i="7"/>
  <c r="K178" i="7"/>
  <c r="K171" i="7" s="1"/>
  <c r="J182" i="7"/>
  <c r="K183" i="7"/>
  <c r="J185" i="7"/>
  <c r="K186" i="7"/>
  <c r="K187" i="7"/>
  <c r="K188" i="7"/>
  <c r="K189" i="7"/>
  <c r="K180" i="7" s="1"/>
  <c r="J193" i="7"/>
  <c r="K198" i="7" s="1"/>
  <c r="K194" i="7"/>
  <c r="J196" i="7"/>
  <c r="K197" i="7" s="1"/>
  <c r="J204" i="7"/>
  <c r="J205" i="7"/>
  <c r="K206" i="7"/>
  <c r="J208" i="7"/>
  <c r="K209" i="7"/>
  <c r="K210" i="7"/>
  <c r="K211" i="7"/>
  <c r="K212" i="7"/>
  <c r="K202" i="7" s="1"/>
  <c r="J216" i="7"/>
  <c r="J217" i="7"/>
  <c r="K218" i="7"/>
  <c r="J220" i="7"/>
  <c r="K221" i="7"/>
  <c r="K222" i="7"/>
  <c r="K223" i="7"/>
  <c r="K224" i="7"/>
  <c r="K214" i="7" s="1"/>
  <c r="K227" i="7"/>
  <c r="K228" i="7"/>
  <c r="K229" i="7"/>
  <c r="J234" i="7"/>
  <c r="J235" i="7"/>
  <c r="K236" i="7"/>
  <c r="J238" i="7"/>
  <c r="J239" i="7"/>
  <c r="J240" i="7"/>
  <c r="K241" i="7"/>
  <c r="J243" i="7"/>
  <c r="J245" i="7"/>
  <c r="K246" i="7"/>
  <c r="K247" i="7"/>
  <c r="K248" i="7"/>
  <c r="K232" i="7" s="1"/>
  <c r="G15" i="9"/>
  <c r="G14" i="9" s="1"/>
  <c r="G16" i="9"/>
  <c r="G19" i="9"/>
  <c r="G18" i="9" s="1"/>
  <c r="G20" i="9"/>
  <c r="G21" i="9"/>
  <c r="G24" i="9"/>
  <c r="G23" i="9" s="1"/>
  <c r="G25" i="9"/>
  <c r="G32" i="9"/>
  <c r="G31" i="9" s="1"/>
  <c r="G33" i="9"/>
  <c r="G34" i="9"/>
  <c r="G37" i="9"/>
  <c r="G36" i="9" s="1"/>
  <c r="G38" i="9"/>
  <c r="G41" i="9"/>
  <c r="G40" i="9" s="1"/>
  <c r="H59" i="2"/>
  <c r="H57" i="2"/>
  <c r="H55" i="2"/>
  <c r="H60" i="2" s="1"/>
  <c r="H48" i="2"/>
  <c r="H47" i="2"/>
  <c r="H49" i="2" s="1"/>
  <c r="H41" i="2"/>
  <c r="H40" i="2"/>
  <c r="H39" i="2"/>
  <c r="H32" i="2"/>
  <c r="H31" i="2"/>
  <c r="H30" i="2"/>
  <c r="H29" i="2"/>
  <c r="H28" i="2"/>
  <c r="H27" i="2"/>
  <c r="H25" i="2"/>
  <c r="H33" i="2" s="1"/>
  <c r="H18" i="2"/>
  <c r="H17" i="2"/>
  <c r="H16" i="2"/>
  <c r="H15" i="2"/>
  <c r="H14" i="2"/>
  <c r="H19" i="2" s="1"/>
  <c r="K199" i="7" l="1"/>
  <c r="K200" i="7"/>
  <c r="K191" i="7" s="1"/>
  <c r="K168" i="7"/>
  <c r="K169" i="7" s="1"/>
  <c r="K163" i="7" s="1"/>
  <c r="K37" i="7"/>
  <c r="K53" i="7"/>
  <c r="H62" i="2"/>
  <c r="K86" i="7"/>
  <c r="K144" i="7"/>
  <c r="K145" i="7" l="1"/>
  <c r="K146" i="7" s="1"/>
  <c r="K134" i="7" s="1"/>
  <c r="K87" i="7"/>
  <c r="K88" i="7" s="1"/>
  <c r="K73" i="7" s="1"/>
  <c r="K54" i="7"/>
  <c r="K55" i="7" s="1"/>
  <c r="K41" i="7" s="1"/>
  <c r="K38" i="7"/>
  <c r="K39" i="7" s="1"/>
  <c r="K25" i="7" s="1"/>
</calcChain>
</file>

<file path=xl/sharedStrings.xml><?xml version="1.0" encoding="utf-8"?>
<sst xmlns="http://schemas.openxmlformats.org/spreadsheetml/2006/main" count="1032" uniqueCount="263">
  <si>
    <t xml:space="preserve">ACTUALITZACIÓ PRESSUPOST RENOVACIÓ XARXA CARRER JOAN XXIII </t>
  </si>
  <si>
    <t>A MONTORNÈS DEL VALLÈS</t>
  </si>
  <si>
    <t>PRESSUPOST</t>
  </si>
  <si>
    <t>Preu</t>
  </si>
  <si>
    <t>Amidament</t>
  </si>
  <si>
    <t>Import</t>
  </si>
  <si>
    <t>Obra</t>
  </si>
  <si>
    <t>01</t>
  </si>
  <si>
    <t>PressupostACTUALITZACIÓ PRESSUPOST RENOVACIÓ XARXA JOAN XXII</t>
  </si>
  <si>
    <t>Capítol</t>
  </si>
  <si>
    <t>Obra Mecànica</t>
  </si>
  <si>
    <t>Titol 3</t>
  </si>
  <si>
    <t>11</t>
  </si>
  <si>
    <t>Subministrament i inst material xarxa provisional</t>
  </si>
  <si>
    <t>01.01.11</t>
  </si>
  <si>
    <t>PFB4DW4U</t>
  </si>
  <si>
    <t>m</t>
  </si>
  <si>
    <t>Tub de polietilè de designació PE 40, de 63 mm de diàmetre nominal, de 10 bar de pressió nominal, sèrie SDR 7,4, UNE-EN 12201-2, connectat a pressió, amb grau de dificultat mig, utilitzant accessoris de plàstic, i col·locat superficialment</t>
  </si>
  <si>
    <t>PO214001</t>
  </si>
  <si>
    <t>ut</t>
  </si>
  <si>
    <t xml:space="preserve">Mà d'obra necessària per la connexió de canonada de nova instal·lació amb canonada existent, ambdues de fins a DN110mm. </t>
  </si>
  <si>
    <t>PO11401</t>
  </si>
  <si>
    <t xml:space="preserve">Subministrament del material per la connexió de canonada de nova installació amb canonada existent, ambdues de fins a DN110mm. </t>
  </si>
  <si>
    <t>PO30502</t>
  </si>
  <si>
    <t>Material necesari pel trasllat de ramal de canonada antiga a canonada provisional instal·lada en superfície.
Inclou abraçadera de presa i accessoris de compressió per canonada de polietilè.</t>
  </si>
  <si>
    <t>PO40505</t>
  </si>
  <si>
    <t>Mà d'obra necessària pel trasllat d'un ramal de la canonada antiga a una canonada provisional instal·lada en superfície.</t>
  </si>
  <si>
    <t>TOTAL</t>
  </si>
  <si>
    <t>12</t>
  </si>
  <si>
    <t>Subministrament i instal·lació Material</t>
  </si>
  <si>
    <t>01.01.12</t>
  </si>
  <si>
    <t>PFB3-DVZQ</t>
  </si>
  <si>
    <t>Tub de polietilè de designació PE 100, de 90 mm de diàmetre nominal, de 16 bar de pressió nominal, sèrie SDR 11, UNE-EN 12201-2, soldat, amb grau de dificultat mitjà, utilitzant accessoris de plàstic i col·locat al fons de la rasa</t>
  </si>
  <si>
    <t>PFB3-DVZT</t>
  </si>
  <si>
    <t>Tub de polietilè de designació PE 100, de 110 mm de diàmetre nominal, de 16 bar de pressió nominal, sèrie SDR 11, UNE-EN 12201-2, soldat, amb grau de dificultat mitjà, utilitzant accessoris de plàstic i col·locat al fons de la rasa</t>
  </si>
  <si>
    <t>PFB3-DW02</t>
  </si>
  <si>
    <t>Tub de polietilè de designació PE 100, de 160 mm de diàmetre nominal, de 16 bar de pressió nominal, sèrie SDR 11, UNE-EN 12201-2, soldat, amb grau de dificultat mitjà, utilitzant accessoris de plàstic i col·locat al fons de la rasa</t>
  </si>
  <si>
    <t>PN10203</t>
  </si>
  <si>
    <t>Subministrament i instal·lció de vàlvula de comporta manual amb brides, de cos curt, de 80 mm de diàmetre nominal, de 16 bar de PN, cos de fosa nodular EN-GJS-500-7 (GGG50) i tapa de fosa nodular EN-GJS-500-7 (GGG50), amb revestiment de resina epoxi (250 micres), comporta de fosa+EPDM i tancament de seient elàstic, eix d'acer inoxidable 1.4021 (AISI 420), inclòs conjunt de maniobra i elements de connexió i maniobra de la vàlvula</t>
  </si>
  <si>
    <t>PN10204</t>
  </si>
  <si>
    <t>Subministrament i instal·lció de vàlvula de comporta manual amb brides, de cos curt, de 100 mm de diàmetre nominal, de 16 bar de PN, cos de fosa nodular EN-GJS-500-7 (GGG50) i tapa de fosa nodular EN-GJS-500-7 (GGG50), amb revestiment de resina epoxi (250 micres), comporta de fosa+EPDM i tancament de seient elàstic, eix d'acer inoxidable 1.4021 (AISI 420), inclòs conjunt de maniobra i elements de connexió i maniobra de la vàlvula</t>
  </si>
  <si>
    <t>PN10205</t>
  </si>
  <si>
    <t>Subministrament i instal·lció de vàlvula de comporta manual amb brides, de cos curt, de 150 mm de diàmetre nominal, de 16 bar de PN, cos de fosa nodular EN-GJS-500-7 (GGG50) i tapa de fosa nodular EN-GJS-500-7 (GGG50), amb revestiment de resina epoxi (250 micres), comporta de fosa+EPDM i tancament de seient elàstic, eix d'acer inoxidable 1.4021 (AISI 420), inclòs conjunt de maniobra i elements de connexió i maniobra de la vàlvula</t>
  </si>
  <si>
    <t>PN42403</t>
  </si>
  <si>
    <t>u</t>
  </si>
  <si>
    <t>Subministrament i instal·lació de ventosa trifuncional (PN16) 1´´, inlós escomesa de connexió a la xarxa.</t>
  </si>
  <si>
    <t>PM23-4BCW</t>
  </si>
  <si>
    <t xml:space="preserve">Subministrament i instal·lació hidrant soterrat amb pericó de registre, amb una sortida de 100 mm de diàmetre i de 4'' de diàmetre de connexió a la canonadaplaca senyalitzadora segons normativa vigent. Inclós accessoris per la seva connexió. </t>
  </si>
  <si>
    <t>13</t>
  </si>
  <si>
    <t>Trasllat Ramal</t>
  </si>
  <si>
    <t>01.01.13</t>
  </si>
  <si>
    <t>PO30501</t>
  </si>
  <si>
    <t xml:space="preserve">Material i accessoris necessaris pel trasllat de ramal de canonada antiga a la nova, abraçdera de presa, vàlvules de boles, trapes, etc. </t>
  </si>
  <si>
    <t>PO40501</t>
  </si>
  <si>
    <t xml:space="preserve">Trasllat de ramal de la canonada antiga a la nova- </t>
  </si>
  <si>
    <t>14</t>
  </si>
  <si>
    <t>Retirada Fibrociment</t>
  </si>
  <si>
    <t>01.01.14</t>
  </si>
  <si>
    <t>P2RFAM05</t>
  </si>
  <si>
    <t>ml</t>
  </si>
  <si>
    <t>Desmuntatge i retirada de conduccions existents amb aminat. Canonada UR DN80mm.
Incloses les tasques de neteja, plastificat, etiquetat i embalat de les canonades, delimitació i protecció de la zona, retirada i càrrega de les canonades sobre camió autoritzat i la gestió dels residus en abocador autoritzat. Tot això conforme la normativa vigent i d'acord a l'especificat en el Pla de Treball corresponent.
Unitat de descontaminació i conjunt d'equips de protecció individual segons s'estableixi en el Pla de Treball i conforme a l'establert en el RD 396/2006, de 31 de març.
P.p. de mitjans auxiliars necessaris per el correcte desenvolupament d'aquests treballs, on s'inclouen les mesures de protecció col·lectives, tanques, senyalització, etc.</t>
  </si>
  <si>
    <t>P2RFAM20</t>
  </si>
  <si>
    <t>Elaboració Pla de Treball Específic i comunicacions Administratives.
Elaboració de Pla de Treball Específic per a la manipulació d'amiant segons RD 396/2006, de 31 de març, tramitacions de l'expedient i gestió documental per la seva aprovació per l'autoritat competent. Inclou les medicions representatives de l'exposició dels treballadors o ambientals que el Pla de Treball determini.</t>
  </si>
  <si>
    <t>15</t>
  </si>
  <si>
    <t>Altres partides</t>
  </si>
  <si>
    <t>01.01.15</t>
  </si>
  <si>
    <t>PAAM001</t>
  </si>
  <si>
    <t>pa</t>
  </si>
  <si>
    <t>Partida alçada a justificar en concepte d'obra mecànica per afectacions d'altres serveis</t>
  </si>
  <si>
    <t>GIAC0009</t>
  </si>
  <si>
    <t>Treballs de neteja i desinfecció de canonada per a posada en servei</t>
  </si>
  <si>
    <t>GIAC0010</t>
  </si>
  <si>
    <t>Prova de pressió de canonades de diàmetre fins a 110mm, amb pressió de prova &gt;= 1,5 vegades la pressió de servei, mínim 1MPa durant 1h</t>
  </si>
  <si>
    <t>GIAC0011</t>
  </si>
  <si>
    <t>Prova de pressió de canonades de diàmetre 200mm, amb pressió de prova &gt;= 1,5 vegades la pressió de servei, mínim 1MPa durant 1h</t>
  </si>
  <si>
    <t>GIAC0013</t>
  </si>
  <si>
    <t>Partida alçada a justificar destinada a la Seguretat i Salut en obra</t>
  </si>
  <si>
    <t xml:space="preserve">IMPORT TOTAL DEL PRESSUPOST : </t>
  </si>
  <si>
    <t>Justificació d'elements</t>
  </si>
  <si>
    <t>Nº</t>
  </si>
  <si>
    <t>Codi</t>
  </si>
  <si>
    <t>U.A.</t>
  </si>
  <si>
    <t>Descripció</t>
  </si>
  <si>
    <t>Descripció curta</t>
  </si>
  <si>
    <t>Element compost</t>
  </si>
  <si>
    <t>BK0002</t>
  </si>
  <si>
    <t xml:space="preserve">Material necessàri i accessoris pel trasllat de ramal de canonada antiga a canonada nova. Inclou abraçadera de presa, accessoris necessàris, vàlvula de bola, trapes, etc. </t>
  </si>
  <si>
    <t>Rend.:</t>
  </si>
  <si>
    <t xml:space="preserve">Material trasllat de ramals. </t>
  </si>
  <si>
    <t>BK0012</t>
  </si>
  <si>
    <t>Material necessàri i accessoris pel trasllat de ramal de canonada antiga a canonada provisional. Inclou abraçadera de presa i accessoris de compressió per canonada de polietilè.</t>
  </si>
  <si>
    <t>Material trasllat de ramals PROVISIONALS</t>
  </si>
  <si>
    <t>Cost directe</t>
  </si>
  <si>
    <t>Total</t>
  </si>
  <si>
    <t>Partida d'obra</t>
  </si>
  <si>
    <t>B147AM01</t>
  </si>
  <si>
    <t>Conjunt EPIS treballs amb amiant</t>
  </si>
  <si>
    <t>C1RA2501</t>
  </si>
  <si>
    <t>dia</t>
  </si>
  <si>
    <t>Unitat descontaminació amiant. Unitat de descontaminació durant la jornada de treball, la unitat disposarà de tres habitacles: Zona d'accés o zona neta; zona de descontaminació dutxa, adequada  per el pas del personal, eliminació de residus, aspiració i zona d'evacuació i filtrat, equipada amb aigua calenta i filtre per l'aigua; i zona d'accés a obra o zona bruta on es disposarà de recipients adequats per recollir la roba i els EPIS que seran gestionats com residus. Tot això conforme a la normativa vigent. Inclou instal·lació completa de la unitat, amb totes les connexions i escomeses necessàries, així com els ports i desplaçaments necessaris.</t>
  </si>
  <si>
    <t>Unitat descontaminació</t>
  </si>
  <si>
    <t>F2R6AM15</t>
  </si>
  <si>
    <t>t</t>
  </si>
  <si>
    <t>Gestió de residus d'amiant en abocador autoritzat.
Tractament final de les canonades de fibrociment amb amiant en abocador autoritzat en residus d'amiant, incloses totes les despeses de gestió d'aquest residusi tramitació documental conforme a la normativa vigent.</t>
  </si>
  <si>
    <t>Gestió de residus d'amiant en abocador autoritzat.</t>
  </si>
  <si>
    <t>P-1</t>
  </si>
  <si>
    <t>P-2</t>
  </si>
  <si>
    <t xml:space="preserve">Prova de pressió de canonades de diàmetre fins a 110mm </t>
  </si>
  <si>
    <t>P-3</t>
  </si>
  <si>
    <t xml:space="preserve">Prova de pressió de canonades de diàmetre 200mm </t>
  </si>
  <si>
    <t>P-4</t>
  </si>
  <si>
    <t>P-6</t>
  </si>
  <si>
    <t>Elaboració Pla de Treball Específic i comunicacions Administratives</t>
  </si>
  <si>
    <t>P-7</t>
  </si>
  <si>
    <t>Tub PE 100,DN=90mm,PN=16bar,sèrie SDR 11,UNE-EN 12201-2,soldat,dific.mitjà,accessoris plàst.,fons ra</t>
  </si>
  <si>
    <t>Mà d'obra</t>
  </si>
  <si>
    <t>A01-FEPH</t>
  </si>
  <si>
    <t>h</t>
  </si>
  <si>
    <t>Ajudant muntador</t>
  </si>
  <si>
    <t>/R</t>
  </si>
  <si>
    <t>x</t>
  </si>
  <si>
    <t>=</t>
  </si>
  <si>
    <t>A0F-000R</t>
  </si>
  <si>
    <t>Oficial 1a muntador</t>
  </si>
  <si>
    <t>Subtotal mà d'obra</t>
  </si>
  <si>
    <t>Material</t>
  </si>
  <si>
    <t>BFYH-0A6S</t>
  </si>
  <si>
    <t>Part proporcional d'elements de muntatge per a tubs de polietilè de densitat alta, de 90 mm de diàmetre nominal exterior, de 16 bar de pressió nominal, per a soldar</t>
  </si>
  <si>
    <t>BFB3-099N</t>
  </si>
  <si>
    <t>Tub de polietilè de designació PE 100, de 90 mm de diàmetre nominal, de 16 bar de pressió nominal, sèrie SDR 11, segons la norma UNE-EN 12201-2</t>
  </si>
  <si>
    <t>BFWF-09W2</t>
  </si>
  <si>
    <t>Accessori per a tubs de polietilè de densitat alta, de 90 mm de diàmetre nominal exterior, de plàstic, 16 bar de pressió nominal, per a soldar</t>
  </si>
  <si>
    <t>Subtotal material</t>
  </si>
  <si>
    <t>Despeses auxiliars</t>
  </si>
  <si>
    <t>%</t>
  </si>
  <si>
    <t>Despeses indirectes</t>
  </si>
  <si>
    <t>P-8</t>
  </si>
  <si>
    <t>Tub PE 100,DN=110mm,PN=16bar,sèrie SDR 11,UNE-EN 12201-2,soldat,dific.mitjà,accessoris plàst.,fons r</t>
  </si>
  <si>
    <t>BFB3-095P</t>
  </si>
  <si>
    <t>Tub de polietilè de designació PE 100, de 110 mm de diàmetre nominal, de 16 bar de pressió nominal, sèrie SDR 11, segons la norma UNE-EN 12201-2</t>
  </si>
  <si>
    <t>BFYH-0A4R</t>
  </si>
  <si>
    <t>Part proporcional d'elements de muntatge per a tubs de polietilè de densitat alta, de 110 mm de diàmetre nominal exterior, de 16 bar de pressió nominal, per a soldar</t>
  </si>
  <si>
    <t>BFWF-09U8</t>
  </si>
  <si>
    <t>Accessori per a tubs de polietilè de densitat alta, de 110 mm de diàmetre nominal exterior, de plàstic, 16 bar de pressió nominal, per a soldar</t>
  </si>
  <si>
    <t>P-9</t>
  </si>
  <si>
    <t>Tub PE 100,DN=160mm,PN=16bar,sèrie SDR 11,UNE-EN 12201-2,soldat,dific.mitjà,accessoris plàst.,fons r</t>
  </si>
  <si>
    <t>BFWF-09TG</t>
  </si>
  <si>
    <t>Accessori per a tubs de polietilè de densitat alta, de 160 mm de diàmetre nominal exterior, de plàstic, 16 bar de pressió nominal, per a soldar</t>
  </si>
  <si>
    <t>BFB3-0964</t>
  </si>
  <si>
    <t>Tub de polietilè de designació PE 100, de 160 mm de diàmetre nominal, de 16 bar de pressió nominal, sèrie SDR 11, segons la norma UNE-EN 12201-2</t>
  </si>
  <si>
    <t>BFYH-0A4O</t>
  </si>
  <si>
    <t>Part proporcional d'elements de muntatge per a tubs de polietilè de densitat alta, de 160 mm de diàmetre nominal exterior, de 16 bar de pressió nominal, per a soldar</t>
  </si>
  <si>
    <t>P-10</t>
  </si>
  <si>
    <t>Tub PE 40,DN=63mm,PN=10bar,sèrie SDR 7,4,UNE-EN 12201-2,dific.mig,accessorisplàst.,,col.superf.</t>
  </si>
  <si>
    <t>BFB6-09B8</t>
  </si>
  <si>
    <t>Tub de polietilè de designació PE 40, de 63 mm de diàmetre nominal, de 10 bar de pressió nominal, sèrie SDR 7,4, segons la norma UNE-EN 12201-2</t>
  </si>
  <si>
    <t>BFWF-09VJ</t>
  </si>
  <si>
    <t>Accessori per a tubs de polietilè de densitat baixa, de 63 mm de diàmetre nominal exterior, de plàstic, per a connectar a pressió</t>
  </si>
  <si>
    <t>BFYH-0A5X</t>
  </si>
  <si>
    <t>Part proporcional d'elements de muntatge per a tubs de polietilè de densitat baixa, de 63 mm de diàmetre nominal exterior, per a connectar a pressió</t>
  </si>
  <si>
    <t>B0A1-07KH</t>
  </si>
  <si>
    <t>Abraçadora plàstica, de 63 mm de diàmetre interior</t>
  </si>
  <si>
    <t>P-11</t>
  </si>
  <si>
    <t>SUBMINISTRAMENT I INSTAL·LACIÓ HIDRANT DN100</t>
  </si>
  <si>
    <t>BMY0-0TC0</t>
  </si>
  <si>
    <t>Part proporcional d'elements especials per a hidrants</t>
  </si>
  <si>
    <t>BM23-0SZP</t>
  </si>
  <si>
    <t>Hidrant soterrat amb pericó de registre, amb una sortida de 100 mm de diàmetre i de 4'' de diàmetre de connexió a la canonada</t>
  </si>
  <si>
    <t>BFWB1E42</t>
  </si>
  <si>
    <t>Accessori per a tubs de polietilè de densitat alta, de 110 mm de diàmetre nominal exterior, de plàstic, 10 bar de pressió nominal, per a soldar</t>
  </si>
  <si>
    <t>P-12</t>
  </si>
  <si>
    <t>SUBMINISTRAMENT I INSTAL·LACIÓ VÀLVUAL COMPORTA DN80</t>
  </si>
  <si>
    <t>A013J000</t>
  </si>
  <si>
    <t>Oficial 2a lampista</t>
  </si>
  <si>
    <t>BN1216B0</t>
  </si>
  <si>
    <t xml:space="preserve">Vàlvula de comporta manual amb brides, de cos curt, de 80 mm de diàmetre nominal, de 16 bar de PN, cos de fosa nodular EN-GJS-500-7 (GGG50) i tapa de fosa nodular EN-GJS-500-7 (GGG50), amb revestiment de resina epoxi (250 micres), comporta de fosa+EPDM i tancament de seient elàstic, eix d'acer inoxidable 1.4021 (AISI 420), incloses les peces  per connexió canonada i conjunt de maniobra. </t>
  </si>
  <si>
    <t>Altres</t>
  </si>
  <si>
    <t>%AUX001</t>
  </si>
  <si>
    <t>Despeses auxiliars sobre la mà d'obra</t>
  </si>
  <si>
    <t>Subtotal altres</t>
  </si>
  <si>
    <t>P-13</t>
  </si>
  <si>
    <t>SUBMINISTRAMENT I INSTAL·LACIÓ VÀLVUAL COMPORTA DN100</t>
  </si>
  <si>
    <t>BN1216D0</t>
  </si>
  <si>
    <t xml:space="preserve">Vàlvula de comporta manual amb brides, de cos curt, de 100 mm de diàmetre nominal, de 16 bar de PN, cos de fosa nodular EN-GJS-500-7 (GGG50) i tapa de fosa nodular EN-GJS-500-7 (GGG50), amb revestiment de resina epoxi (250 micres), comporta de fosa+EPDM i tancament de seient elàstic, eix d'acer inoxidable 1.4021 (AISI 420), incloses les peces  per connexió canonada i conjunt de maniobra. </t>
  </si>
  <si>
    <t>P-14</t>
  </si>
  <si>
    <t>SUBMINISTRAMENT I INSTAL·LACIÓ VÀLVUAL COMPORTA DN150</t>
  </si>
  <si>
    <t>BN1216F0</t>
  </si>
  <si>
    <t xml:space="preserve">Vàlvula de comporta manual amb brides, de cos curt, de 150 mm de diàmetre nominal, de 16 bar de PN, cos de fosa nodular EN-GJS-500-7 (GGG50) i tapa de fosa nodular EN-GJS-500-7 (GGG50), amb revestiment de resina epoxi (250 micres), comporta de fosa+EPDM i tancament de seient elàstic, eix d'acer inoxidable 1.4021 (AISI 420), incloses les peces  per connexió canonada i conjunt de maniobra. </t>
  </si>
  <si>
    <t>P-15</t>
  </si>
  <si>
    <t>SUBMINISTRAMENT I INSTAL·LCIÓ VENTOSA 1´´</t>
  </si>
  <si>
    <t>A0100000</t>
  </si>
  <si>
    <t>Sotscapatàs obra mecànica</t>
  </si>
  <si>
    <t>BJM33BE0</t>
  </si>
  <si>
    <t xml:space="preserve">Ventosa automàtica per a roscar d'1´´ de diàmetre nominal, de 16 bar de pressió de prova, de fosa. Inclosa part proporcional de peces addicionals. </t>
  </si>
  <si>
    <t>P-16</t>
  </si>
  <si>
    <t xml:space="preserve">Material per connexions de canonades de fins a DN110. </t>
  </si>
  <si>
    <t>BFZ0201</t>
  </si>
  <si>
    <t xml:space="preserve">Subministrament d'accessoris necessàris per la connexió de dues canonades de fins a DN100. No hi ha presència d'uralita. </t>
  </si>
  <si>
    <t>P-17</t>
  </si>
  <si>
    <t xml:space="preserve">Connexions de canonades de fins a DN110. </t>
  </si>
  <si>
    <t>P-18</t>
  </si>
  <si>
    <t xml:space="preserve">Material pel trasllat de ramal. </t>
  </si>
  <si>
    <t>Subtotal element compost</t>
  </si>
  <si>
    <t>P-19</t>
  </si>
  <si>
    <t>Material pel trasllat d'un RAMAL PROVISIONAL</t>
  </si>
  <si>
    <t>P-20</t>
  </si>
  <si>
    <t>Mà d'obra pel trasllat d'un ramal</t>
  </si>
  <si>
    <t>A0140000</t>
  </si>
  <si>
    <t>Manobre lampista</t>
  </si>
  <si>
    <t>P-21</t>
  </si>
  <si>
    <t>Mà d'obra pel trasllat d'un RAMAL PROVISIONAL</t>
  </si>
  <si>
    <t>Partida alçada</t>
  </si>
  <si>
    <t>P-5</t>
  </si>
  <si>
    <t>Desmuntatge i retirada canonada UR DN80mm</t>
  </si>
  <si>
    <t>A013M000</t>
  </si>
  <si>
    <t>Subtotal partida d'obra</t>
  </si>
  <si>
    <t>Transport</t>
  </si>
  <si>
    <t>C1R2504</t>
  </si>
  <si>
    <t>Camió grua.Transport autoritzat per residus d'amiant.
Carrega i transport a abocador autoritzat dels residus d'amiant conforme normativa vigent.</t>
  </si>
  <si>
    <t>CO2eq (kg)</t>
  </si>
  <si>
    <t>MJ</t>
  </si>
  <si>
    <t>Sotscapatàs lampista</t>
  </si>
  <si>
    <t>Abraçadora plàstica,d/int.=63mm</t>
  </si>
  <si>
    <t>Tub PE 100,DN=110mm,PN=16bar,sèrie SDR 11,UNE-EN 12201-2</t>
  </si>
  <si>
    <t>Tub PE 100,DN=160mm,PN=16bar,sèrie SDR 11,UNE-EN 12201-2</t>
  </si>
  <si>
    <t>Tub PE 100,DN=90mm,PN=16bar,sèrie SDR 11,UNE-EN 12201-2</t>
  </si>
  <si>
    <t>Tub PE 40,DN=63mm,PN=10bar,sèrie SDR 7,4,UNE-EN 12201-2</t>
  </si>
  <si>
    <t>Accessori p/tubs PEAD DN=110mm, plàst.,10bar,p/soldar</t>
  </si>
  <si>
    <t>Accessori p/tubs PEAD DN=160mm, plàst.,16bar,p/soldar</t>
  </si>
  <si>
    <t>Accessori p/tubs PEAD DN=110mm, plàst.,16bar,p/soldar</t>
  </si>
  <si>
    <t>Accessori p/tubs PE baixa dens. DN=63mm, plàst.,p/connec.pressió</t>
  </si>
  <si>
    <t>Accessori p/tubs PEAD DN=90mm, plàst.,16bar,p/soldar</t>
  </si>
  <si>
    <t>Pp.elem.munt.p/tubs PEAD DN=160mm,16bar,p/soldar</t>
  </si>
  <si>
    <t>Pp.elem.munt.p/tubs PEAD DN=110mm,16bar,p/soldar</t>
  </si>
  <si>
    <t>Pp.elem.munt.p/tubs PE baixa dens. DN=63mm,p/connec.pressió</t>
  </si>
  <si>
    <t>Pp.elem.munt.p/tubs PEAD DN=90mm,16bar,p/soldar</t>
  </si>
  <si>
    <t xml:space="preserve">Material connexió dues canonades de fins a DN100. </t>
  </si>
  <si>
    <t>Ventosa aut. p/roscar,DN=1´´,16bar prova,fosa,preu alt</t>
  </si>
  <si>
    <t>Hidrant soterr.pericó reg.,1x100mm,connex.D=4''</t>
  </si>
  <si>
    <t>P.p.elements especials p/hidrants</t>
  </si>
  <si>
    <t xml:space="preserve">Vàlvula comporta+brides,cos curt,DN=80mm,PN=16bar,EN-GJS-500-7,inclòs conjunt maniobra. </t>
  </si>
  <si>
    <t xml:space="preserve">Vàlvula comporta+brides,cos curt,DN=100mm,PN=16bar,EN-GJS-500-7, inclòs conjunt maniobra. </t>
  </si>
  <si>
    <t xml:space="preserve">Vàlvula comporta+brides,cos curt,DN=150mm,PN=16bar,EN-GJS-500-7, inclòs conjunt maniobra. </t>
  </si>
  <si>
    <t>Camió grua.Transport autoritzat per residus d'amiant.</t>
  </si>
  <si>
    <t>AMIDAMENTS</t>
  </si>
  <si>
    <t>N</t>
  </si>
  <si>
    <t>01.01.12.001</t>
  </si>
  <si>
    <t>L</t>
  </si>
  <si>
    <t>c. Joan XXIII (plaça Joan Miró)</t>
  </si>
  <si>
    <t>c. Joan XXIII (entre Palau d'Ametlla i c. Sadurní)</t>
  </si>
  <si>
    <t>01.01.12.002</t>
  </si>
  <si>
    <t>c. Joan XXIII, entre Palau d'Ametlla entre Blas d'Infante</t>
  </si>
  <si>
    <t>Creuament Blas Infante</t>
  </si>
  <si>
    <t>Creuament Palau d'Ametlla</t>
  </si>
  <si>
    <t>01.01.12.003</t>
  </si>
  <si>
    <t>Joan XXIII</t>
  </si>
  <si>
    <t>Creuament Joan XXIII</t>
  </si>
  <si>
    <t>01.01.15.002</t>
  </si>
  <si>
    <t>PE90</t>
  </si>
  <si>
    <t>PE110</t>
  </si>
  <si>
    <t>PE160</t>
  </si>
  <si>
    <t>01.01.15.003</t>
  </si>
  <si>
    <t>01.01.15.004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</si>
</sst>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numFmt numFmtId="165" formatCode="###,###,##0.000"/>
    <numFmt numFmtId="166" formatCode="###,###,##0.00000"/>
  </numFmts>
  <fonts count="12" x14ac:knownFonts="1">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
      <sz val="10"/>
      <color rgb="FF000000"/>
      <name val="Calibri"/>
      <family val="2"/>
    </font>
    <font>
      <b/>
      <sz val="10"/>
      <color rgb="FF000000"/>
      <name val="Calibri"/>
      <family val="2"/>
    </font>
    <font>
      <sz val="11"/>
      <color rgb="FF000000"/>
      <name val="Calibri"/>
      <family val="2"/>
    </font>
    <font>
      <sz val="8"/>
      <color rgb="FF000000"/>
      <name val="Calibri"/>
      <family val="2"/>
    </font>
    <font>
      <b/>
      <sz val="14"/>
      <color rgb="FF000000"/>
      <name val="Calibri"/>
      <family val="2"/>
    </font>
    <font>
      <b/>
      <sz val="8"/>
      <color rgb="FF000000"/>
      <name val="Calibri"/>
      <family val="2"/>
    </font>
    <font>
      <b/>
      <sz val="11"/>
      <color rgb="FF000000"/>
      <name val="Calibri"/>
      <family val="2"/>
    </font>
  </fonts>
  <fills count="5">
    <fill>
      <patternFill patternType="none"/>
    </fill>
    <fill>
      <patternFill patternType="gray125"/>
    </fill>
    <fill>
      <patternFill patternType="solid">
        <fgColor rgb="FF99CCFF"/>
        <bgColor rgb="FF99CCFF"/>
      </patternFill>
    </fill>
    <fill>
      <patternFill patternType="solid">
        <fgColor rgb="FFC0C0C0"/>
        <bgColor rgb="FFC0C0C0"/>
      </patternFill>
    </fill>
    <fill>
      <patternFill patternType="solid">
        <fgColor rgb="FFFFFFCC"/>
        <bgColor rgb="FFFFFFCC"/>
      </patternFill>
    </fill>
  </fills>
  <borders count="3">
    <border>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Border="0" applyAlignment="0"/>
  </cellStyleXfs>
  <cellXfs count="47">
    <xf numFmtId="0" fontId="0" fillId="0" borderId="0" xfId="0"/>
    <xf numFmtId="0" fontId="11" fillId="0" borderId="0" xfId="0" applyFont="1" applyAlignment="1">
      <alignment horizontal="justify" vertical="top" wrapText="1"/>
    </xf>
    <xf numFmtId="0" fontId="9" fillId="2" borderId="0" xfId="0" applyFont="1" applyFill="1" applyAlignment="1">
      <alignment horizontal="center"/>
    </xf>
    <xf numFmtId="0" fontId="8" fillId="0" borderId="0" xfId="0" applyFont="1"/>
    <xf numFmtId="0" fontId="0" fillId="4" borderId="0" xfId="0" applyFill="1" applyAlignment="1" applyProtection="1">
      <alignment vertical="top"/>
      <protection locked="0"/>
    </xf>
    <xf numFmtId="165" fontId="4" fillId="4" borderId="0" xfId="0" applyNumberFormat="1" applyFont="1" applyFill="1" applyAlignment="1" applyProtection="1">
      <alignment horizontal="left" vertical="top"/>
      <protection locked="0"/>
    </xf>
    <xf numFmtId="0" fontId="0" fillId="0" borderId="0" xfId="0" applyAlignment="1">
      <alignment vertical="top"/>
    </xf>
    <xf numFmtId="0" fontId="0" fillId="0" borderId="0" xfId="0" applyAlignment="1">
      <alignment horizontal="justify" vertical="top" wrapText="1"/>
    </xf>
    <xf numFmtId="0" fontId="2" fillId="2" borderId="0" xfId="0" applyFont="1" applyFill="1" applyAlignment="1">
      <alignment horizontal="center"/>
    </xf>
    <xf numFmtId="0" fontId="5" fillId="0" borderId="0" xfId="0" applyFont="1"/>
    <xf numFmtId="0" fontId="1" fillId="0" borderId="0" xfId="0" applyFont="1"/>
    <xf numFmtId="0" fontId="1" fillId="0" borderId="0" xfId="0" applyFont="1"/>
    <xf numFmtId="0" fontId="0" fillId="2" borderId="0" xfId="0" applyFill="1"/>
    <xf numFmtId="0" fontId="2" fillId="2" borderId="0" xfId="0" applyFont="1" applyFill="1" applyAlignment="1">
      <alignment horizontal="center"/>
    </xf>
    <xf numFmtId="0" fontId="3" fillId="3" borderId="0" xfId="0" applyFont="1" applyFill="1" applyAlignment="1">
      <alignment horizontal="right"/>
    </xf>
    <xf numFmtId="0" fontId="3" fillId="0" borderId="0" xfId="0" applyFont="1"/>
    <xf numFmtId="49" fontId="3" fillId="0" borderId="0" xfId="0" applyNumberFormat="1" applyFont="1"/>
    <xf numFmtId="49" fontId="1" fillId="0" borderId="0" xfId="0" applyNumberFormat="1" applyFont="1"/>
    <xf numFmtId="164" fontId="1" fillId="4" borderId="0" xfId="0" applyNumberFormat="1" applyFont="1" applyFill="1" applyProtection="1">
      <protection locked="0"/>
    </xf>
    <xf numFmtId="165" fontId="1" fillId="0" borderId="0" xfId="0" applyNumberFormat="1" applyFont="1"/>
    <xf numFmtId="164" fontId="1" fillId="0" borderId="0" xfId="0" applyNumberFormat="1" applyFont="1"/>
    <xf numFmtId="0" fontId="1" fillId="0" borderId="0" xfId="0" applyFont="1" applyAlignment="1">
      <alignment wrapText="1"/>
    </xf>
    <xf numFmtId="164" fontId="3" fillId="0" borderId="0" xfId="0" applyNumberFormat="1" applyFont="1"/>
    <xf numFmtId="0" fontId="4" fillId="0" borderId="0" xfId="0" applyFont="1"/>
    <xf numFmtId="164" fontId="4" fillId="0" borderId="0" xfId="0" applyNumberFormat="1" applyFont="1"/>
    <xf numFmtId="0" fontId="6" fillId="2" borderId="0" xfId="0" applyFont="1" applyFill="1"/>
    <xf numFmtId="0" fontId="3" fillId="3" borderId="0" xfId="0" applyFont="1" applyFill="1" applyAlignment="1">
      <alignment horizontal="center"/>
    </xf>
    <xf numFmtId="0" fontId="4" fillId="0" borderId="0" xfId="0" applyFont="1" applyAlignment="1">
      <alignment vertical="top"/>
    </xf>
    <xf numFmtId="0" fontId="0" fillId="0" borderId="0" xfId="0" applyAlignment="1">
      <alignment vertical="top"/>
    </xf>
    <xf numFmtId="0" fontId="0" fillId="0" borderId="0" xfId="0" applyAlignment="1">
      <alignment horizontal="justify" vertical="top" wrapText="1"/>
    </xf>
    <xf numFmtId="165" fontId="4" fillId="0" borderId="0" xfId="0" applyNumberFormat="1" applyFont="1" applyAlignment="1">
      <alignment horizontal="center" vertical="top"/>
    </xf>
    <xf numFmtId="164" fontId="4" fillId="4" borderId="0" xfId="0" applyNumberFormat="1" applyFont="1" applyFill="1" applyAlignment="1" applyProtection="1">
      <alignment vertical="top"/>
      <protection locked="0"/>
    </xf>
    <xf numFmtId="0" fontId="0" fillId="0" borderId="0" xfId="0" applyAlignment="1">
      <alignment horizontal="right"/>
    </xf>
    <xf numFmtId="0" fontId="0" fillId="4" borderId="0" xfId="0" applyFill="1" applyProtection="1">
      <protection locked="0"/>
    </xf>
    <xf numFmtId="166" fontId="0" fillId="4" borderId="1" xfId="0" applyNumberFormat="1" applyFill="1" applyBorder="1" applyProtection="1">
      <protection locked="0"/>
    </xf>
    <xf numFmtId="165" fontId="0" fillId="4" borderId="0" xfId="0" applyNumberFormat="1" applyFill="1" applyProtection="1">
      <protection locked="0"/>
    </xf>
    <xf numFmtId="166" fontId="0" fillId="4" borderId="0" xfId="0" applyNumberFormat="1" applyFill="1" applyProtection="1">
      <protection locked="0"/>
    </xf>
    <xf numFmtId="166" fontId="0" fillId="0" borderId="0" xfId="0" applyNumberFormat="1"/>
    <xf numFmtId="0" fontId="0" fillId="0" borderId="0" xfId="0" applyAlignment="1">
      <alignment wrapText="1"/>
    </xf>
    <xf numFmtId="165" fontId="0" fillId="0" borderId="0" xfId="0" applyNumberFormat="1"/>
    <xf numFmtId="0" fontId="10" fillId="0" borderId="0" xfId="0" applyFont="1"/>
    <xf numFmtId="49" fontId="10" fillId="0" borderId="0" xfId="0" applyNumberFormat="1" applyFont="1"/>
    <xf numFmtId="0" fontId="11" fillId="0" borderId="0" xfId="0" applyFont="1" applyAlignment="1">
      <alignment vertical="top"/>
    </xf>
    <xf numFmtId="49" fontId="11" fillId="0" borderId="0" xfId="0" applyNumberFormat="1" applyFont="1" applyAlignment="1">
      <alignment vertical="top"/>
    </xf>
    <xf numFmtId="165" fontId="11" fillId="0" borderId="0" xfId="0" applyNumberFormat="1" applyFont="1" applyAlignment="1">
      <alignment vertical="top"/>
    </xf>
    <xf numFmtId="165" fontId="7" fillId="0" borderId="0" xfId="0" applyNumberFormat="1" applyFont="1"/>
    <xf numFmtId="165" fontId="7" fillId="0" borderId="2" xfId="0" applyNumberFormat="1"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62"/>
  <sheetViews>
    <sheetView tabSelected="1" workbookViewId="0">
      <pane ySplit="8" topLeftCell="A9" activePane="bottomLeft" state="frozenSplit"/>
      <selection pane="bottomLeft"/>
    </sheetView>
  </sheetViews>
  <sheetFormatPr baseColWidth="10" defaultColWidth="8.88671875" defaultRowHeight="14.4" x14ac:dyDescent="0.3"/>
  <cols>
    <col min="1" max="1" width="18.6640625" customWidth="1"/>
    <col min="2" max="2" width="3.44140625" customWidth="1"/>
    <col min="3" max="3" width="13.6640625" customWidth="1"/>
    <col min="4" max="4" width="4.44140625" customWidth="1"/>
    <col min="5" max="5" width="48.6640625" customWidth="1"/>
    <col min="6" max="7" width="12.6640625" customWidth="1"/>
    <col min="8" max="8" width="13.6640625" customWidth="1"/>
  </cols>
  <sheetData>
    <row r="1" spans="1:8" x14ac:dyDescent="0.3">
      <c r="E1" s="10" t="s">
        <v>0</v>
      </c>
      <c r="F1" s="10" t="s">
        <v>0</v>
      </c>
      <c r="G1" s="10" t="s">
        <v>0</v>
      </c>
      <c r="H1" s="10" t="s">
        <v>0</v>
      </c>
    </row>
    <row r="2" spans="1:8" x14ac:dyDescent="0.3">
      <c r="E2" s="10" t="s">
        <v>1</v>
      </c>
      <c r="F2" s="10" t="s">
        <v>1</v>
      </c>
      <c r="G2" s="10" t="s">
        <v>1</v>
      </c>
      <c r="H2" s="10" t="s">
        <v>1</v>
      </c>
    </row>
    <row r="3" spans="1:8" x14ac:dyDescent="0.3">
      <c r="E3" s="10"/>
      <c r="F3" s="10"/>
      <c r="G3" s="10"/>
      <c r="H3" s="10"/>
    </row>
    <row r="4" spans="1:8" x14ac:dyDescent="0.3">
      <c r="E4" s="10"/>
      <c r="F4" s="10"/>
      <c r="G4" s="10"/>
      <c r="H4" s="10"/>
    </row>
    <row r="6" spans="1:8" ht="18" x14ac:dyDescent="0.35">
      <c r="C6" s="12"/>
      <c r="D6" s="12"/>
      <c r="E6" s="13" t="s">
        <v>2</v>
      </c>
      <c r="F6" s="12"/>
      <c r="G6" s="12"/>
      <c r="H6" s="12"/>
    </row>
    <row r="8" spans="1:8" x14ac:dyDescent="0.3">
      <c r="F8" s="14" t="s">
        <v>3</v>
      </c>
      <c r="G8" s="14" t="s">
        <v>4</v>
      </c>
      <c r="H8" s="14" t="s">
        <v>5</v>
      </c>
    </row>
    <row r="10" spans="1:8" x14ac:dyDescent="0.3">
      <c r="C10" s="15" t="s">
        <v>6</v>
      </c>
      <c r="D10" s="16" t="s">
        <v>7</v>
      </c>
      <c r="E10" s="15" t="s">
        <v>8</v>
      </c>
    </row>
    <row r="11" spans="1:8" x14ac:dyDescent="0.3">
      <c r="C11" s="15" t="s">
        <v>9</v>
      </c>
      <c r="D11" s="16" t="s">
        <v>7</v>
      </c>
      <c r="E11" s="15" t="s">
        <v>10</v>
      </c>
    </row>
    <row r="12" spans="1:8" x14ac:dyDescent="0.3">
      <c r="C12" s="15" t="s">
        <v>11</v>
      </c>
      <c r="D12" s="16" t="s">
        <v>12</v>
      </c>
      <c r="E12" s="15" t="s">
        <v>13</v>
      </c>
    </row>
    <row r="14" spans="1:8" x14ac:dyDescent="0.3">
      <c r="A14" s="11" t="s">
        <v>14</v>
      </c>
      <c r="B14" s="11">
        <v>1</v>
      </c>
      <c r="C14" s="11" t="s">
        <v>15</v>
      </c>
      <c r="D14" s="17" t="s">
        <v>16</v>
      </c>
      <c r="E14" s="11" t="s">
        <v>17</v>
      </c>
      <c r="F14" s="18">
        <v>0</v>
      </c>
      <c r="G14" s="19">
        <v>290</v>
      </c>
      <c r="H14" s="20">
        <f>ROUND(ROUND(F14,2)*ROUND(G14,3),2)</f>
        <v>0</v>
      </c>
    </row>
    <row r="15" spans="1:8" x14ac:dyDescent="0.3">
      <c r="A15" s="11" t="s">
        <v>14</v>
      </c>
      <c r="B15" s="11">
        <v>2</v>
      </c>
      <c r="C15" s="11" t="s">
        <v>18</v>
      </c>
      <c r="D15" s="17" t="s">
        <v>19</v>
      </c>
      <c r="E15" s="11" t="s">
        <v>20</v>
      </c>
      <c r="F15" s="18">
        <v>0</v>
      </c>
      <c r="G15" s="19">
        <v>3</v>
      </c>
      <c r="H15" s="20">
        <f>ROUND(ROUND(F15,2)*ROUND(G15,3),2)</f>
        <v>0</v>
      </c>
    </row>
    <row r="16" spans="1:8" x14ac:dyDescent="0.3">
      <c r="A16" s="11" t="s">
        <v>14</v>
      </c>
      <c r="B16" s="11">
        <v>3</v>
      </c>
      <c r="C16" s="11" t="s">
        <v>21</v>
      </c>
      <c r="D16" s="17" t="s">
        <v>19</v>
      </c>
      <c r="E16" s="11" t="s">
        <v>22</v>
      </c>
      <c r="F16" s="18">
        <v>0</v>
      </c>
      <c r="G16" s="19">
        <v>3</v>
      </c>
      <c r="H16" s="20">
        <f>ROUND(ROUND(F16,2)*ROUND(G16,3),2)</f>
        <v>0</v>
      </c>
    </row>
    <row r="17" spans="1:8" ht="42" x14ac:dyDescent="0.3">
      <c r="A17" s="11" t="s">
        <v>14</v>
      </c>
      <c r="B17" s="11">
        <v>4</v>
      </c>
      <c r="C17" s="11" t="s">
        <v>23</v>
      </c>
      <c r="D17" s="17" t="s">
        <v>19</v>
      </c>
      <c r="E17" s="21" t="s">
        <v>24</v>
      </c>
      <c r="F17" s="18">
        <v>0</v>
      </c>
      <c r="G17" s="19">
        <v>17</v>
      </c>
      <c r="H17" s="20">
        <f>ROUND(ROUND(F17,2)*ROUND(G17,3),2)</f>
        <v>0</v>
      </c>
    </row>
    <row r="18" spans="1:8" x14ac:dyDescent="0.3">
      <c r="A18" s="11" t="s">
        <v>14</v>
      </c>
      <c r="B18" s="11">
        <v>5</v>
      </c>
      <c r="C18" s="11" t="s">
        <v>25</v>
      </c>
      <c r="D18" s="17" t="s">
        <v>19</v>
      </c>
      <c r="E18" s="11" t="s">
        <v>26</v>
      </c>
      <c r="F18" s="18">
        <v>0</v>
      </c>
      <c r="G18" s="19">
        <v>17</v>
      </c>
      <c r="H18" s="20">
        <f>ROUND(ROUND(F18,2)*ROUND(G18,3),2)</f>
        <v>0</v>
      </c>
    </row>
    <row r="19" spans="1:8" x14ac:dyDescent="0.3">
      <c r="E19" s="15" t="s">
        <v>27</v>
      </c>
      <c r="F19" s="15"/>
      <c r="G19" s="15"/>
      <c r="H19" s="22">
        <f>SUM(H14:H18)</f>
        <v>0</v>
      </c>
    </row>
    <row r="21" spans="1:8" x14ac:dyDescent="0.3">
      <c r="C21" s="15" t="s">
        <v>6</v>
      </c>
      <c r="D21" s="16" t="s">
        <v>7</v>
      </c>
      <c r="E21" s="15" t="s">
        <v>8</v>
      </c>
    </row>
    <row r="22" spans="1:8" x14ac:dyDescent="0.3">
      <c r="C22" s="15" t="s">
        <v>9</v>
      </c>
      <c r="D22" s="16" t="s">
        <v>7</v>
      </c>
      <c r="E22" s="15" t="s">
        <v>10</v>
      </c>
    </row>
    <row r="23" spans="1:8" x14ac:dyDescent="0.3">
      <c r="C23" s="15" t="s">
        <v>11</v>
      </c>
      <c r="D23" s="16" t="s">
        <v>28</v>
      </c>
      <c r="E23" s="15" t="s">
        <v>29</v>
      </c>
    </row>
    <row r="25" spans="1:8" x14ac:dyDescent="0.3">
      <c r="A25" s="11" t="s">
        <v>30</v>
      </c>
      <c r="B25" s="11">
        <v>1</v>
      </c>
      <c r="C25" s="11" t="s">
        <v>31</v>
      </c>
      <c r="D25" s="17" t="s">
        <v>16</v>
      </c>
      <c r="E25" s="11" t="s">
        <v>32</v>
      </c>
      <c r="F25" s="18">
        <v>0</v>
      </c>
      <c r="G25" s="19">
        <v>110</v>
      </c>
      <c r="H25" s="20">
        <f t="shared" ref="H25:H32" si="0">ROUND(ROUND(F25,2)*ROUND(G25,3),2)</f>
        <v>0</v>
      </c>
    </row>
    <row r="26" spans="1:8" x14ac:dyDescent="0.3">
      <c r="A26" s="11" t="s">
        <v>30</v>
      </c>
      <c r="B26" s="11">
        <v>2</v>
      </c>
      <c r="C26" s="11" t="s">
        <v>33</v>
      </c>
      <c r="D26" s="17" t="s">
        <v>16</v>
      </c>
      <c r="E26" s="11" t="s">
        <v>34</v>
      </c>
      <c r="F26" s="18">
        <v>0</v>
      </c>
      <c r="G26" s="19">
        <v>143</v>
      </c>
      <c r="H26" s="20">
        <f t="shared" si="0"/>
        <v>0</v>
      </c>
    </row>
    <row r="27" spans="1:8" x14ac:dyDescent="0.3">
      <c r="A27" s="11" t="s">
        <v>30</v>
      </c>
      <c r="B27" s="11">
        <v>3</v>
      </c>
      <c r="C27" s="11" t="s">
        <v>35</v>
      </c>
      <c r="D27" s="17" t="s">
        <v>16</v>
      </c>
      <c r="E27" s="11" t="s">
        <v>36</v>
      </c>
      <c r="F27" s="18">
        <v>0</v>
      </c>
      <c r="G27" s="19">
        <v>132</v>
      </c>
      <c r="H27" s="20">
        <f t="shared" si="0"/>
        <v>0</v>
      </c>
    </row>
    <row r="28" spans="1:8" x14ac:dyDescent="0.3">
      <c r="A28" s="11" t="s">
        <v>30</v>
      </c>
      <c r="B28" s="11">
        <v>4</v>
      </c>
      <c r="C28" s="11" t="s">
        <v>37</v>
      </c>
      <c r="D28" s="17" t="s">
        <v>19</v>
      </c>
      <c r="E28" s="11" t="s">
        <v>38</v>
      </c>
      <c r="F28" s="18">
        <v>0</v>
      </c>
      <c r="G28" s="19">
        <v>4</v>
      </c>
      <c r="H28" s="20">
        <f t="shared" si="0"/>
        <v>0</v>
      </c>
    </row>
    <row r="29" spans="1:8" x14ac:dyDescent="0.3">
      <c r="A29" s="11" t="s">
        <v>30</v>
      </c>
      <c r="B29" s="11">
        <v>5</v>
      </c>
      <c r="C29" s="11" t="s">
        <v>39</v>
      </c>
      <c r="D29" s="17" t="s">
        <v>19</v>
      </c>
      <c r="E29" s="11" t="s">
        <v>40</v>
      </c>
      <c r="F29" s="18">
        <v>0</v>
      </c>
      <c r="G29" s="19">
        <v>5</v>
      </c>
      <c r="H29" s="20">
        <f t="shared" si="0"/>
        <v>0</v>
      </c>
    </row>
    <row r="30" spans="1:8" x14ac:dyDescent="0.3">
      <c r="A30" s="11" t="s">
        <v>30</v>
      </c>
      <c r="B30" s="11">
        <v>6</v>
      </c>
      <c r="C30" s="11" t="s">
        <v>41</v>
      </c>
      <c r="D30" s="17" t="s">
        <v>19</v>
      </c>
      <c r="E30" s="11" t="s">
        <v>42</v>
      </c>
      <c r="F30" s="18">
        <v>0</v>
      </c>
      <c r="G30" s="19">
        <v>3</v>
      </c>
      <c r="H30" s="20">
        <f t="shared" si="0"/>
        <v>0</v>
      </c>
    </row>
    <row r="31" spans="1:8" x14ac:dyDescent="0.3">
      <c r="A31" s="11" t="s">
        <v>30</v>
      </c>
      <c r="B31" s="11">
        <v>7</v>
      </c>
      <c r="C31" s="11" t="s">
        <v>43</v>
      </c>
      <c r="D31" s="17" t="s">
        <v>44</v>
      </c>
      <c r="E31" s="11" t="s">
        <v>45</v>
      </c>
      <c r="F31" s="18">
        <v>0</v>
      </c>
      <c r="G31" s="19">
        <v>1</v>
      </c>
      <c r="H31" s="20">
        <f t="shared" si="0"/>
        <v>0</v>
      </c>
    </row>
    <row r="32" spans="1:8" x14ac:dyDescent="0.3">
      <c r="A32" s="11" t="s">
        <v>30</v>
      </c>
      <c r="B32" s="11">
        <v>8</v>
      </c>
      <c r="C32" s="11" t="s">
        <v>46</v>
      </c>
      <c r="D32" s="17" t="s">
        <v>44</v>
      </c>
      <c r="E32" s="11" t="s">
        <v>47</v>
      </c>
      <c r="F32" s="18">
        <v>0</v>
      </c>
      <c r="G32" s="19">
        <v>1</v>
      </c>
      <c r="H32" s="20">
        <f t="shared" si="0"/>
        <v>0</v>
      </c>
    </row>
    <row r="33" spans="1:8" x14ac:dyDescent="0.3">
      <c r="E33" s="15" t="s">
        <v>27</v>
      </c>
      <c r="F33" s="15"/>
      <c r="G33" s="15"/>
      <c r="H33" s="22">
        <f>SUM(H25:H32)</f>
        <v>0</v>
      </c>
    </row>
    <row r="35" spans="1:8" x14ac:dyDescent="0.3">
      <c r="C35" s="15" t="s">
        <v>6</v>
      </c>
      <c r="D35" s="16" t="s">
        <v>7</v>
      </c>
      <c r="E35" s="15" t="s">
        <v>8</v>
      </c>
    </row>
    <row r="36" spans="1:8" x14ac:dyDescent="0.3">
      <c r="C36" s="15" t="s">
        <v>9</v>
      </c>
      <c r="D36" s="16" t="s">
        <v>7</v>
      </c>
      <c r="E36" s="15" t="s">
        <v>10</v>
      </c>
    </row>
    <row r="37" spans="1:8" x14ac:dyDescent="0.3">
      <c r="C37" s="15" t="s">
        <v>11</v>
      </c>
      <c r="D37" s="16" t="s">
        <v>48</v>
      </c>
      <c r="E37" s="15" t="s">
        <v>49</v>
      </c>
    </row>
    <row r="39" spans="1:8" x14ac:dyDescent="0.3">
      <c r="A39" s="11" t="s">
        <v>50</v>
      </c>
      <c r="B39" s="11">
        <v>1</v>
      </c>
      <c r="C39" s="11" t="s">
        <v>51</v>
      </c>
      <c r="D39" s="17" t="s">
        <v>19</v>
      </c>
      <c r="E39" s="11" t="s">
        <v>52</v>
      </c>
      <c r="F39" s="18">
        <v>0</v>
      </c>
      <c r="G39" s="19">
        <v>18</v>
      </c>
      <c r="H39" s="20">
        <f>ROUND(ROUND(F39,2)*ROUND(G39,3),2)</f>
        <v>0</v>
      </c>
    </row>
    <row r="40" spans="1:8" x14ac:dyDescent="0.3">
      <c r="A40" s="11" t="s">
        <v>50</v>
      </c>
      <c r="B40" s="11">
        <v>2</v>
      </c>
      <c r="C40" s="11" t="s">
        <v>53</v>
      </c>
      <c r="D40" s="17" t="s">
        <v>19</v>
      </c>
      <c r="E40" s="11" t="s">
        <v>54</v>
      </c>
      <c r="F40" s="18">
        <v>0</v>
      </c>
      <c r="G40" s="19">
        <v>18</v>
      </c>
      <c r="H40" s="20">
        <f>ROUND(ROUND(F40,2)*ROUND(G40,3),2)</f>
        <v>0</v>
      </c>
    </row>
    <row r="41" spans="1:8" x14ac:dyDescent="0.3">
      <c r="E41" s="15" t="s">
        <v>27</v>
      </c>
      <c r="F41" s="15"/>
      <c r="G41" s="15"/>
      <c r="H41" s="22">
        <f>SUM(H39:H40)</f>
        <v>0</v>
      </c>
    </row>
    <row r="43" spans="1:8" x14ac:dyDescent="0.3">
      <c r="C43" s="15" t="s">
        <v>6</v>
      </c>
      <c r="D43" s="16" t="s">
        <v>7</v>
      </c>
      <c r="E43" s="15" t="s">
        <v>8</v>
      </c>
    </row>
    <row r="44" spans="1:8" x14ac:dyDescent="0.3">
      <c r="C44" s="15" t="s">
        <v>9</v>
      </c>
      <c r="D44" s="16" t="s">
        <v>7</v>
      </c>
      <c r="E44" s="15" t="s">
        <v>10</v>
      </c>
    </row>
    <row r="45" spans="1:8" x14ac:dyDescent="0.3">
      <c r="C45" s="15" t="s">
        <v>11</v>
      </c>
      <c r="D45" s="16" t="s">
        <v>55</v>
      </c>
      <c r="E45" s="15" t="s">
        <v>56</v>
      </c>
    </row>
    <row r="47" spans="1:8" ht="133.80000000000001" x14ac:dyDescent="0.3">
      <c r="A47" s="11" t="s">
        <v>57</v>
      </c>
      <c r="B47" s="11">
        <v>1</v>
      </c>
      <c r="C47" s="11" t="s">
        <v>58</v>
      </c>
      <c r="D47" s="17" t="s">
        <v>59</v>
      </c>
      <c r="E47" s="21" t="s">
        <v>60</v>
      </c>
      <c r="F47" s="18">
        <v>0</v>
      </c>
      <c r="G47" s="19">
        <v>290</v>
      </c>
      <c r="H47" s="20">
        <f>ROUND(ROUND(F47,2)*ROUND(G47,3),2)</f>
        <v>0</v>
      </c>
    </row>
    <row r="48" spans="1:8" ht="62.4" x14ac:dyDescent="0.3">
      <c r="A48" s="11" t="s">
        <v>57</v>
      </c>
      <c r="B48" s="11">
        <v>2</v>
      </c>
      <c r="C48" s="11" t="s">
        <v>61</v>
      </c>
      <c r="D48" s="17" t="s">
        <v>19</v>
      </c>
      <c r="E48" s="21" t="s">
        <v>62</v>
      </c>
      <c r="F48" s="18">
        <v>0</v>
      </c>
      <c r="G48" s="19">
        <v>1</v>
      </c>
      <c r="H48" s="20">
        <f>ROUND(ROUND(F48,2)*ROUND(G48,3),2)</f>
        <v>0</v>
      </c>
    </row>
    <row r="49" spans="1:8" x14ac:dyDescent="0.3">
      <c r="E49" s="15" t="s">
        <v>27</v>
      </c>
      <c r="F49" s="15"/>
      <c r="G49" s="15"/>
      <c r="H49" s="22">
        <f>SUM(H47:H48)</f>
        <v>0</v>
      </c>
    </row>
    <row r="51" spans="1:8" x14ac:dyDescent="0.3">
      <c r="C51" s="15" t="s">
        <v>6</v>
      </c>
      <c r="D51" s="16" t="s">
        <v>7</v>
      </c>
      <c r="E51" s="15" t="s">
        <v>8</v>
      </c>
    </row>
    <row r="52" spans="1:8" x14ac:dyDescent="0.3">
      <c r="C52" s="15" t="s">
        <v>9</v>
      </c>
      <c r="D52" s="16" t="s">
        <v>7</v>
      </c>
      <c r="E52" s="15" t="s">
        <v>10</v>
      </c>
    </row>
    <row r="53" spans="1:8" x14ac:dyDescent="0.3">
      <c r="C53" s="15" t="s">
        <v>11</v>
      </c>
      <c r="D53" s="16" t="s">
        <v>63</v>
      </c>
      <c r="E53" s="15" t="s">
        <v>64</v>
      </c>
    </row>
    <row r="55" spans="1:8" x14ac:dyDescent="0.3">
      <c r="A55" s="11" t="s">
        <v>65</v>
      </c>
      <c r="B55" s="11">
        <v>1</v>
      </c>
      <c r="C55" s="11" t="s">
        <v>66</v>
      </c>
      <c r="D55" s="17" t="s">
        <v>67</v>
      </c>
      <c r="E55" s="11" t="s">
        <v>68</v>
      </c>
      <c r="F55" s="18">
        <v>0</v>
      </c>
      <c r="G55" s="19">
        <v>1</v>
      </c>
      <c r="H55" s="20">
        <f>ROUND(ROUND(F55,2)*ROUND(G55,3),2)</f>
        <v>0</v>
      </c>
    </row>
    <row r="56" spans="1:8" x14ac:dyDescent="0.3">
      <c r="A56" s="11" t="s">
        <v>65</v>
      </c>
      <c r="B56" s="11">
        <v>2</v>
      </c>
      <c r="C56" s="11" t="s">
        <v>69</v>
      </c>
      <c r="D56" s="17" t="s">
        <v>16</v>
      </c>
      <c r="E56" s="11" t="s">
        <v>70</v>
      </c>
      <c r="F56" s="18">
        <v>0</v>
      </c>
      <c r="G56" s="19">
        <v>385</v>
      </c>
      <c r="H56" s="20">
        <f>ROUND(ROUND(F56,2)*ROUND(G56,3),2)</f>
        <v>0</v>
      </c>
    </row>
    <row r="57" spans="1:8" x14ac:dyDescent="0.3">
      <c r="A57" s="11" t="s">
        <v>65</v>
      </c>
      <c r="B57" s="11">
        <v>3</v>
      </c>
      <c r="C57" s="11" t="s">
        <v>71</v>
      </c>
      <c r="D57" s="17" t="s">
        <v>16</v>
      </c>
      <c r="E57" s="11" t="s">
        <v>72</v>
      </c>
      <c r="F57" s="18">
        <v>0</v>
      </c>
      <c r="G57" s="19">
        <v>253</v>
      </c>
      <c r="H57" s="20">
        <f>ROUND(ROUND(F57,2)*ROUND(G57,3),2)</f>
        <v>0</v>
      </c>
    </row>
    <row r="58" spans="1:8" x14ac:dyDescent="0.3">
      <c r="A58" s="11" t="s">
        <v>65</v>
      </c>
      <c r="B58" s="11">
        <v>4</v>
      </c>
      <c r="C58" s="11" t="s">
        <v>73</v>
      </c>
      <c r="D58" s="17" t="s">
        <v>16</v>
      </c>
      <c r="E58" s="11" t="s">
        <v>74</v>
      </c>
      <c r="F58" s="18">
        <v>0</v>
      </c>
      <c r="G58" s="19">
        <v>132</v>
      </c>
      <c r="H58" s="20">
        <f>ROUND(ROUND(F58,2)*ROUND(G58,3),2)</f>
        <v>0</v>
      </c>
    </row>
    <row r="59" spans="1:8" x14ac:dyDescent="0.3">
      <c r="A59" s="11" t="s">
        <v>65</v>
      </c>
      <c r="B59" s="11">
        <v>5</v>
      </c>
      <c r="C59" s="11" t="s">
        <v>75</v>
      </c>
      <c r="D59" s="17" t="s">
        <v>44</v>
      </c>
      <c r="E59" s="11" t="s">
        <v>76</v>
      </c>
      <c r="F59" s="18">
        <v>0</v>
      </c>
      <c r="G59" s="19">
        <v>1</v>
      </c>
      <c r="H59" s="20">
        <f>ROUND(ROUND(F59,2)*ROUND(G59,3),2)</f>
        <v>0</v>
      </c>
    </row>
    <row r="60" spans="1:8" x14ac:dyDescent="0.3">
      <c r="E60" s="15" t="s">
        <v>27</v>
      </c>
      <c r="F60" s="15"/>
      <c r="G60" s="15"/>
      <c r="H60" s="22">
        <f>SUM(H55:H59)</f>
        <v>0</v>
      </c>
    </row>
    <row r="62" spans="1:8" x14ac:dyDescent="0.3">
      <c r="E62" s="23" t="s">
        <v>77</v>
      </c>
      <c r="H62" s="24">
        <f>SUM(H9:H61)/2</f>
        <v>0</v>
      </c>
    </row>
  </sheetData>
  <sheetProtection sheet="1"/>
  <mergeCells count="4">
    <mergeCell ref="E1:H1"/>
    <mergeCell ref="E2:H2"/>
    <mergeCell ref="E3:H3"/>
    <mergeCell ref="E4:H4"/>
  </mergeCells>
  <pageMargins left="0.75" right="0.75" top="0.75" bottom="0.5" header="0.5" footer="0.7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A248"/>
  <sheetViews>
    <sheetView workbookViewId="0">
      <pane ySplit="8" topLeftCell="A79" activePane="bottomLeft" state="frozenSplit"/>
      <selection pane="bottomLeft" sqref="A1:K1"/>
    </sheetView>
  </sheetViews>
  <sheetFormatPr baseColWidth="10" defaultColWidth="8.88671875" defaultRowHeight="14.4" x14ac:dyDescent="0.3"/>
  <cols>
    <col min="1" max="1" width="6.6640625" customWidth="1"/>
    <col min="2" max="2" width="14.6640625" customWidth="1"/>
    <col min="3" max="3" width="6.21875" customWidth="1"/>
    <col min="4" max="4" width="30.6640625" customWidth="1"/>
    <col min="5" max="5" width="10.6640625" customWidth="1"/>
    <col min="6" max="6" width="3" customWidth="1"/>
    <col min="7" max="7" width="2.21875" customWidth="1"/>
    <col min="8" max="8" width="10.6640625" customWidth="1"/>
    <col min="9" max="9" width="2.21875" customWidth="1"/>
    <col min="10" max="11" width="10.6640625" customWidth="1"/>
    <col min="12" max="12" width="90.6640625" customWidth="1"/>
  </cols>
  <sheetData>
    <row r="1" spans="1:27" x14ac:dyDescent="0.3">
      <c r="A1" s="9" t="s">
        <v>0</v>
      </c>
      <c r="B1" s="9" t="s">
        <v>0</v>
      </c>
      <c r="C1" s="9" t="s">
        <v>0</v>
      </c>
      <c r="D1" s="9" t="s">
        <v>0</v>
      </c>
      <c r="E1" s="9" t="s">
        <v>0</v>
      </c>
      <c r="F1" s="9" t="s">
        <v>0</v>
      </c>
      <c r="G1" s="9" t="s">
        <v>0</v>
      </c>
      <c r="H1" s="9" t="s">
        <v>0</v>
      </c>
      <c r="I1" s="9" t="s">
        <v>0</v>
      </c>
      <c r="J1" s="9" t="s">
        <v>0</v>
      </c>
      <c r="K1" s="9" t="s">
        <v>0</v>
      </c>
    </row>
    <row r="2" spans="1:27" x14ac:dyDescent="0.3">
      <c r="A2" s="9" t="s">
        <v>1</v>
      </c>
      <c r="B2" s="9" t="s">
        <v>1</v>
      </c>
      <c r="C2" s="9" t="s">
        <v>1</v>
      </c>
      <c r="D2" s="9" t="s">
        <v>1</v>
      </c>
      <c r="E2" s="9" t="s">
        <v>1</v>
      </c>
      <c r="F2" s="9" t="s">
        <v>1</v>
      </c>
      <c r="G2" s="9" t="s">
        <v>1</v>
      </c>
      <c r="H2" s="9" t="s">
        <v>1</v>
      </c>
      <c r="I2" s="9" t="s">
        <v>1</v>
      </c>
      <c r="J2" s="9" t="s">
        <v>1</v>
      </c>
      <c r="K2" s="9" t="s">
        <v>1</v>
      </c>
    </row>
    <row r="3" spans="1:27" x14ac:dyDescent="0.3">
      <c r="A3" s="9"/>
      <c r="B3" s="9"/>
      <c r="C3" s="9"/>
      <c r="D3" s="9"/>
      <c r="E3" s="9"/>
      <c r="F3" s="9"/>
      <c r="G3" s="9"/>
      <c r="H3" s="9"/>
      <c r="I3" s="9"/>
      <c r="J3" s="9"/>
      <c r="K3" s="9"/>
    </row>
    <row r="4" spans="1:27" x14ac:dyDescent="0.3">
      <c r="A4" s="9"/>
      <c r="B4" s="9"/>
      <c r="C4" s="9"/>
      <c r="D4" s="9"/>
      <c r="E4" s="9"/>
      <c r="F4" s="9"/>
      <c r="G4" s="9"/>
      <c r="H4" s="9"/>
      <c r="I4" s="9"/>
      <c r="J4" s="9"/>
      <c r="K4" s="9"/>
    </row>
    <row r="6" spans="1:27" ht="18" x14ac:dyDescent="0.35">
      <c r="A6" s="8" t="s">
        <v>78</v>
      </c>
      <c r="B6" s="8" t="s">
        <v>78</v>
      </c>
      <c r="C6" s="8" t="s">
        <v>78</v>
      </c>
      <c r="D6" s="8" t="s">
        <v>78</v>
      </c>
      <c r="E6" s="8" t="s">
        <v>78</v>
      </c>
      <c r="F6" s="8" t="s">
        <v>78</v>
      </c>
      <c r="G6" s="8" t="s">
        <v>78</v>
      </c>
      <c r="H6" s="8" t="s">
        <v>78</v>
      </c>
      <c r="I6" s="8" t="s">
        <v>78</v>
      </c>
      <c r="J6" s="8" t="s">
        <v>78</v>
      </c>
      <c r="K6" s="8" t="s">
        <v>78</v>
      </c>
    </row>
    <row r="8" spans="1:27" x14ac:dyDescent="0.3">
      <c r="A8" s="26" t="s">
        <v>79</v>
      </c>
      <c r="B8" s="26" t="s">
        <v>80</v>
      </c>
      <c r="C8" s="26" t="s">
        <v>81</v>
      </c>
      <c r="D8" s="26" t="s">
        <v>82</v>
      </c>
      <c r="E8" s="26"/>
      <c r="F8" s="26"/>
      <c r="G8" s="26"/>
      <c r="H8" s="26"/>
      <c r="I8" s="26"/>
      <c r="J8" s="26"/>
      <c r="K8" s="26" t="s">
        <v>3</v>
      </c>
      <c r="L8" s="26" t="s">
        <v>83</v>
      </c>
    </row>
    <row r="10" spans="1:27" x14ac:dyDescent="0.3">
      <c r="A10" s="25" t="s">
        <v>84</v>
      </c>
      <c r="B10" s="25"/>
    </row>
    <row r="11" spans="1:27" ht="45" customHeight="1" x14ac:dyDescent="0.3">
      <c r="A11" s="27"/>
      <c r="B11" s="27" t="s">
        <v>85</v>
      </c>
      <c r="C11" s="28" t="s">
        <v>19</v>
      </c>
      <c r="D11" s="7" t="s">
        <v>86</v>
      </c>
      <c r="E11" s="6"/>
      <c r="F11" s="6"/>
      <c r="G11" s="28"/>
      <c r="H11" s="30" t="s">
        <v>87</v>
      </c>
      <c r="I11" s="5">
        <v>1</v>
      </c>
      <c r="J11" s="4"/>
      <c r="K11" s="31"/>
      <c r="L11" s="29" t="s">
        <v>88</v>
      </c>
      <c r="M11" s="28"/>
      <c r="N11" s="28"/>
      <c r="O11" s="28"/>
      <c r="P11" s="28"/>
      <c r="Q11" s="28"/>
      <c r="R11" s="28"/>
      <c r="S11" s="28"/>
      <c r="T11" s="28"/>
      <c r="U11" s="28"/>
      <c r="V11" s="28"/>
      <c r="W11" s="28"/>
      <c r="X11" s="28"/>
      <c r="Y11" s="28"/>
      <c r="Z11" s="28"/>
      <c r="AA11" s="28"/>
    </row>
    <row r="12" spans="1:27" ht="45" customHeight="1" x14ac:dyDescent="0.3">
      <c r="A12" s="27"/>
      <c r="B12" s="27" t="s">
        <v>89</v>
      </c>
      <c r="C12" s="28" t="s">
        <v>19</v>
      </c>
      <c r="D12" s="7" t="s">
        <v>90</v>
      </c>
      <c r="E12" s="6"/>
      <c r="F12" s="6"/>
      <c r="G12" s="28"/>
      <c r="H12" s="30" t="s">
        <v>87</v>
      </c>
      <c r="I12" s="5">
        <v>1</v>
      </c>
      <c r="J12" s="4"/>
      <c r="K12" s="31">
        <f>ROUND(K14,2)</f>
        <v>0</v>
      </c>
      <c r="L12" s="29" t="s">
        <v>91</v>
      </c>
      <c r="M12" s="28"/>
      <c r="N12" s="28"/>
      <c r="O12" s="28"/>
      <c r="P12" s="28"/>
      <c r="Q12" s="28"/>
      <c r="R12" s="28"/>
      <c r="S12" s="28"/>
      <c r="T12" s="28"/>
      <c r="U12" s="28"/>
      <c r="V12" s="28"/>
      <c r="W12" s="28"/>
      <c r="X12" s="28"/>
      <c r="Y12" s="28"/>
      <c r="Z12" s="28"/>
      <c r="AA12" s="28"/>
    </row>
    <row r="13" spans="1:27" x14ac:dyDescent="0.3">
      <c r="D13" s="32" t="s">
        <v>92</v>
      </c>
      <c r="E13" s="33"/>
      <c r="H13" s="33"/>
      <c r="K13" s="34">
        <f>SUM(J12:J12)</f>
        <v>0</v>
      </c>
    </row>
    <row r="14" spans="1:27" x14ac:dyDescent="0.3">
      <c r="D14" s="32" t="s">
        <v>93</v>
      </c>
      <c r="E14" s="33"/>
      <c r="H14" s="33"/>
      <c r="K14" s="34">
        <f>SUM(K13:K13)</f>
        <v>0</v>
      </c>
    </row>
    <row r="16" spans="1:27" x14ac:dyDescent="0.3">
      <c r="A16" s="25" t="s">
        <v>94</v>
      </c>
      <c r="B16" s="25"/>
    </row>
    <row r="17" spans="1:27" ht="45" customHeight="1" x14ac:dyDescent="0.3">
      <c r="A17" s="27"/>
      <c r="B17" s="27" t="s">
        <v>95</v>
      </c>
      <c r="C17" s="28" t="s">
        <v>19</v>
      </c>
      <c r="D17" s="7" t="s">
        <v>96</v>
      </c>
      <c r="E17" s="6"/>
      <c r="F17" s="6"/>
      <c r="G17" s="28"/>
      <c r="H17" s="30" t="s">
        <v>87</v>
      </c>
      <c r="I17" s="5">
        <v>1</v>
      </c>
      <c r="J17" s="4"/>
      <c r="K17" s="31"/>
      <c r="L17" s="29" t="s">
        <v>96</v>
      </c>
      <c r="M17" s="28"/>
      <c r="N17" s="28"/>
      <c r="O17" s="28"/>
      <c r="P17" s="28"/>
      <c r="Q17" s="28"/>
      <c r="R17" s="28"/>
      <c r="S17" s="28"/>
      <c r="T17" s="28"/>
      <c r="U17" s="28"/>
      <c r="V17" s="28"/>
      <c r="W17" s="28"/>
      <c r="X17" s="28"/>
      <c r="Y17" s="28"/>
      <c r="Z17" s="28"/>
      <c r="AA17" s="28"/>
    </row>
    <row r="18" spans="1:27" ht="45" customHeight="1" x14ac:dyDescent="0.3">
      <c r="A18" s="27"/>
      <c r="B18" s="27" t="s">
        <v>97</v>
      </c>
      <c r="C18" s="28" t="s">
        <v>98</v>
      </c>
      <c r="D18" s="7" t="s">
        <v>99</v>
      </c>
      <c r="E18" s="6"/>
      <c r="F18" s="6"/>
      <c r="G18" s="28"/>
      <c r="H18" s="30" t="s">
        <v>87</v>
      </c>
      <c r="I18" s="5">
        <v>1</v>
      </c>
      <c r="J18" s="4"/>
      <c r="K18" s="31"/>
      <c r="L18" s="29" t="s">
        <v>100</v>
      </c>
      <c r="M18" s="28"/>
      <c r="N18" s="28"/>
      <c r="O18" s="28"/>
      <c r="P18" s="28"/>
      <c r="Q18" s="28"/>
      <c r="R18" s="28"/>
      <c r="S18" s="28"/>
      <c r="T18" s="28"/>
      <c r="U18" s="28"/>
      <c r="V18" s="28"/>
      <c r="W18" s="28"/>
      <c r="X18" s="28"/>
      <c r="Y18" s="28"/>
      <c r="Z18" s="28"/>
      <c r="AA18" s="28"/>
    </row>
    <row r="19" spans="1:27" ht="45" customHeight="1" x14ac:dyDescent="0.3">
      <c r="A19" s="27"/>
      <c r="B19" s="27" t="s">
        <v>101</v>
      </c>
      <c r="C19" s="28" t="s">
        <v>102</v>
      </c>
      <c r="D19" s="7" t="s">
        <v>103</v>
      </c>
      <c r="E19" s="6"/>
      <c r="F19" s="6"/>
      <c r="G19" s="28"/>
      <c r="H19" s="30" t="s">
        <v>87</v>
      </c>
      <c r="I19" s="5">
        <v>1</v>
      </c>
      <c r="J19" s="4"/>
      <c r="K19" s="31"/>
      <c r="L19" s="29" t="s">
        <v>104</v>
      </c>
      <c r="M19" s="28"/>
      <c r="N19" s="28"/>
      <c r="O19" s="28"/>
      <c r="P19" s="28"/>
      <c r="Q19" s="28"/>
      <c r="R19" s="28"/>
      <c r="S19" s="28"/>
      <c r="T19" s="28"/>
      <c r="U19" s="28"/>
      <c r="V19" s="28"/>
      <c r="W19" s="28"/>
      <c r="X19" s="28"/>
      <c r="Y19" s="28"/>
      <c r="Z19" s="28"/>
      <c r="AA19" s="28"/>
    </row>
    <row r="20" spans="1:27" ht="45" customHeight="1" x14ac:dyDescent="0.3">
      <c r="A20" s="27" t="s">
        <v>105</v>
      </c>
      <c r="B20" s="27" t="s">
        <v>69</v>
      </c>
      <c r="C20" s="28" t="s">
        <v>16</v>
      </c>
      <c r="D20" s="7" t="s">
        <v>70</v>
      </c>
      <c r="E20" s="6"/>
      <c r="F20" s="6"/>
      <c r="G20" s="28"/>
      <c r="H20" s="30" t="s">
        <v>87</v>
      </c>
      <c r="I20" s="5">
        <v>1</v>
      </c>
      <c r="J20" s="4"/>
      <c r="K20" s="31"/>
      <c r="L20" s="29" t="s">
        <v>70</v>
      </c>
      <c r="M20" s="28"/>
      <c r="N20" s="28"/>
      <c r="O20" s="28"/>
      <c r="P20" s="28"/>
      <c r="Q20" s="28"/>
      <c r="R20" s="28"/>
      <c r="S20" s="28"/>
      <c r="T20" s="28"/>
      <c r="U20" s="28"/>
      <c r="V20" s="28"/>
      <c r="W20" s="28"/>
      <c r="X20" s="28"/>
      <c r="Y20" s="28"/>
      <c r="Z20" s="28"/>
      <c r="AA20" s="28"/>
    </row>
    <row r="21" spans="1:27" ht="45" customHeight="1" x14ac:dyDescent="0.3">
      <c r="A21" s="27" t="s">
        <v>106</v>
      </c>
      <c r="B21" s="27" t="s">
        <v>71</v>
      </c>
      <c r="C21" s="28" t="s">
        <v>16</v>
      </c>
      <c r="D21" s="7" t="s">
        <v>72</v>
      </c>
      <c r="E21" s="6"/>
      <c r="F21" s="6"/>
      <c r="G21" s="28"/>
      <c r="H21" s="30" t="s">
        <v>87</v>
      </c>
      <c r="I21" s="5">
        <v>1</v>
      </c>
      <c r="J21" s="4"/>
      <c r="K21" s="31"/>
      <c r="L21" s="29" t="s">
        <v>107</v>
      </c>
      <c r="M21" s="28"/>
      <c r="N21" s="28"/>
      <c r="O21" s="28"/>
      <c r="P21" s="28"/>
      <c r="Q21" s="28"/>
      <c r="R21" s="28"/>
      <c r="S21" s="28"/>
      <c r="T21" s="28"/>
      <c r="U21" s="28"/>
      <c r="V21" s="28"/>
      <c r="W21" s="28"/>
      <c r="X21" s="28"/>
      <c r="Y21" s="28"/>
      <c r="Z21" s="28"/>
      <c r="AA21" s="28"/>
    </row>
    <row r="22" spans="1:27" ht="45" customHeight="1" x14ac:dyDescent="0.3">
      <c r="A22" s="27" t="s">
        <v>108</v>
      </c>
      <c r="B22" s="27" t="s">
        <v>73</v>
      </c>
      <c r="C22" s="28" t="s">
        <v>16</v>
      </c>
      <c r="D22" s="7" t="s">
        <v>74</v>
      </c>
      <c r="E22" s="6"/>
      <c r="F22" s="6"/>
      <c r="G22" s="28"/>
      <c r="H22" s="30" t="s">
        <v>87</v>
      </c>
      <c r="I22" s="5">
        <v>1</v>
      </c>
      <c r="J22" s="4"/>
      <c r="K22" s="31"/>
      <c r="L22" s="29" t="s">
        <v>109</v>
      </c>
      <c r="M22" s="28"/>
      <c r="N22" s="28"/>
      <c r="O22" s="28"/>
      <c r="P22" s="28"/>
      <c r="Q22" s="28"/>
      <c r="R22" s="28"/>
      <c r="S22" s="28"/>
      <c r="T22" s="28"/>
      <c r="U22" s="28"/>
      <c r="V22" s="28"/>
      <c r="W22" s="28"/>
      <c r="X22" s="28"/>
      <c r="Y22" s="28"/>
      <c r="Z22" s="28"/>
      <c r="AA22" s="28"/>
    </row>
    <row r="23" spans="1:27" ht="45" customHeight="1" x14ac:dyDescent="0.3">
      <c r="A23" s="27" t="s">
        <v>110</v>
      </c>
      <c r="B23" s="27" t="s">
        <v>75</v>
      </c>
      <c r="C23" s="28" t="s">
        <v>44</v>
      </c>
      <c r="D23" s="7" t="s">
        <v>76</v>
      </c>
      <c r="E23" s="6"/>
      <c r="F23" s="6"/>
      <c r="G23" s="28"/>
      <c r="H23" s="30" t="s">
        <v>87</v>
      </c>
      <c r="I23" s="5">
        <v>1</v>
      </c>
      <c r="J23" s="4"/>
      <c r="K23" s="31"/>
      <c r="L23" s="29" t="s">
        <v>76</v>
      </c>
      <c r="M23" s="28"/>
      <c r="N23" s="28"/>
      <c r="O23" s="28"/>
      <c r="P23" s="28"/>
      <c r="Q23" s="28"/>
      <c r="R23" s="28"/>
      <c r="S23" s="28"/>
      <c r="T23" s="28"/>
      <c r="U23" s="28"/>
      <c r="V23" s="28"/>
      <c r="W23" s="28"/>
      <c r="X23" s="28"/>
      <c r="Y23" s="28"/>
      <c r="Z23" s="28"/>
      <c r="AA23" s="28"/>
    </row>
    <row r="24" spans="1:27" ht="45" customHeight="1" x14ac:dyDescent="0.3">
      <c r="A24" s="27" t="s">
        <v>111</v>
      </c>
      <c r="B24" s="27" t="s">
        <v>61</v>
      </c>
      <c r="C24" s="28" t="s">
        <v>19</v>
      </c>
      <c r="D24" s="7" t="s">
        <v>62</v>
      </c>
      <c r="E24" s="6"/>
      <c r="F24" s="6"/>
      <c r="G24" s="28"/>
      <c r="H24" s="30" t="s">
        <v>87</v>
      </c>
      <c r="I24" s="5">
        <v>1</v>
      </c>
      <c r="J24" s="4"/>
      <c r="K24" s="31"/>
      <c r="L24" s="29" t="s">
        <v>112</v>
      </c>
      <c r="M24" s="28"/>
      <c r="N24" s="28"/>
      <c r="O24" s="28"/>
      <c r="P24" s="28"/>
      <c r="Q24" s="28"/>
      <c r="R24" s="28"/>
      <c r="S24" s="28"/>
      <c r="T24" s="28"/>
      <c r="U24" s="28"/>
      <c r="V24" s="28"/>
      <c r="W24" s="28"/>
      <c r="X24" s="28"/>
      <c r="Y24" s="28"/>
      <c r="Z24" s="28"/>
      <c r="AA24" s="28"/>
    </row>
    <row r="25" spans="1:27" ht="45" customHeight="1" x14ac:dyDescent="0.3">
      <c r="A25" s="27" t="s">
        <v>113</v>
      </c>
      <c r="B25" s="27" t="s">
        <v>31</v>
      </c>
      <c r="C25" s="28" t="s">
        <v>16</v>
      </c>
      <c r="D25" s="7" t="s">
        <v>32</v>
      </c>
      <c r="E25" s="6"/>
      <c r="F25" s="6"/>
      <c r="G25" s="28"/>
      <c r="H25" s="30" t="s">
        <v>87</v>
      </c>
      <c r="I25" s="5">
        <v>1</v>
      </c>
      <c r="J25" s="4"/>
      <c r="K25" s="31">
        <f>ROUND(K39,2)</f>
        <v>0</v>
      </c>
      <c r="L25" s="29" t="s">
        <v>114</v>
      </c>
      <c r="M25" s="28"/>
      <c r="N25" s="28"/>
      <c r="O25" s="28"/>
      <c r="P25" s="28"/>
      <c r="Q25" s="28"/>
      <c r="R25" s="28"/>
      <c r="S25" s="28"/>
      <c r="T25" s="28"/>
      <c r="U25" s="28"/>
      <c r="V25" s="28"/>
      <c r="W25" s="28"/>
      <c r="X25" s="28"/>
      <c r="Y25" s="28"/>
      <c r="Z25" s="28"/>
      <c r="AA25" s="28"/>
    </row>
    <row r="26" spans="1:27" x14ac:dyDescent="0.3">
      <c r="B26" s="23" t="s">
        <v>115</v>
      </c>
    </row>
    <row r="27" spans="1:27" x14ac:dyDescent="0.3">
      <c r="B27" t="s">
        <v>116</v>
      </c>
      <c r="C27" t="s">
        <v>117</v>
      </c>
      <c r="D27" t="s">
        <v>118</v>
      </c>
      <c r="E27" s="35">
        <v>0.14899999999999999</v>
      </c>
      <c r="F27" t="s">
        <v>119</v>
      </c>
      <c r="G27" t="s">
        <v>120</v>
      </c>
      <c r="H27" s="36"/>
      <c r="I27" t="s">
        <v>121</v>
      </c>
      <c r="J27" s="37">
        <f>ROUND(E27/I25* H27,5)</f>
        <v>0</v>
      </c>
      <c r="K27" s="33"/>
    </row>
    <row r="28" spans="1:27" x14ac:dyDescent="0.3">
      <c r="B28" t="s">
        <v>122</v>
      </c>
      <c r="C28" t="s">
        <v>117</v>
      </c>
      <c r="D28" t="s">
        <v>123</v>
      </c>
      <c r="E28" s="35">
        <v>0.14899999999999999</v>
      </c>
      <c r="F28" t="s">
        <v>119</v>
      </c>
      <c r="G28" t="s">
        <v>120</v>
      </c>
      <c r="H28" s="36"/>
      <c r="I28" t="s">
        <v>121</v>
      </c>
      <c r="J28" s="37">
        <f>ROUND(E28/I25* H28,5)</f>
        <v>0</v>
      </c>
      <c r="K28" s="33"/>
    </row>
    <row r="29" spans="1:27" x14ac:dyDescent="0.3">
      <c r="D29" s="32" t="s">
        <v>124</v>
      </c>
      <c r="E29" s="33"/>
      <c r="H29" s="33"/>
      <c r="K29" s="36">
        <f>SUM(J27:J28)</f>
        <v>0</v>
      </c>
    </row>
    <row r="30" spans="1:27" x14ac:dyDescent="0.3">
      <c r="B30" s="23" t="s">
        <v>125</v>
      </c>
      <c r="E30" s="33"/>
      <c r="H30" s="33"/>
      <c r="K30" s="33"/>
    </row>
    <row r="31" spans="1:27" x14ac:dyDescent="0.3">
      <c r="B31" t="s">
        <v>126</v>
      </c>
      <c r="C31" t="s">
        <v>44</v>
      </c>
      <c r="D31" t="s">
        <v>127</v>
      </c>
      <c r="E31" s="35">
        <v>1</v>
      </c>
      <c r="G31" t="s">
        <v>120</v>
      </c>
      <c r="H31" s="36"/>
      <c r="I31" t="s">
        <v>121</v>
      </c>
      <c r="J31" s="37">
        <f>ROUND(E31* H31,5)</f>
        <v>0</v>
      </c>
      <c r="K31" s="33"/>
    </row>
    <row r="32" spans="1:27" x14ac:dyDescent="0.3">
      <c r="B32" t="s">
        <v>128</v>
      </c>
      <c r="C32" t="s">
        <v>16</v>
      </c>
      <c r="D32" t="s">
        <v>129</v>
      </c>
      <c r="E32" s="35">
        <v>1.02</v>
      </c>
      <c r="G32" t="s">
        <v>120</v>
      </c>
      <c r="H32" s="36"/>
      <c r="I32" t="s">
        <v>121</v>
      </c>
      <c r="J32" s="37">
        <f>ROUND(E32* H32,5)</f>
        <v>0</v>
      </c>
      <c r="K32" s="33"/>
    </row>
    <row r="33" spans="1:27" x14ac:dyDescent="0.3">
      <c r="B33" t="s">
        <v>130</v>
      </c>
      <c r="C33" t="s">
        <v>44</v>
      </c>
      <c r="D33" t="s">
        <v>131</v>
      </c>
      <c r="E33" s="35">
        <v>0.3</v>
      </c>
      <c r="G33" t="s">
        <v>120</v>
      </c>
      <c r="H33" s="36"/>
      <c r="I33" t="s">
        <v>121</v>
      </c>
      <c r="J33" s="37">
        <f>ROUND(E33* H33,5)</f>
        <v>0</v>
      </c>
      <c r="K33" s="33"/>
    </row>
    <row r="34" spans="1:27" x14ac:dyDescent="0.3">
      <c r="D34" s="32" t="s">
        <v>132</v>
      </c>
      <c r="E34" s="33"/>
      <c r="H34" s="33"/>
      <c r="K34" s="36">
        <f>SUM(J31:J33)</f>
        <v>0</v>
      </c>
    </row>
    <row r="35" spans="1:27" x14ac:dyDescent="0.3">
      <c r="E35" s="33"/>
      <c r="H35" s="33"/>
      <c r="K35" s="33"/>
    </row>
    <row r="36" spans="1:27" x14ac:dyDescent="0.3">
      <c r="D36" s="32" t="s">
        <v>133</v>
      </c>
      <c r="E36" s="33"/>
      <c r="H36" s="33">
        <v>1.5</v>
      </c>
      <c r="I36" t="s">
        <v>134</v>
      </c>
      <c r="J36">
        <f>ROUND(H36/100*K29,5)</f>
        <v>0</v>
      </c>
      <c r="K36" s="33"/>
    </row>
    <row r="37" spans="1:27" x14ac:dyDescent="0.3">
      <c r="D37" s="32" t="s">
        <v>92</v>
      </c>
      <c r="E37" s="33"/>
      <c r="H37" s="33"/>
      <c r="K37" s="34">
        <f>SUM(J26:J36)</f>
        <v>0</v>
      </c>
    </row>
    <row r="38" spans="1:27" x14ac:dyDescent="0.3">
      <c r="D38" s="32" t="s">
        <v>135</v>
      </c>
      <c r="E38" s="33"/>
      <c r="H38" s="33">
        <v>5</v>
      </c>
      <c r="I38" t="s">
        <v>134</v>
      </c>
      <c r="K38" s="36">
        <f>ROUND(H38/100*K37,5)</f>
        <v>0</v>
      </c>
    </row>
    <row r="39" spans="1:27" x14ac:dyDescent="0.3">
      <c r="D39" s="32" t="s">
        <v>93</v>
      </c>
      <c r="E39" s="33"/>
      <c r="H39" s="33"/>
      <c r="K39" s="34">
        <f>SUM(K37:K38)</f>
        <v>0</v>
      </c>
    </row>
    <row r="41" spans="1:27" ht="45" customHeight="1" x14ac:dyDescent="0.3">
      <c r="A41" s="27" t="s">
        <v>136</v>
      </c>
      <c r="B41" s="27" t="s">
        <v>33</v>
      </c>
      <c r="C41" s="28" t="s">
        <v>16</v>
      </c>
      <c r="D41" s="7" t="s">
        <v>34</v>
      </c>
      <c r="E41" s="6"/>
      <c r="F41" s="6"/>
      <c r="G41" s="28"/>
      <c r="H41" s="30" t="s">
        <v>87</v>
      </c>
      <c r="I41" s="5">
        <v>1</v>
      </c>
      <c r="J41" s="4"/>
      <c r="K41" s="31">
        <f>ROUND(K55,2)</f>
        <v>0</v>
      </c>
      <c r="L41" s="29" t="s">
        <v>137</v>
      </c>
      <c r="M41" s="28"/>
      <c r="N41" s="28"/>
      <c r="O41" s="28"/>
      <c r="P41" s="28"/>
      <c r="Q41" s="28"/>
      <c r="R41" s="28"/>
      <c r="S41" s="28"/>
      <c r="T41" s="28"/>
      <c r="U41" s="28"/>
      <c r="V41" s="28"/>
      <c r="W41" s="28"/>
      <c r="X41" s="28"/>
      <c r="Y41" s="28"/>
      <c r="Z41" s="28"/>
      <c r="AA41" s="28"/>
    </row>
    <row r="42" spans="1:27" x14ac:dyDescent="0.3">
      <c r="B42" s="23" t="s">
        <v>115</v>
      </c>
    </row>
    <row r="43" spans="1:27" x14ac:dyDescent="0.3">
      <c r="B43" t="s">
        <v>122</v>
      </c>
      <c r="C43" t="s">
        <v>117</v>
      </c>
      <c r="D43" t="s">
        <v>123</v>
      </c>
      <c r="E43" s="35">
        <v>0.17</v>
      </c>
      <c r="F43" t="s">
        <v>119</v>
      </c>
      <c r="G43" t="s">
        <v>120</v>
      </c>
      <c r="H43" s="36"/>
      <c r="I43" t="s">
        <v>121</v>
      </c>
      <c r="J43" s="37">
        <f>ROUND(E43/I41* H43,5)</f>
        <v>0</v>
      </c>
      <c r="K43" s="33"/>
    </row>
    <row r="44" spans="1:27" x14ac:dyDescent="0.3">
      <c r="B44" t="s">
        <v>116</v>
      </c>
      <c r="C44" t="s">
        <v>117</v>
      </c>
      <c r="D44" t="s">
        <v>118</v>
      </c>
      <c r="E44" s="35">
        <v>0.17</v>
      </c>
      <c r="F44" t="s">
        <v>119</v>
      </c>
      <c r="G44" t="s">
        <v>120</v>
      </c>
      <c r="H44" s="36"/>
      <c r="I44" t="s">
        <v>121</v>
      </c>
      <c r="J44" s="37">
        <f>ROUND(E44/I41* H44,5)</f>
        <v>0</v>
      </c>
      <c r="K44" s="33"/>
    </row>
    <row r="45" spans="1:27" x14ac:dyDescent="0.3">
      <c r="D45" s="32" t="s">
        <v>124</v>
      </c>
      <c r="E45" s="33"/>
      <c r="H45" s="33"/>
      <c r="K45" s="36">
        <f>SUM(J43:J44)</f>
        <v>0</v>
      </c>
    </row>
    <row r="46" spans="1:27" x14ac:dyDescent="0.3">
      <c r="B46" s="23" t="s">
        <v>125</v>
      </c>
      <c r="E46" s="33"/>
      <c r="H46" s="33"/>
      <c r="K46" s="33"/>
    </row>
    <row r="47" spans="1:27" x14ac:dyDescent="0.3">
      <c r="B47" t="s">
        <v>138</v>
      </c>
      <c r="C47" t="s">
        <v>16</v>
      </c>
      <c r="D47" t="s">
        <v>139</v>
      </c>
      <c r="E47" s="35">
        <v>1.02</v>
      </c>
      <c r="G47" t="s">
        <v>120</v>
      </c>
      <c r="H47" s="36"/>
      <c r="I47" t="s">
        <v>121</v>
      </c>
      <c r="J47" s="37">
        <f>ROUND(E47* H47,5)</f>
        <v>0</v>
      </c>
      <c r="K47" s="33"/>
    </row>
    <row r="48" spans="1:27" x14ac:dyDescent="0.3">
      <c r="B48" t="s">
        <v>140</v>
      </c>
      <c r="C48" t="s">
        <v>44</v>
      </c>
      <c r="D48" t="s">
        <v>141</v>
      </c>
      <c r="E48" s="35">
        <v>1</v>
      </c>
      <c r="G48" t="s">
        <v>120</v>
      </c>
      <c r="H48" s="36"/>
      <c r="I48" t="s">
        <v>121</v>
      </c>
      <c r="J48" s="37">
        <f>ROUND(E48* H48,5)</f>
        <v>0</v>
      </c>
      <c r="K48" s="33"/>
    </row>
    <row r="49" spans="1:27" x14ac:dyDescent="0.3">
      <c r="B49" t="s">
        <v>142</v>
      </c>
      <c r="C49" t="s">
        <v>44</v>
      </c>
      <c r="D49" t="s">
        <v>143</v>
      </c>
      <c r="E49" s="35">
        <v>0.3</v>
      </c>
      <c r="G49" t="s">
        <v>120</v>
      </c>
      <c r="H49" s="36"/>
      <c r="I49" t="s">
        <v>121</v>
      </c>
      <c r="J49" s="37">
        <f>ROUND(E49* H49,5)</f>
        <v>0</v>
      </c>
      <c r="K49" s="33"/>
    </row>
    <row r="50" spans="1:27" x14ac:dyDescent="0.3">
      <c r="D50" s="32" t="s">
        <v>132</v>
      </c>
      <c r="E50" s="33"/>
      <c r="H50" s="33"/>
      <c r="K50" s="36">
        <f>SUM(J47:J49)</f>
        <v>0</v>
      </c>
    </row>
    <row r="51" spans="1:27" x14ac:dyDescent="0.3">
      <c r="E51" s="33"/>
      <c r="H51" s="33"/>
      <c r="K51" s="33"/>
    </row>
    <row r="52" spans="1:27" x14ac:dyDescent="0.3">
      <c r="D52" s="32" t="s">
        <v>133</v>
      </c>
      <c r="E52" s="33"/>
      <c r="H52" s="33">
        <v>1.5</v>
      </c>
      <c r="I52" t="s">
        <v>134</v>
      </c>
      <c r="J52">
        <f>ROUND(H52/100*K45,5)</f>
        <v>0</v>
      </c>
      <c r="K52" s="33"/>
    </row>
    <row r="53" spans="1:27" x14ac:dyDescent="0.3">
      <c r="D53" s="32" t="s">
        <v>92</v>
      </c>
      <c r="E53" s="33"/>
      <c r="H53" s="33"/>
      <c r="K53" s="34">
        <f>SUM(J42:J52)</f>
        <v>0</v>
      </c>
    </row>
    <row r="54" spans="1:27" x14ac:dyDescent="0.3">
      <c r="D54" s="32" t="s">
        <v>135</v>
      </c>
      <c r="E54" s="33"/>
      <c r="H54" s="33">
        <v>5</v>
      </c>
      <c r="I54" t="s">
        <v>134</v>
      </c>
      <c r="K54" s="36">
        <f>ROUND(H54/100*K53,5)</f>
        <v>0</v>
      </c>
    </row>
    <row r="55" spans="1:27" x14ac:dyDescent="0.3">
      <c r="D55" s="32" t="s">
        <v>93</v>
      </c>
      <c r="E55" s="33"/>
      <c r="H55" s="33"/>
      <c r="K55" s="34">
        <f>SUM(K53:K54)</f>
        <v>0</v>
      </c>
    </row>
    <row r="57" spans="1:27" ht="45" customHeight="1" x14ac:dyDescent="0.3">
      <c r="A57" s="27" t="s">
        <v>144</v>
      </c>
      <c r="B57" s="27" t="s">
        <v>35</v>
      </c>
      <c r="C57" s="28" t="s">
        <v>16</v>
      </c>
      <c r="D57" s="7" t="s">
        <v>36</v>
      </c>
      <c r="E57" s="6"/>
      <c r="F57" s="6"/>
      <c r="G57" s="28"/>
      <c r="H57" s="30" t="s">
        <v>87</v>
      </c>
      <c r="I57" s="5">
        <v>1</v>
      </c>
      <c r="J57" s="4"/>
      <c r="K57" s="31">
        <f>ROUND(K71,2)</f>
        <v>0</v>
      </c>
      <c r="L57" s="29" t="s">
        <v>145</v>
      </c>
      <c r="M57" s="28"/>
      <c r="N57" s="28"/>
      <c r="O57" s="28"/>
      <c r="P57" s="28"/>
      <c r="Q57" s="28"/>
      <c r="R57" s="28"/>
      <c r="S57" s="28"/>
      <c r="T57" s="28"/>
      <c r="U57" s="28"/>
      <c r="V57" s="28"/>
      <c r="W57" s="28"/>
      <c r="X57" s="28"/>
      <c r="Y57" s="28"/>
      <c r="Z57" s="28"/>
      <c r="AA57" s="28"/>
    </row>
    <row r="58" spans="1:27" x14ac:dyDescent="0.3">
      <c r="B58" s="23" t="s">
        <v>115</v>
      </c>
    </row>
    <row r="59" spans="1:27" x14ac:dyDescent="0.3">
      <c r="B59" t="s">
        <v>116</v>
      </c>
      <c r="C59" t="s">
        <v>117</v>
      </c>
      <c r="D59" t="s">
        <v>118</v>
      </c>
      <c r="E59" s="35">
        <v>0.19900000000000001</v>
      </c>
      <c r="F59" t="s">
        <v>119</v>
      </c>
      <c r="G59" t="s">
        <v>120</v>
      </c>
      <c r="H59" s="36"/>
      <c r="I59" t="s">
        <v>121</v>
      </c>
      <c r="J59" s="37">
        <f>ROUND(E59/I57* H59,5)</f>
        <v>0</v>
      </c>
      <c r="K59" s="33"/>
    </row>
    <row r="60" spans="1:27" x14ac:dyDescent="0.3">
      <c r="B60" t="s">
        <v>122</v>
      </c>
      <c r="C60" t="s">
        <v>117</v>
      </c>
      <c r="D60" t="s">
        <v>123</v>
      </c>
      <c r="E60" s="35">
        <v>0.19900000000000001</v>
      </c>
      <c r="F60" t="s">
        <v>119</v>
      </c>
      <c r="G60" t="s">
        <v>120</v>
      </c>
      <c r="H60" s="36"/>
      <c r="I60" t="s">
        <v>121</v>
      </c>
      <c r="J60" s="37">
        <f>ROUND(E60/I57* H60,5)</f>
        <v>0</v>
      </c>
      <c r="K60" s="33"/>
    </row>
    <row r="61" spans="1:27" x14ac:dyDescent="0.3">
      <c r="D61" s="32" t="s">
        <v>124</v>
      </c>
      <c r="E61" s="33"/>
      <c r="H61" s="33"/>
      <c r="K61" s="36">
        <f>SUM(J59:J60)</f>
        <v>0</v>
      </c>
    </row>
    <row r="62" spans="1:27" x14ac:dyDescent="0.3">
      <c r="B62" s="23" t="s">
        <v>125</v>
      </c>
      <c r="E62" s="33"/>
      <c r="H62" s="33"/>
      <c r="K62" s="33"/>
    </row>
    <row r="63" spans="1:27" x14ac:dyDescent="0.3">
      <c r="B63" t="s">
        <v>146</v>
      </c>
      <c r="C63" t="s">
        <v>44</v>
      </c>
      <c r="D63" t="s">
        <v>147</v>
      </c>
      <c r="E63" s="35">
        <v>0.2</v>
      </c>
      <c r="G63" t="s">
        <v>120</v>
      </c>
      <c r="H63" s="36"/>
      <c r="I63" t="s">
        <v>121</v>
      </c>
      <c r="J63" s="37">
        <f>ROUND(E63* H63,5)</f>
        <v>0</v>
      </c>
      <c r="K63" s="33"/>
    </row>
    <row r="64" spans="1:27" x14ac:dyDescent="0.3">
      <c r="B64" t="s">
        <v>148</v>
      </c>
      <c r="C64" t="s">
        <v>16</v>
      </c>
      <c r="D64" t="s">
        <v>149</v>
      </c>
      <c r="E64" s="35">
        <v>1.02</v>
      </c>
      <c r="G64" t="s">
        <v>120</v>
      </c>
      <c r="H64" s="36"/>
      <c r="I64" t="s">
        <v>121</v>
      </c>
      <c r="J64" s="37">
        <f>ROUND(E64* H64,5)</f>
        <v>0</v>
      </c>
      <c r="K64" s="33"/>
    </row>
    <row r="65" spans="1:27" x14ac:dyDescent="0.3">
      <c r="B65" t="s">
        <v>150</v>
      </c>
      <c r="C65" t="s">
        <v>44</v>
      </c>
      <c r="D65" t="s">
        <v>151</v>
      </c>
      <c r="E65" s="35">
        <v>1</v>
      </c>
      <c r="G65" t="s">
        <v>120</v>
      </c>
      <c r="H65" s="36"/>
      <c r="I65" t="s">
        <v>121</v>
      </c>
      <c r="J65" s="37">
        <f>ROUND(E65* H65,5)</f>
        <v>0</v>
      </c>
      <c r="K65" s="33"/>
    </row>
    <row r="66" spans="1:27" x14ac:dyDescent="0.3">
      <c r="D66" s="32" t="s">
        <v>132</v>
      </c>
      <c r="E66" s="33"/>
      <c r="H66" s="33"/>
      <c r="K66" s="36">
        <f>SUM(J63:J65)</f>
        <v>0</v>
      </c>
    </row>
    <row r="67" spans="1:27" x14ac:dyDescent="0.3">
      <c r="E67" s="33"/>
      <c r="H67" s="33"/>
      <c r="K67" s="33"/>
    </row>
    <row r="68" spans="1:27" x14ac:dyDescent="0.3">
      <c r="D68" s="32" t="s">
        <v>133</v>
      </c>
      <c r="E68" s="33"/>
      <c r="H68" s="33">
        <v>1.5</v>
      </c>
      <c r="I68" t="s">
        <v>134</v>
      </c>
      <c r="J68">
        <f>ROUND(H68/100*K61,5)</f>
        <v>0</v>
      </c>
      <c r="K68" s="33"/>
    </row>
    <row r="69" spans="1:27" x14ac:dyDescent="0.3">
      <c r="D69" s="32" t="s">
        <v>92</v>
      </c>
      <c r="E69" s="33"/>
      <c r="H69" s="33"/>
      <c r="K69" s="34">
        <f>SUM(J58:J68)</f>
        <v>0</v>
      </c>
    </row>
    <row r="70" spans="1:27" x14ac:dyDescent="0.3">
      <c r="D70" s="32" t="s">
        <v>135</v>
      </c>
      <c r="E70" s="33"/>
      <c r="H70" s="33">
        <v>5</v>
      </c>
      <c r="I70" t="s">
        <v>134</v>
      </c>
      <c r="K70" s="36">
        <f>ROUND(H70/100*K69,5)</f>
        <v>0</v>
      </c>
    </row>
    <row r="71" spans="1:27" x14ac:dyDescent="0.3">
      <c r="D71" s="32" t="s">
        <v>93</v>
      </c>
      <c r="E71" s="33"/>
      <c r="H71" s="33"/>
      <c r="K71" s="34">
        <f>SUM(K69:K70)</f>
        <v>0</v>
      </c>
    </row>
    <row r="73" spans="1:27" ht="45" customHeight="1" x14ac:dyDescent="0.3">
      <c r="A73" s="27" t="s">
        <v>152</v>
      </c>
      <c r="B73" s="27" t="s">
        <v>15</v>
      </c>
      <c r="C73" s="28" t="s">
        <v>16</v>
      </c>
      <c r="D73" s="7" t="s">
        <v>17</v>
      </c>
      <c r="E73" s="6"/>
      <c r="F73" s="6"/>
      <c r="G73" s="28"/>
      <c r="H73" s="30" t="s">
        <v>87</v>
      </c>
      <c r="I73" s="5">
        <v>1</v>
      </c>
      <c r="J73" s="4"/>
      <c r="K73" s="31">
        <f>ROUND(K88,2)</f>
        <v>0</v>
      </c>
      <c r="L73" s="29" t="s">
        <v>153</v>
      </c>
      <c r="M73" s="28"/>
      <c r="N73" s="28"/>
      <c r="O73" s="28"/>
      <c r="P73" s="28"/>
      <c r="Q73" s="28"/>
      <c r="R73" s="28"/>
      <c r="S73" s="28"/>
      <c r="T73" s="28"/>
      <c r="U73" s="28"/>
      <c r="V73" s="28"/>
      <c r="W73" s="28"/>
      <c r="X73" s="28"/>
      <c r="Y73" s="28"/>
      <c r="Z73" s="28"/>
      <c r="AA73" s="28"/>
    </row>
    <row r="74" spans="1:27" x14ac:dyDescent="0.3">
      <c r="B74" s="23" t="s">
        <v>115</v>
      </c>
    </row>
    <row r="75" spans="1:27" x14ac:dyDescent="0.3">
      <c r="B75" t="s">
        <v>116</v>
      </c>
      <c r="C75" t="s">
        <v>117</v>
      </c>
      <c r="D75" t="s">
        <v>118</v>
      </c>
      <c r="E75" s="35">
        <v>0.08</v>
      </c>
      <c r="F75" t="s">
        <v>119</v>
      </c>
      <c r="G75" t="s">
        <v>120</v>
      </c>
      <c r="H75" s="36"/>
      <c r="I75" t="s">
        <v>121</v>
      </c>
      <c r="J75" s="37">
        <f>ROUND(E75/I73* H75,5)</f>
        <v>0</v>
      </c>
      <c r="K75" s="33"/>
    </row>
    <row r="76" spans="1:27" x14ac:dyDescent="0.3">
      <c r="B76" t="s">
        <v>122</v>
      </c>
      <c r="C76" t="s">
        <v>117</v>
      </c>
      <c r="D76" t="s">
        <v>123</v>
      </c>
      <c r="E76" s="35">
        <v>0.08</v>
      </c>
      <c r="F76" t="s">
        <v>119</v>
      </c>
      <c r="G76" t="s">
        <v>120</v>
      </c>
      <c r="H76" s="36"/>
      <c r="I76" t="s">
        <v>121</v>
      </c>
      <c r="J76" s="37">
        <f>ROUND(E76/I73* H76,5)</f>
        <v>0</v>
      </c>
      <c r="K76" s="33"/>
    </row>
    <row r="77" spans="1:27" x14ac:dyDescent="0.3">
      <c r="D77" s="32" t="s">
        <v>124</v>
      </c>
      <c r="E77" s="33"/>
      <c r="H77" s="33"/>
      <c r="K77" s="36">
        <f>SUM(J75:J76)</f>
        <v>0</v>
      </c>
    </row>
    <row r="78" spans="1:27" x14ac:dyDescent="0.3">
      <c r="B78" s="23" t="s">
        <v>125</v>
      </c>
      <c r="E78" s="33"/>
      <c r="H78" s="33"/>
      <c r="K78" s="33"/>
    </row>
    <row r="79" spans="1:27" x14ac:dyDescent="0.3">
      <c r="B79" t="s">
        <v>154</v>
      </c>
      <c r="C79" t="s">
        <v>16</v>
      </c>
      <c r="D79" t="s">
        <v>155</v>
      </c>
      <c r="E79" s="35">
        <v>1.02</v>
      </c>
      <c r="G79" t="s">
        <v>120</v>
      </c>
      <c r="H79" s="36"/>
      <c r="I79" t="s">
        <v>121</v>
      </c>
      <c r="J79" s="37">
        <f>ROUND(E79* H79,5)</f>
        <v>0</v>
      </c>
      <c r="K79" s="33"/>
    </row>
    <row r="80" spans="1:27" x14ac:dyDescent="0.3">
      <c r="B80" t="s">
        <v>156</v>
      </c>
      <c r="C80" t="s">
        <v>44</v>
      </c>
      <c r="D80" t="s">
        <v>157</v>
      </c>
      <c r="E80" s="35">
        <v>0.3</v>
      </c>
      <c r="G80" t="s">
        <v>120</v>
      </c>
      <c r="H80" s="36"/>
      <c r="I80" t="s">
        <v>121</v>
      </c>
      <c r="J80" s="37">
        <f>ROUND(E80* H80,5)</f>
        <v>0</v>
      </c>
      <c r="K80" s="33"/>
    </row>
    <row r="81" spans="1:27" x14ac:dyDescent="0.3">
      <c r="B81" t="s">
        <v>158</v>
      </c>
      <c r="C81" t="s">
        <v>44</v>
      </c>
      <c r="D81" t="s">
        <v>159</v>
      </c>
      <c r="E81" s="35">
        <v>1</v>
      </c>
      <c r="G81" t="s">
        <v>120</v>
      </c>
      <c r="H81" s="36"/>
      <c r="I81" t="s">
        <v>121</v>
      </c>
      <c r="J81" s="37">
        <f>ROUND(E81* H81,5)</f>
        <v>0</v>
      </c>
      <c r="K81" s="33"/>
    </row>
    <row r="82" spans="1:27" x14ac:dyDescent="0.3">
      <c r="B82" t="s">
        <v>160</v>
      </c>
      <c r="C82" t="s">
        <v>44</v>
      </c>
      <c r="D82" t="s">
        <v>161</v>
      </c>
      <c r="E82" s="35">
        <v>1.25</v>
      </c>
      <c r="G82" t="s">
        <v>120</v>
      </c>
      <c r="H82" s="36"/>
      <c r="I82" t="s">
        <v>121</v>
      </c>
      <c r="J82" s="37">
        <f>ROUND(E82* H82,5)</f>
        <v>0</v>
      </c>
      <c r="K82" s="33"/>
    </row>
    <row r="83" spans="1:27" x14ac:dyDescent="0.3">
      <c r="D83" s="32" t="s">
        <v>132</v>
      </c>
      <c r="E83" s="33"/>
      <c r="H83" s="33"/>
      <c r="K83" s="36">
        <f>SUM(J79:J82)</f>
        <v>0</v>
      </c>
    </row>
    <row r="84" spans="1:27" x14ac:dyDescent="0.3">
      <c r="E84" s="33"/>
      <c r="H84" s="33"/>
      <c r="K84" s="33"/>
    </row>
    <row r="85" spans="1:27" x14ac:dyDescent="0.3">
      <c r="D85" s="32" t="s">
        <v>133</v>
      </c>
      <c r="E85" s="33"/>
      <c r="H85" s="33">
        <v>1.5</v>
      </c>
      <c r="I85" t="s">
        <v>134</v>
      </c>
      <c r="J85">
        <f>ROUND(H85/100*K77,5)</f>
        <v>0</v>
      </c>
      <c r="K85" s="33"/>
    </row>
    <row r="86" spans="1:27" x14ac:dyDescent="0.3">
      <c r="D86" s="32" t="s">
        <v>92</v>
      </c>
      <c r="E86" s="33"/>
      <c r="H86" s="33"/>
      <c r="K86" s="34">
        <f>SUM(J74:J85)</f>
        <v>0</v>
      </c>
    </row>
    <row r="87" spans="1:27" x14ac:dyDescent="0.3">
      <c r="D87" s="32" t="s">
        <v>135</v>
      </c>
      <c r="E87" s="33"/>
      <c r="H87" s="33">
        <v>5</v>
      </c>
      <c r="I87" t="s">
        <v>134</v>
      </c>
      <c r="K87" s="36">
        <f>ROUND(H87/100*K86,5)</f>
        <v>0</v>
      </c>
    </row>
    <row r="88" spans="1:27" x14ac:dyDescent="0.3">
      <c r="D88" s="32" t="s">
        <v>93</v>
      </c>
      <c r="E88" s="33"/>
      <c r="H88" s="33"/>
      <c r="K88" s="34">
        <f>SUM(K86:K87)</f>
        <v>0</v>
      </c>
    </row>
    <row r="90" spans="1:27" ht="45" customHeight="1" x14ac:dyDescent="0.3">
      <c r="A90" s="27" t="s">
        <v>162</v>
      </c>
      <c r="B90" s="27" t="s">
        <v>46</v>
      </c>
      <c r="C90" s="28" t="s">
        <v>44</v>
      </c>
      <c r="D90" s="7" t="s">
        <v>47</v>
      </c>
      <c r="E90" s="6"/>
      <c r="F90" s="6"/>
      <c r="G90" s="28"/>
      <c r="H90" s="30" t="s">
        <v>87</v>
      </c>
      <c r="I90" s="5">
        <v>1</v>
      </c>
      <c r="J90" s="4"/>
      <c r="K90" s="31">
        <f>ROUND(K104,2)</f>
        <v>0</v>
      </c>
      <c r="L90" s="29" t="s">
        <v>163</v>
      </c>
      <c r="M90" s="28"/>
      <c r="N90" s="28"/>
      <c r="O90" s="28"/>
      <c r="P90" s="28"/>
      <c r="Q90" s="28"/>
      <c r="R90" s="28"/>
      <c r="S90" s="28"/>
      <c r="T90" s="28"/>
      <c r="U90" s="28"/>
      <c r="V90" s="28"/>
      <c r="W90" s="28"/>
      <c r="X90" s="28"/>
      <c r="Y90" s="28"/>
      <c r="Z90" s="28"/>
      <c r="AA90" s="28"/>
    </row>
    <row r="91" spans="1:27" x14ac:dyDescent="0.3">
      <c r="B91" s="23" t="s">
        <v>115</v>
      </c>
    </row>
    <row r="92" spans="1:27" x14ac:dyDescent="0.3">
      <c r="B92" t="s">
        <v>116</v>
      </c>
      <c r="C92" t="s">
        <v>117</v>
      </c>
      <c r="D92" t="s">
        <v>118</v>
      </c>
      <c r="E92" s="35">
        <v>3</v>
      </c>
      <c r="F92" t="s">
        <v>119</v>
      </c>
      <c r="G92" t="s">
        <v>120</v>
      </c>
      <c r="H92" s="36"/>
      <c r="I92" t="s">
        <v>121</v>
      </c>
      <c r="J92" s="37">
        <f>ROUND(E92/I90* H92,5)</f>
        <v>0</v>
      </c>
      <c r="K92" s="33"/>
    </row>
    <row r="93" spans="1:27" x14ac:dyDescent="0.3">
      <c r="B93" t="s">
        <v>122</v>
      </c>
      <c r="C93" t="s">
        <v>117</v>
      </c>
      <c r="D93" t="s">
        <v>123</v>
      </c>
      <c r="E93" s="35">
        <v>3</v>
      </c>
      <c r="F93" t="s">
        <v>119</v>
      </c>
      <c r="G93" t="s">
        <v>120</v>
      </c>
      <c r="H93" s="36"/>
      <c r="I93" t="s">
        <v>121</v>
      </c>
      <c r="J93" s="37">
        <f>ROUND(E93/I90* H93,5)</f>
        <v>0</v>
      </c>
      <c r="K93" s="33"/>
    </row>
    <row r="94" spans="1:27" x14ac:dyDescent="0.3">
      <c r="D94" s="32" t="s">
        <v>124</v>
      </c>
      <c r="E94" s="33"/>
      <c r="H94" s="33"/>
      <c r="K94" s="36">
        <f>SUM(J92:J93)</f>
        <v>0</v>
      </c>
    </row>
    <row r="95" spans="1:27" x14ac:dyDescent="0.3">
      <c r="B95" s="23" t="s">
        <v>125</v>
      </c>
      <c r="E95" s="33"/>
      <c r="H95" s="33"/>
      <c r="K95" s="33"/>
    </row>
    <row r="96" spans="1:27" x14ac:dyDescent="0.3">
      <c r="B96" t="s">
        <v>164</v>
      </c>
      <c r="C96" t="s">
        <v>44</v>
      </c>
      <c r="D96" t="s">
        <v>165</v>
      </c>
      <c r="E96" s="35">
        <v>1</v>
      </c>
      <c r="G96" t="s">
        <v>120</v>
      </c>
      <c r="H96" s="36"/>
      <c r="I96" t="s">
        <v>121</v>
      </c>
      <c r="J96" s="37">
        <f>ROUND(E96* H96,5)</f>
        <v>0</v>
      </c>
      <c r="K96" s="33"/>
    </row>
    <row r="97" spans="1:27" x14ac:dyDescent="0.3">
      <c r="B97" t="s">
        <v>166</v>
      </c>
      <c r="C97" t="s">
        <v>44</v>
      </c>
      <c r="D97" t="s">
        <v>167</v>
      </c>
      <c r="E97" s="35">
        <v>1.1000000000000001</v>
      </c>
      <c r="G97" t="s">
        <v>120</v>
      </c>
      <c r="H97" s="36"/>
      <c r="I97" t="s">
        <v>121</v>
      </c>
      <c r="J97" s="37">
        <f>ROUND(E97* H97,5)</f>
        <v>0</v>
      </c>
      <c r="K97" s="33"/>
    </row>
    <row r="98" spans="1:27" x14ac:dyDescent="0.3">
      <c r="B98" t="s">
        <v>168</v>
      </c>
      <c r="C98" t="s">
        <v>44</v>
      </c>
      <c r="D98" t="s">
        <v>169</v>
      </c>
      <c r="E98" s="35">
        <v>2</v>
      </c>
      <c r="G98" t="s">
        <v>120</v>
      </c>
      <c r="H98" s="36"/>
      <c r="I98" t="s">
        <v>121</v>
      </c>
      <c r="J98" s="37">
        <f>ROUND(E98* H98,5)</f>
        <v>0</v>
      </c>
      <c r="K98" s="33"/>
    </row>
    <row r="99" spans="1:27" x14ac:dyDescent="0.3">
      <c r="D99" s="32" t="s">
        <v>132</v>
      </c>
      <c r="E99" s="33"/>
      <c r="H99" s="33"/>
      <c r="K99" s="36">
        <f>SUM(J96:J98)</f>
        <v>0</v>
      </c>
    </row>
    <row r="100" spans="1:27" x14ac:dyDescent="0.3">
      <c r="E100" s="33"/>
      <c r="H100" s="33"/>
      <c r="K100" s="33"/>
    </row>
    <row r="101" spans="1:27" x14ac:dyDescent="0.3">
      <c r="D101" s="32" t="s">
        <v>133</v>
      </c>
      <c r="E101" s="33"/>
      <c r="H101" s="33">
        <v>1.5</v>
      </c>
      <c r="I101" t="s">
        <v>134</v>
      </c>
      <c r="J101">
        <f>ROUND(H101/100*K94,5)</f>
        <v>0</v>
      </c>
      <c r="K101" s="33"/>
    </row>
    <row r="102" spans="1:27" x14ac:dyDescent="0.3">
      <c r="D102" s="32" t="s">
        <v>92</v>
      </c>
      <c r="E102" s="33"/>
      <c r="H102" s="33"/>
      <c r="K102" s="34">
        <f>SUM(J91:J101)</f>
        <v>0</v>
      </c>
    </row>
    <row r="103" spans="1:27" x14ac:dyDescent="0.3">
      <c r="D103" s="32" t="s">
        <v>135</v>
      </c>
      <c r="E103" s="33"/>
      <c r="H103" s="33">
        <v>5</v>
      </c>
      <c r="I103" t="s">
        <v>134</v>
      </c>
      <c r="K103" s="36">
        <f>ROUND(H103/100*K102,5)</f>
        <v>0</v>
      </c>
    </row>
    <row r="104" spans="1:27" x14ac:dyDescent="0.3">
      <c r="D104" s="32" t="s">
        <v>93</v>
      </c>
      <c r="E104" s="33"/>
      <c r="H104" s="33"/>
      <c r="K104" s="34">
        <f>SUM(K102:K103)</f>
        <v>0</v>
      </c>
    </row>
    <row r="106" spans="1:27" ht="45" customHeight="1" x14ac:dyDescent="0.3">
      <c r="A106" s="27" t="s">
        <v>170</v>
      </c>
      <c r="B106" s="27" t="s">
        <v>37</v>
      </c>
      <c r="C106" s="28" t="s">
        <v>19</v>
      </c>
      <c r="D106" s="7" t="s">
        <v>38</v>
      </c>
      <c r="E106" s="6"/>
      <c r="F106" s="6"/>
      <c r="G106" s="28"/>
      <c r="H106" s="30" t="s">
        <v>87</v>
      </c>
      <c r="I106" s="5">
        <v>1</v>
      </c>
      <c r="J106" s="4"/>
      <c r="K106" s="31">
        <f>ROUND(K118,2)</f>
        <v>0</v>
      </c>
      <c r="L106" s="29" t="s">
        <v>171</v>
      </c>
      <c r="M106" s="28"/>
      <c r="N106" s="28"/>
      <c r="O106" s="28"/>
      <c r="P106" s="28"/>
      <c r="Q106" s="28"/>
      <c r="R106" s="28"/>
      <c r="S106" s="28"/>
      <c r="T106" s="28"/>
      <c r="U106" s="28"/>
      <c r="V106" s="28"/>
      <c r="W106" s="28"/>
      <c r="X106" s="28"/>
      <c r="Y106" s="28"/>
      <c r="Z106" s="28"/>
      <c r="AA106" s="28"/>
    </row>
    <row r="107" spans="1:27" x14ac:dyDescent="0.3">
      <c r="B107" s="23" t="s">
        <v>115</v>
      </c>
    </row>
    <row r="108" spans="1:27" x14ac:dyDescent="0.3">
      <c r="B108" t="s">
        <v>172</v>
      </c>
      <c r="C108" t="s">
        <v>117</v>
      </c>
      <c r="D108" t="s">
        <v>173</v>
      </c>
      <c r="E108" s="35">
        <v>1.1200000000000001</v>
      </c>
      <c r="F108" t="s">
        <v>119</v>
      </c>
      <c r="G108" t="s">
        <v>120</v>
      </c>
      <c r="H108" s="36"/>
      <c r="I108" t="s">
        <v>121</v>
      </c>
      <c r="J108" s="37">
        <f>ROUND(E108/I106* H108,5)</f>
        <v>0</v>
      </c>
      <c r="K108" s="33"/>
    </row>
    <row r="109" spans="1:27" x14ac:dyDescent="0.3">
      <c r="D109" s="32" t="s">
        <v>124</v>
      </c>
      <c r="E109" s="33"/>
      <c r="H109" s="33"/>
      <c r="K109" s="36">
        <f>SUM(J108:J108)</f>
        <v>0</v>
      </c>
    </row>
    <row r="110" spans="1:27" x14ac:dyDescent="0.3">
      <c r="B110" s="23" t="s">
        <v>125</v>
      </c>
      <c r="E110" s="33"/>
      <c r="H110" s="33"/>
      <c r="K110" s="33"/>
    </row>
    <row r="111" spans="1:27" x14ac:dyDescent="0.3">
      <c r="B111" t="s">
        <v>174</v>
      </c>
      <c r="C111" t="s">
        <v>44</v>
      </c>
      <c r="D111" t="s">
        <v>175</v>
      </c>
      <c r="E111" s="35">
        <v>1</v>
      </c>
      <c r="G111" t="s">
        <v>120</v>
      </c>
      <c r="H111" s="36"/>
      <c r="I111" t="s">
        <v>121</v>
      </c>
      <c r="J111" s="37">
        <f>ROUND(E111* H111,5)</f>
        <v>0</v>
      </c>
      <c r="K111" s="33"/>
    </row>
    <row r="112" spans="1:27" x14ac:dyDescent="0.3">
      <c r="D112" s="32" t="s">
        <v>132</v>
      </c>
      <c r="E112" s="33"/>
      <c r="H112" s="33"/>
      <c r="K112" s="36">
        <f>SUM(J111:J111)</f>
        <v>0</v>
      </c>
    </row>
    <row r="113" spans="1:27" x14ac:dyDescent="0.3">
      <c r="B113" s="23" t="s">
        <v>176</v>
      </c>
      <c r="E113" s="33"/>
      <c r="H113" s="33"/>
      <c r="K113" s="33"/>
    </row>
    <row r="114" spans="1:27" x14ac:dyDescent="0.3">
      <c r="B114" t="s">
        <v>177</v>
      </c>
      <c r="C114" t="s">
        <v>134</v>
      </c>
      <c r="D114" t="s">
        <v>178</v>
      </c>
      <c r="E114" s="35">
        <v>5</v>
      </c>
      <c r="G114" t="s">
        <v>134</v>
      </c>
      <c r="H114" s="36">
        <v>0</v>
      </c>
      <c r="I114" t="s">
        <v>121</v>
      </c>
      <c r="J114" s="37">
        <f>ROUND(E114* H114/100,5)</f>
        <v>0</v>
      </c>
      <c r="K114" s="33"/>
    </row>
    <row r="115" spans="1:27" x14ac:dyDescent="0.3">
      <c r="D115" s="32" t="s">
        <v>179</v>
      </c>
      <c r="E115" s="33"/>
      <c r="H115" s="33"/>
      <c r="K115" s="36">
        <f>SUM(J114:J114)</f>
        <v>0</v>
      </c>
    </row>
    <row r="116" spans="1:27" x14ac:dyDescent="0.3">
      <c r="D116" s="32" t="s">
        <v>92</v>
      </c>
      <c r="E116" s="33"/>
      <c r="H116" s="33"/>
      <c r="K116" s="34">
        <f>SUM(J107:J115)</f>
        <v>0</v>
      </c>
    </row>
    <row r="117" spans="1:27" x14ac:dyDescent="0.3">
      <c r="D117" s="32" t="s">
        <v>135</v>
      </c>
      <c r="E117" s="33"/>
      <c r="H117" s="33">
        <v>5</v>
      </c>
      <c r="I117" t="s">
        <v>134</v>
      </c>
      <c r="K117" s="36">
        <f>ROUND(H117/100*K116,5)</f>
        <v>0</v>
      </c>
    </row>
    <row r="118" spans="1:27" x14ac:dyDescent="0.3">
      <c r="D118" s="32" t="s">
        <v>93</v>
      </c>
      <c r="E118" s="33"/>
      <c r="H118" s="33"/>
      <c r="K118" s="34">
        <f>SUM(K116:K117)</f>
        <v>0</v>
      </c>
    </row>
    <row r="120" spans="1:27" ht="45" customHeight="1" x14ac:dyDescent="0.3">
      <c r="A120" s="27" t="s">
        <v>180</v>
      </c>
      <c r="B120" s="27" t="s">
        <v>39</v>
      </c>
      <c r="C120" s="28" t="s">
        <v>19</v>
      </c>
      <c r="D120" s="7" t="s">
        <v>40</v>
      </c>
      <c r="E120" s="6"/>
      <c r="F120" s="6"/>
      <c r="G120" s="28"/>
      <c r="H120" s="30" t="s">
        <v>87</v>
      </c>
      <c r="I120" s="5">
        <v>1</v>
      </c>
      <c r="J120" s="4"/>
      <c r="K120" s="31">
        <f>ROUND(K132,2)</f>
        <v>0</v>
      </c>
      <c r="L120" s="29" t="s">
        <v>181</v>
      </c>
      <c r="M120" s="28"/>
      <c r="N120" s="28"/>
      <c r="O120" s="28"/>
      <c r="P120" s="28"/>
      <c r="Q120" s="28"/>
      <c r="R120" s="28"/>
      <c r="S120" s="28"/>
      <c r="T120" s="28"/>
      <c r="U120" s="28"/>
      <c r="V120" s="28"/>
      <c r="W120" s="28"/>
      <c r="X120" s="28"/>
      <c r="Y120" s="28"/>
      <c r="Z120" s="28"/>
      <c r="AA120" s="28"/>
    </row>
    <row r="121" spans="1:27" x14ac:dyDescent="0.3">
      <c r="B121" s="23" t="s">
        <v>115</v>
      </c>
    </row>
    <row r="122" spans="1:27" x14ac:dyDescent="0.3">
      <c r="B122" t="s">
        <v>122</v>
      </c>
      <c r="C122" t="s">
        <v>117</v>
      </c>
      <c r="D122" t="s">
        <v>123</v>
      </c>
      <c r="E122" s="35">
        <v>1.43</v>
      </c>
      <c r="F122" t="s">
        <v>119</v>
      </c>
      <c r="G122" t="s">
        <v>120</v>
      </c>
      <c r="H122" s="36"/>
      <c r="I122" t="s">
        <v>121</v>
      </c>
      <c r="J122" s="37">
        <f>ROUND(E122/I120* H122,5)</f>
        <v>0</v>
      </c>
      <c r="K122" s="33"/>
    </row>
    <row r="123" spans="1:27" x14ac:dyDescent="0.3">
      <c r="D123" s="32" t="s">
        <v>124</v>
      </c>
      <c r="E123" s="33"/>
      <c r="H123" s="33"/>
      <c r="K123" s="36">
        <f>SUM(J122:J122)</f>
        <v>0</v>
      </c>
    </row>
    <row r="124" spans="1:27" x14ac:dyDescent="0.3">
      <c r="B124" s="23" t="s">
        <v>125</v>
      </c>
      <c r="E124" s="33"/>
      <c r="H124" s="33"/>
      <c r="K124" s="33"/>
    </row>
    <row r="125" spans="1:27" x14ac:dyDescent="0.3">
      <c r="B125" t="s">
        <v>182</v>
      </c>
      <c r="C125" t="s">
        <v>44</v>
      </c>
      <c r="D125" t="s">
        <v>183</v>
      </c>
      <c r="E125" s="35">
        <v>1</v>
      </c>
      <c r="G125" t="s">
        <v>120</v>
      </c>
      <c r="H125" s="36"/>
      <c r="I125" t="s">
        <v>121</v>
      </c>
      <c r="J125" s="37">
        <f>ROUND(E125* H125,5)</f>
        <v>0</v>
      </c>
      <c r="K125" s="33"/>
    </row>
    <row r="126" spans="1:27" x14ac:dyDescent="0.3">
      <c r="D126" s="32" t="s">
        <v>132</v>
      </c>
      <c r="E126" s="33"/>
      <c r="H126" s="33"/>
      <c r="K126" s="36">
        <f>SUM(J125:J125)</f>
        <v>0</v>
      </c>
    </row>
    <row r="127" spans="1:27" x14ac:dyDescent="0.3">
      <c r="B127" s="23" t="s">
        <v>176</v>
      </c>
      <c r="E127" s="33"/>
      <c r="H127" s="33"/>
      <c r="K127" s="33"/>
    </row>
    <row r="128" spans="1:27" x14ac:dyDescent="0.3">
      <c r="B128" t="s">
        <v>177</v>
      </c>
      <c r="C128" t="s">
        <v>134</v>
      </c>
      <c r="D128" t="s">
        <v>178</v>
      </c>
      <c r="E128" s="35">
        <v>5</v>
      </c>
      <c r="G128" t="s">
        <v>134</v>
      </c>
      <c r="H128" s="36">
        <v>0</v>
      </c>
      <c r="I128" t="s">
        <v>121</v>
      </c>
      <c r="J128" s="37">
        <f>ROUND(E128* H128/100,5)</f>
        <v>0</v>
      </c>
      <c r="K128" s="33"/>
    </row>
    <row r="129" spans="1:27" x14ac:dyDescent="0.3">
      <c r="D129" s="32" t="s">
        <v>179</v>
      </c>
      <c r="E129" s="33"/>
      <c r="H129" s="33"/>
      <c r="K129" s="36">
        <f>SUM(J128:J128)</f>
        <v>0</v>
      </c>
    </row>
    <row r="130" spans="1:27" x14ac:dyDescent="0.3">
      <c r="D130" s="32" t="s">
        <v>92</v>
      </c>
      <c r="E130" s="33"/>
      <c r="H130" s="33"/>
      <c r="K130" s="34">
        <f>SUM(J121:J129)</f>
        <v>0</v>
      </c>
    </row>
    <row r="131" spans="1:27" x14ac:dyDescent="0.3">
      <c r="D131" s="32" t="s">
        <v>135</v>
      </c>
      <c r="E131" s="33"/>
      <c r="H131" s="33">
        <v>5</v>
      </c>
      <c r="I131" t="s">
        <v>134</v>
      </c>
      <c r="K131" s="36">
        <f>ROUND(H131/100*K130,5)</f>
        <v>0</v>
      </c>
    </row>
    <row r="132" spans="1:27" x14ac:dyDescent="0.3">
      <c r="D132" s="32" t="s">
        <v>93</v>
      </c>
      <c r="E132" s="33"/>
      <c r="H132" s="33"/>
      <c r="K132" s="34">
        <f>SUM(K130:K131)</f>
        <v>0</v>
      </c>
    </row>
    <row r="134" spans="1:27" ht="45" customHeight="1" x14ac:dyDescent="0.3">
      <c r="A134" s="27" t="s">
        <v>184</v>
      </c>
      <c r="B134" s="27" t="s">
        <v>41</v>
      </c>
      <c r="C134" s="28" t="s">
        <v>19</v>
      </c>
      <c r="D134" s="7" t="s">
        <v>42</v>
      </c>
      <c r="E134" s="6"/>
      <c r="F134" s="6"/>
      <c r="G134" s="28"/>
      <c r="H134" s="30" t="s">
        <v>87</v>
      </c>
      <c r="I134" s="5">
        <v>1</v>
      </c>
      <c r="J134" s="4"/>
      <c r="K134" s="31">
        <f>ROUND(K146,2)</f>
        <v>0</v>
      </c>
      <c r="L134" s="29" t="s">
        <v>185</v>
      </c>
      <c r="M134" s="28"/>
      <c r="N134" s="28"/>
      <c r="O134" s="28"/>
      <c r="P134" s="28"/>
      <c r="Q134" s="28"/>
      <c r="R134" s="28"/>
      <c r="S134" s="28"/>
      <c r="T134" s="28"/>
      <c r="U134" s="28"/>
      <c r="V134" s="28"/>
      <c r="W134" s="28"/>
      <c r="X134" s="28"/>
      <c r="Y134" s="28"/>
      <c r="Z134" s="28"/>
      <c r="AA134" s="28"/>
    </row>
    <row r="135" spans="1:27" x14ac:dyDescent="0.3">
      <c r="B135" s="23" t="s">
        <v>115</v>
      </c>
    </row>
    <row r="136" spans="1:27" x14ac:dyDescent="0.3">
      <c r="B136" t="s">
        <v>122</v>
      </c>
      <c r="C136" t="s">
        <v>117</v>
      </c>
      <c r="D136" t="s">
        <v>123</v>
      </c>
      <c r="E136" s="35">
        <v>1.87</v>
      </c>
      <c r="F136" t="s">
        <v>119</v>
      </c>
      <c r="G136" t="s">
        <v>120</v>
      </c>
      <c r="H136" s="36"/>
      <c r="I136" t="s">
        <v>121</v>
      </c>
      <c r="J136" s="37">
        <f>ROUND(E136/I134* H136,5)</f>
        <v>0</v>
      </c>
      <c r="K136" s="33"/>
    </row>
    <row r="137" spans="1:27" x14ac:dyDescent="0.3">
      <c r="D137" s="32" t="s">
        <v>124</v>
      </c>
      <c r="E137" s="33"/>
      <c r="H137" s="33"/>
      <c r="K137" s="36">
        <f>SUM(J136:J136)</f>
        <v>0</v>
      </c>
    </row>
    <row r="138" spans="1:27" x14ac:dyDescent="0.3">
      <c r="B138" s="23" t="s">
        <v>125</v>
      </c>
      <c r="E138" s="33"/>
      <c r="H138" s="33"/>
      <c r="K138" s="33"/>
    </row>
    <row r="139" spans="1:27" x14ac:dyDescent="0.3">
      <c r="B139" t="s">
        <v>186</v>
      </c>
      <c r="C139" t="s">
        <v>44</v>
      </c>
      <c r="D139" t="s">
        <v>187</v>
      </c>
      <c r="E139" s="35">
        <v>1</v>
      </c>
      <c r="G139" t="s">
        <v>120</v>
      </c>
      <c r="H139" s="36"/>
      <c r="I139" t="s">
        <v>121</v>
      </c>
      <c r="J139" s="37">
        <f>ROUND(E139* H139,5)</f>
        <v>0</v>
      </c>
      <c r="K139" s="33"/>
    </row>
    <row r="140" spans="1:27" x14ac:dyDescent="0.3">
      <c r="D140" s="32" t="s">
        <v>132</v>
      </c>
      <c r="E140" s="33"/>
      <c r="H140" s="33"/>
      <c r="K140" s="36">
        <f>SUM(J139:J139)</f>
        <v>0</v>
      </c>
    </row>
    <row r="141" spans="1:27" x14ac:dyDescent="0.3">
      <c r="B141" s="23" t="s">
        <v>176</v>
      </c>
      <c r="E141" s="33"/>
      <c r="H141" s="33"/>
      <c r="K141" s="33"/>
    </row>
    <row r="142" spans="1:27" x14ac:dyDescent="0.3">
      <c r="B142" t="s">
        <v>177</v>
      </c>
      <c r="C142" t="s">
        <v>134</v>
      </c>
      <c r="D142" t="s">
        <v>178</v>
      </c>
      <c r="E142" s="35">
        <v>5</v>
      </c>
      <c r="G142" t="s">
        <v>134</v>
      </c>
      <c r="H142" s="36">
        <v>0</v>
      </c>
      <c r="I142" t="s">
        <v>121</v>
      </c>
      <c r="J142" s="37">
        <f>ROUND(E142* H142/100,5)</f>
        <v>0</v>
      </c>
      <c r="K142" s="33"/>
    </row>
    <row r="143" spans="1:27" x14ac:dyDescent="0.3">
      <c r="D143" s="32" t="s">
        <v>179</v>
      </c>
      <c r="E143" s="33"/>
      <c r="H143" s="33"/>
      <c r="K143" s="36">
        <f>SUM(J142:J142)</f>
        <v>0</v>
      </c>
    </row>
    <row r="144" spans="1:27" x14ac:dyDescent="0.3">
      <c r="D144" s="32" t="s">
        <v>92</v>
      </c>
      <c r="E144" s="33"/>
      <c r="H144" s="33"/>
      <c r="K144" s="34">
        <f>SUM(J135:J143)</f>
        <v>0</v>
      </c>
    </row>
    <row r="145" spans="1:27" x14ac:dyDescent="0.3">
      <c r="D145" s="32" t="s">
        <v>135</v>
      </c>
      <c r="E145" s="33"/>
      <c r="H145" s="33">
        <v>5</v>
      </c>
      <c r="I145" t="s">
        <v>134</v>
      </c>
      <c r="K145" s="36">
        <f>ROUND(H145/100*K144,5)</f>
        <v>0</v>
      </c>
    </row>
    <row r="146" spans="1:27" x14ac:dyDescent="0.3">
      <c r="D146" s="32" t="s">
        <v>93</v>
      </c>
      <c r="E146" s="33"/>
      <c r="H146" s="33"/>
      <c r="K146" s="34">
        <f>SUM(K144:K145)</f>
        <v>0</v>
      </c>
    </row>
    <row r="148" spans="1:27" ht="45" customHeight="1" x14ac:dyDescent="0.3">
      <c r="A148" s="27" t="s">
        <v>188</v>
      </c>
      <c r="B148" s="27" t="s">
        <v>43</v>
      </c>
      <c r="C148" s="28" t="s">
        <v>44</v>
      </c>
      <c r="D148" s="7" t="s">
        <v>45</v>
      </c>
      <c r="E148" s="6"/>
      <c r="F148" s="6"/>
      <c r="G148" s="28"/>
      <c r="H148" s="30" t="s">
        <v>87</v>
      </c>
      <c r="I148" s="5">
        <v>1</v>
      </c>
      <c r="J148" s="4"/>
      <c r="K148" s="31">
        <f>ROUND(K161,2)</f>
        <v>0</v>
      </c>
      <c r="L148" s="29" t="s">
        <v>189</v>
      </c>
      <c r="M148" s="28"/>
      <c r="N148" s="28"/>
      <c r="O148" s="28"/>
      <c r="P148" s="28"/>
      <c r="Q148" s="28"/>
      <c r="R148" s="28"/>
      <c r="S148" s="28"/>
      <c r="T148" s="28"/>
      <c r="U148" s="28"/>
      <c r="V148" s="28"/>
      <c r="W148" s="28"/>
      <c r="X148" s="28"/>
      <c r="Y148" s="28"/>
      <c r="Z148" s="28"/>
      <c r="AA148" s="28"/>
    </row>
    <row r="149" spans="1:27" x14ac:dyDescent="0.3">
      <c r="B149" s="23" t="s">
        <v>115</v>
      </c>
    </row>
    <row r="150" spans="1:27" x14ac:dyDescent="0.3">
      <c r="B150" t="s">
        <v>190</v>
      </c>
      <c r="C150" t="s">
        <v>117</v>
      </c>
      <c r="D150" t="s">
        <v>191</v>
      </c>
      <c r="E150" s="35">
        <v>1.75</v>
      </c>
      <c r="F150" t="s">
        <v>119</v>
      </c>
      <c r="G150" t="s">
        <v>120</v>
      </c>
      <c r="H150" s="36"/>
      <c r="I150" t="s">
        <v>121</v>
      </c>
      <c r="J150" s="37">
        <f>ROUND(E150/I148* H150,5)</f>
        <v>0</v>
      </c>
      <c r="K150" s="33"/>
    </row>
    <row r="151" spans="1:27" x14ac:dyDescent="0.3">
      <c r="B151" t="s">
        <v>172</v>
      </c>
      <c r="C151" t="s">
        <v>117</v>
      </c>
      <c r="D151" t="s">
        <v>173</v>
      </c>
      <c r="E151" s="35">
        <v>1.75</v>
      </c>
      <c r="F151" t="s">
        <v>119</v>
      </c>
      <c r="G151" t="s">
        <v>120</v>
      </c>
      <c r="H151" s="36"/>
      <c r="I151" t="s">
        <v>121</v>
      </c>
      <c r="J151" s="37">
        <f>ROUND(E151/I148* H151,5)</f>
        <v>0</v>
      </c>
      <c r="K151" s="33"/>
    </row>
    <row r="152" spans="1:27" x14ac:dyDescent="0.3">
      <c r="D152" s="32" t="s">
        <v>124</v>
      </c>
      <c r="E152" s="33"/>
      <c r="H152" s="33"/>
      <c r="K152" s="36">
        <f>SUM(J150:J151)</f>
        <v>0</v>
      </c>
    </row>
    <row r="153" spans="1:27" x14ac:dyDescent="0.3">
      <c r="B153" s="23" t="s">
        <v>125</v>
      </c>
      <c r="E153" s="33"/>
      <c r="H153" s="33"/>
      <c r="K153" s="33"/>
    </row>
    <row r="154" spans="1:27" x14ac:dyDescent="0.3">
      <c r="B154" t="s">
        <v>192</v>
      </c>
      <c r="C154" t="s">
        <v>44</v>
      </c>
      <c r="D154" t="s">
        <v>193</v>
      </c>
      <c r="E154" s="35">
        <v>1</v>
      </c>
      <c r="G154" t="s">
        <v>120</v>
      </c>
      <c r="H154" s="36"/>
      <c r="I154" t="s">
        <v>121</v>
      </c>
      <c r="J154" s="37">
        <f>ROUND(E154* H154,5)</f>
        <v>0</v>
      </c>
      <c r="K154" s="33"/>
    </row>
    <row r="155" spans="1:27" x14ac:dyDescent="0.3">
      <c r="D155" s="32" t="s">
        <v>132</v>
      </c>
      <c r="E155" s="33"/>
      <c r="H155" s="33"/>
      <c r="K155" s="36">
        <f>SUM(J154:J154)</f>
        <v>0</v>
      </c>
    </row>
    <row r="156" spans="1:27" x14ac:dyDescent="0.3">
      <c r="B156" s="23" t="s">
        <v>176</v>
      </c>
      <c r="E156" s="33"/>
      <c r="H156" s="33"/>
      <c r="K156" s="33"/>
    </row>
    <row r="157" spans="1:27" x14ac:dyDescent="0.3">
      <c r="B157" t="s">
        <v>177</v>
      </c>
      <c r="C157" t="s">
        <v>134</v>
      </c>
      <c r="D157" t="s">
        <v>178</v>
      </c>
      <c r="E157" s="35">
        <v>5</v>
      </c>
      <c r="G157" t="s">
        <v>134</v>
      </c>
      <c r="H157" s="36">
        <v>0</v>
      </c>
      <c r="I157" t="s">
        <v>121</v>
      </c>
      <c r="J157" s="37">
        <f>ROUND(E157* H157/100,5)</f>
        <v>0</v>
      </c>
      <c r="K157" s="33"/>
    </row>
    <row r="158" spans="1:27" x14ac:dyDescent="0.3">
      <c r="D158" s="32" t="s">
        <v>179</v>
      </c>
      <c r="E158" s="33"/>
      <c r="H158" s="33"/>
      <c r="K158" s="36">
        <f>SUM(J157:J157)</f>
        <v>0</v>
      </c>
    </row>
    <row r="159" spans="1:27" x14ac:dyDescent="0.3">
      <c r="D159" s="32" t="s">
        <v>92</v>
      </c>
      <c r="E159" s="33"/>
      <c r="H159" s="33"/>
      <c r="K159" s="34">
        <f>SUM(J149:J158)</f>
        <v>0</v>
      </c>
    </row>
    <row r="160" spans="1:27" x14ac:dyDescent="0.3">
      <c r="D160" s="32" t="s">
        <v>135</v>
      </c>
      <c r="E160" s="33"/>
      <c r="H160" s="33">
        <v>5</v>
      </c>
      <c r="I160" t="s">
        <v>134</v>
      </c>
      <c r="K160" s="36">
        <f>ROUND(H160/100*K159,5)</f>
        <v>0</v>
      </c>
    </row>
    <row r="161" spans="1:27" x14ac:dyDescent="0.3">
      <c r="D161" s="32" t="s">
        <v>93</v>
      </c>
      <c r="E161" s="33"/>
      <c r="H161" s="33"/>
      <c r="K161" s="34">
        <f>SUM(K159:K160)</f>
        <v>0</v>
      </c>
    </row>
    <row r="163" spans="1:27" ht="45" customHeight="1" x14ac:dyDescent="0.3">
      <c r="A163" s="27" t="s">
        <v>194</v>
      </c>
      <c r="B163" s="27" t="s">
        <v>21</v>
      </c>
      <c r="C163" s="28" t="s">
        <v>19</v>
      </c>
      <c r="D163" s="7" t="s">
        <v>22</v>
      </c>
      <c r="E163" s="6"/>
      <c r="F163" s="6"/>
      <c r="G163" s="28"/>
      <c r="H163" s="30" t="s">
        <v>87</v>
      </c>
      <c r="I163" s="5">
        <v>1</v>
      </c>
      <c r="J163" s="4"/>
      <c r="K163" s="31">
        <f>ROUND(K169,2)</f>
        <v>0</v>
      </c>
      <c r="L163" s="29" t="s">
        <v>195</v>
      </c>
      <c r="M163" s="28"/>
      <c r="N163" s="28"/>
      <c r="O163" s="28"/>
      <c r="P163" s="28"/>
      <c r="Q163" s="28"/>
      <c r="R163" s="28"/>
      <c r="S163" s="28"/>
      <c r="T163" s="28"/>
      <c r="U163" s="28"/>
      <c r="V163" s="28"/>
      <c r="W163" s="28"/>
      <c r="X163" s="28"/>
      <c r="Y163" s="28"/>
      <c r="Z163" s="28"/>
      <c r="AA163" s="28"/>
    </row>
    <row r="164" spans="1:27" x14ac:dyDescent="0.3">
      <c r="B164" s="23" t="s">
        <v>125</v>
      </c>
    </row>
    <row r="165" spans="1:27" x14ac:dyDescent="0.3">
      <c r="B165" t="s">
        <v>196</v>
      </c>
      <c r="C165" t="s">
        <v>19</v>
      </c>
      <c r="D165" t="s">
        <v>197</v>
      </c>
      <c r="E165" s="35">
        <v>1</v>
      </c>
      <c r="G165" t="s">
        <v>120</v>
      </c>
      <c r="H165" s="36"/>
      <c r="I165" t="s">
        <v>121</v>
      </c>
      <c r="J165" s="37">
        <f>ROUND(E165* H165,5)</f>
        <v>0</v>
      </c>
      <c r="K165" s="33"/>
    </row>
    <row r="166" spans="1:27" x14ac:dyDescent="0.3">
      <c r="D166" s="32" t="s">
        <v>132</v>
      </c>
      <c r="E166" s="33"/>
      <c r="H166" s="33"/>
      <c r="K166" s="36">
        <f>SUM(J165:J165)</f>
        <v>0</v>
      </c>
    </row>
    <row r="167" spans="1:27" x14ac:dyDescent="0.3">
      <c r="D167" s="32" t="s">
        <v>92</v>
      </c>
      <c r="E167" s="33"/>
      <c r="H167" s="33"/>
      <c r="K167" s="34">
        <f>SUM(J164:J166)</f>
        <v>0</v>
      </c>
    </row>
    <row r="168" spans="1:27" x14ac:dyDescent="0.3">
      <c r="D168" s="32" t="s">
        <v>135</v>
      </c>
      <c r="E168" s="33"/>
      <c r="H168" s="33">
        <v>5</v>
      </c>
      <c r="I168" t="s">
        <v>134</v>
      </c>
      <c r="K168" s="36">
        <f>ROUND(H168/100*K167,5)</f>
        <v>0</v>
      </c>
    </row>
    <row r="169" spans="1:27" x14ac:dyDescent="0.3">
      <c r="D169" s="32" t="s">
        <v>93</v>
      </c>
      <c r="E169" s="33"/>
      <c r="H169" s="33"/>
      <c r="K169" s="34">
        <f>SUM(K167:K168)</f>
        <v>0</v>
      </c>
    </row>
    <row r="171" spans="1:27" ht="45" customHeight="1" x14ac:dyDescent="0.3">
      <c r="A171" s="27" t="s">
        <v>198</v>
      </c>
      <c r="B171" s="27" t="s">
        <v>18</v>
      </c>
      <c r="C171" s="28" t="s">
        <v>19</v>
      </c>
      <c r="D171" s="7" t="s">
        <v>20</v>
      </c>
      <c r="E171" s="6"/>
      <c r="F171" s="6"/>
      <c r="G171" s="28"/>
      <c r="H171" s="30" t="s">
        <v>87</v>
      </c>
      <c r="I171" s="5">
        <v>1</v>
      </c>
      <c r="J171" s="4"/>
      <c r="K171" s="31">
        <f>ROUND(K178,2)</f>
        <v>0</v>
      </c>
      <c r="L171" s="29" t="s">
        <v>199</v>
      </c>
      <c r="M171" s="28"/>
      <c r="N171" s="28"/>
      <c r="O171" s="28"/>
      <c r="P171" s="28"/>
      <c r="Q171" s="28"/>
      <c r="R171" s="28"/>
      <c r="S171" s="28"/>
      <c r="T171" s="28"/>
      <c r="U171" s="28"/>
      <c r="V171" s="28"/>
      <c r="W171" s="28"/>
      <c r="X171" s="28"/>
      <c r="Y171" s="28"/>
      <c r="Z171" s="28"/>
      <c r="AA171" s="28"/>
    </row>
    <row r="172" spans="1:27" x14ac:dyDescent="0.3">
      <c r="B172" s="23" t="s">
        <v>115</v>
      </c>
    </row>
    <row r="173" spans="1:27" x14ac:dyDescent="0.3">
      <c r="B173" t="s">
        <v>172</v>
      </c>
      <c r="C173" t="s">
        <v>117</v>
      </c>
      <c r="D173" t="s">
        <v>173</v>
      </c>
      <c r="E173" s="35">
        <v>3.8</v>
      </c>
      <c r="F173" t="s">
        <v>119</v>
      </c>
      <c r="G173" t="s">
        <v>120</v>
      </c>
      <c r="H173" s="36"/>
      <c r="I173" t="s">
        <v>121</v>
      </c>
      <c r="J173" s="37">
        <f>ROUND(E173/I171* H173,5)</f>
        <v>0</v>
      </c>
      <c r="K173" s="33"/>
    </row>
    <row r="174" spans="1:27" x14ac:dyDescent="0.3">
      <c r="B174" t="s">
        <v>190</v>
      </c>
      <c r="C174" t="s">
        <v>117</v>
      </c>
      <c r="D174" t="s">
        <v>191</v>
      </c>
      <c r="E174" s="35">
        <v>3.45</v>
      </c>
      <c r="F174" t="s">
        <v>119</v>
      </c>
      <c r="G174" t="s">
        <v>120</v>
      </c>
      <c r="H174" s="36"/>
      <c r="I174" t="s">
        <v>121</v>
      </c>
      <c r="J174" s="37">
        <f>ROUND(E174/I171* H174,5)</f>
        <v>0</v>
      </c>
      <c r="K174" s="33"/>
    </row>
    <row r="175" spans="1:27" x14ac:dyDescent="0.3">
      <c r="D175" s="32" t="s">
        <v>124</v>
      </c>
      <c r="E175" s="33"/>
      <c r="H175" s="33"/>
      <c r="K175" s="36">
        <f>SUM(J173:J174)</f>
        <v>0</v>
      </c>
    </row>
    <row r="176" spans="1:27" x14ac:dyDescent="0.3">
      <c r="D176" s="32" t="s">
        <v>92</v>
      </c>
      <c r="E176" s="33"/>
      <c r="H176" s="33"/>
      <c r="K176" s="34">
        <f>SUM(J172:J175)</f>
        <v>0</v>
      </c>
    </row>
    <row r="177" spans="1:27" x14ac:dyDescent="0.3">
      <c r="D177" s="32" t="s">
        <v>135</v>
      </c>
      <c r="E177" s="33"/>
      <c r="H177" s="33">
        <v>5</v>
      </c>
      <c r="I177" t="s">
        <v>134</v>
      </c>
      <c r="K177" s="36">
        <f>ROUND(H177/100*K176,5)</f>
        <v>0</v>
      </c>
    </row>
    <row r="178" spans="1:27" x14ac:dyDescent="0.3">
      <c r="D178" s="32" t="s">
        <v>93</v>
      </c>
      <c r="E178" s="33"/>
      <c r="H178" s="33"/>
      <c r="K178" s="34">
        <f>SUM(K176:K177)</f>
        <v>0</v>
      </c>
    </row>
    <row r="180" spans="1:27" ht="45" customHeight="1" x14ac:dyDescent="0.3">
      <c r="A180" s="27" t="s">
        <v>200</v>
      </c>
      <c r="B180" s="27" t="s">
        <v>51</v>
      </c>
      <c r="C180" s="28" t="s">
        <v>19</v>
      </c>
      <c r="D180" s="7" t="s">
        <v>52</v>
      </c>
      <c r="E180" s="6"/>
      <c r="F180" s="6"/>
      <c r="G180" s="28"/>
      <c r="H180" s="30" t="s">
        <v>87</v>
      </c>
      <c r="I180" s="5">
        <v>1</v>
      </c>
      <c r="J180" s="4"/>
      <c r="K180" s="31">
        <f>ROUND(K189,2)</f>
        <v>0</v>
      </c>
      <c r="L180" s="29" t="s">
        <v>201</v>
      </c>
      <c r="M180" s="28"/>
      <c r="N180" s="28"/>
      <c r="O180" s="28"/>
      <c r="P180" s="28"/>
      <c r="Q180" s="28"/>
      <c r="R180" s="28"/>
      <c r="S180" s="28"/>
      <c r="T180" s="28"/>
      <c r="U180" s="28"/>
      <c r="V180" s="28"/>
      <c r="W180" s="28"/>
      <c r="X180" s="28"/>
      <c r="Y180" s="28"/>
      <c r="Z180" s="28"/>
      <c r="AA180" s="28"/>
    </row>
    <row r="181" spans="1:27" x14ac:dyDescent="0.3">
      <c r="B181" s="23" t="s">
        <v>84</v>
      </c>
    </row>
    <row r="182" spans="1:27" x14ac:dyDescent="0.3">
      <c r="B182" t="s">
        <v>85</v>
      </c>
      <c r="C182" t="s">
        <v>19</v>
      </c>
      <c r="D182" t="s">
        <v>86</v>
      </c>
      <c r="E182" s="35">
        <v>1.05</v>
      </c>
      <c r="G182" t="s">
        <v>120</v>
      </c>
      <c r="H182" s="36"/>
      <c r="I182" t="s">
        <v>121</v>
      </c>
      <c r="J182" s="37">
        <f>ROUND(E182* H182,5)</f>
        <v>0</v>
      </c>
      <c r="K182" s="33"/>
    </row>
    <row r="183" spans="1:27" x14ac:dyDescent="0.3">
      <c r="D183" s="32" t="s">
        <v>202</v>
      </c>
      <c r="E183" s="33"/>
      <c r="H183" s="33"/>
      <c r="K183" s="36">
        <f>SUM(J182:J182)</f>
        <v>0</v>
      </c>
    </row>
    <row r="184" spans="1:27" x14ac:dyDescent="0.3">
      <c r="B184" s="23" t="s">
        <v>176</v>
      </c>
      <c r="E184" s="33"/>
      <c r="H184" s="33"/>
      <c r="K184" s="33"/>
    </row>
    <row r="185" spans="1:27" x14ac:dyDescent="0.3">
      <c r="B185" t="s">
        <v>177</v>
      </c>
      <c r="C185" t="s">
        <v>134</v>
      </c>
      <c r="D185" t="s">
        <v>178</v>
      </c>
      <c r="E185" s="35">
        <v>1</v>
      </c>
      <c r="G185" t="s">
        <v>134</v>
      </c>
      <c r="H185" s="36">
        <v>0</v>
      </c>
      <c r="I185" t="s">
        <v>121</v>
      </c>
      <c r="J185" s="37">
        <f>ROUND(E185* H185/100,5)</f>
        <v>0</v>
      </c>
      <c r="K185" s="33"/>
    </row>
    <row r="186" spans="1:27" x14ac:dyDescent="0.3">
      <c r="D186" s="32" t="s">
        <v>179</v>
      </c>
      <c r="E186" s="33"/>
      <c r="H186" s="33"/>
      <c r="K186" s="36">
        <f>SUM(J185:J185)</f>
        <v>0</v>
      </c>
    </row>
    <row r="187" spans="1:27" x14ac:dyDescent="0.3">
      <c r="D187" s="32" t="s">
        <v>92</v>
      </c>
      <c r="E187" s="33"/>
      <c r="H187" s="33"/>
      <c r="K187" s="34">
        <f>SUM(J181:J186)</f>
        <v>0</v>
      </c>
    </row>
    <row r="188" spans="1:27" x14ac:dyDescent="0.3">
      <c r="D188" s="32" t="s">
        <v>135</v>
      </c>
      <c r="E188" s="33"/>
      <c r="H188" s="33">
        <v>5</v>
      </c>
      <c r="I188" t="s">
        <v>134</v>
      </c>
      <c r="K188" s="36">
        <f>ROUND(H188/100*K187,5)</f>
        <v>0</v>
      </c>
    </row>
    <row r="189" spans="1:27" x14ac:dyDescent="0.3">
      <c r="D189" s="32" t="s">
        <v>93</v>
      </c>
      <c r="E189" s="33"/>
      <c r="H189" s="33"/>
      <c r="K189" s="34">
        <f>SUM(K187:K188)</f>
        <v>0</v>
      </c>
    </row>
    <row r="191" spans="1:27" ht="45" customHeight="1" x14ac:dyDescent="0.3">
      <c r="A191" s="27" t="s">
        <v>203</v>
      </c>
      <c r="B191" s="27" t="s">
        <v>23</v>
      </c>
      <c r="C191" s="28" t="s">
        <v>19</v>
      </c>
      <c r="D191" s="7" t="s">
        <v>24</v>
      </c>
      <c r="E191" s="6"/>
      <c r="F191" s="6"/>
      <c r="G191" s="28"/>
      <c r="H191" s="30" t="s">
        <v>87</v>
      </c>
      <c r="I191" s="5">
        <v>1</v>
      </c>
      <c r="J191" s="4"/>
      <c r="K191" s="31">
        <f>ROUND(K200,2)</f>
        <v>0</v>
      </c>
      <c r="L191" s="29" t="s">
        <v>204</v>
      </c>
      <c r="M191" s="28"/>
      <c r="N191" s="28"/>
      <c r="O191" s="28"/>
      <c r="P191" s="28"/>
      <c r="Q191" s="28"/>
      <c r="R191" s="28"/>
      <c r="S191" s="28"/>
      <c r="T191" s="28"/>
      <c r="U191" s="28"/>
      <c r="V191" s="28"/>
      <c r="W191" s="28"/>
      <c r="X191" s="28"/>
      <c r="Y191" s="28"/>
      <c r="Z191" s="28"/>
      <c r="AA191" s="28"/>
    </row>
    <row r="192" spans="1:27" x14ac:dyDescent="0.3">
      <c r="B192" s="23" t="s">
        <v>84</v>
      </c>
    </row>
    <row r="193" spans="1:27" x14ac:dyDescent="0.3">
      <c r="B193" t="s">
        <v>89</v>
      </c>
      <c r="C193" t="s">
        <v>19</v>
      </c>
      <c r="D193" t="s">
        <v>90</v>
      </c>
      <c r="E193" s="35">
        <v>1.05</v>
      </c>
      <c r="G193" t="s">
        <v>120</v>
      </c>
      <c r="H193" s="36"/>
      <c r="I193" t="s">
        <v>121</v>
      </c>
      <c r="J193" s="37">
        <f>ROUND(E193* H193,5)</f>
        <v>0</v>
      </c>
      <c r="K193" s="33"/>
    </row>
    <row r="194" spans="1:27" x14ac:dyDescent="0.3">
      <c r="D194" s="32" t="s">
        <v>202</v>
      </c>
      <c r="E194" s="33"/>
      <c r="H194" s="33"/>
      <c r="K194" s="36">
        <f>SUM(J193:J193)</f>
        <v>0</v>
      </c>
    </row>
    <row r="195" spans="1:27" x14ac:dyDescent="0.3">
      <c r="B195" s="23" t="s">
        <v>176</v>
      </c>
      <c r="E195" s="33"/>
      <c r="H195" s="33"/>
      <c r="K195" s="33"/>
    </row>
    <row r="196" spans="1:27" x14ac:dyDescent="0.3">
      <c r="B196" t="s">
        <v>177</v>
      </c>
      <c r="C196" t="s">
        <v>134</v>
      </c>
      <c r="D196" t="s">
        <v>178</v>
      </c>
      <c r="E196" s="35">
        <v>1</v>
      </c>
      <c r="G196" t="s">
        <v>134</v>
      </c>
      <c r="H196" s="36">
        <v>0</v>
      </c>
      <c r="I196" t="s">
        <v>121</v>
      </c>
      <c r="J196" s="37">
        <f>ROUND(E196* H196/100,5)</f>
        <v>0</v>
      </c>
      <c r="K196" s="33"/>
    </row>
    <row r="197" spans="1:27" x14ac:dyDescent="0.3">
      <c r="D197" s="32" t="s">
        <v>179</v>
      </c>
      <c r="E197" s="33"/>
      <c r="H197" s="33"/>
      <c r="K197" s="36">
        <f>SUM(J196:J196)</f>
        <v>0</v>
      </c>
    </row>
    <row r="198" spans="1:27" x14ac:dyDescent="0.3">
      <c r="D198" s="32" t="s">
        <v>92</v>
      </c>
      <c r="E198" s="33"/>
      <c r="H198" s="33"/>
      <c r="K198" s="34">
        <f>SUM(J192:J197)</f>
        <v>0</v>
      </c>
    </row>
    <row r="199" spans="1:27" x14ac:dyDescent="0.3">
      <c r="D199" s="32" t="s">
        <v>135</v>
      </c>
      <c r="E199" s="33"/>
      <c r="H199" s="33">
        <v>5</v>
      </c>
      <c r="I199" t="s">
        <v>134</v>
      </c>
      <c r="K199" s="36">
        <f>ROUND(H199/100*K198,5)</f>
        <v>0</v>
      </c>
    </row>
    <row r="200" spans="1:27" x14ac:dyDescent="0.3">
      <c r="D200" s="32" t="s">
        <v>93</v>
      </c>
      <c r="E200" s="33"/>
      <c r="H200" s="33"/>
      <c r="K200" s="34">
        <f>SUM(K198:K199)</f>
        <v>0</v>
      </c>
    </row>
    <row r="202" spans="1:27" ht="45" customHeight="1" x14ac:dyDescent="0.3">
      <c r="A202" s="27" t="s">
        <v>205</v>
      </c>
      <c r="B202" s="27" t="s">
        <v>53</v>
      </c>
      <c r="C202" s="28" t="s">
        <v>19</v>
      </c>
      <c r="D202" s="7" t="s">
        <v>54</v>
      </c>
      <c r="E202" s="6"/>
      <c r="F202" s="6"/>
      <c r="G202" s="28"/>
      <c r="H202" s="30" t="s">
        <v>87</v>
      </c>
      <c r="I202" s="5">
        <v>1</v>
      </c>
      <c r="J202" s="4"/>
      <c r="K202" s="31">
        <f>ROUND(K212,2)</f>
        <v>0</v>
      </c>
      <c r="L202" s="29" t="s">
        <v>206</v>
      </c>
      <c r="M202" s="28"/>
      <c r="N202" s="28"/>
      <c r="O202" s="28"/>
      <c r="P202" s="28"/>
      <c r="Q202" s="28"/>
      <c r="R202" s="28"/>
      <c r="S202" s="28"/>
      <c r="T202" s="28"/>
      <c r="U202" s="28"/>
      <c r="V202" s="28"/>
      <c r="W202" s="28"/>
      <c r="X202" s="28"/>
      <c r="Y202" s="28"/>
      <c r="Z202" s="28"/>
      <c r="AA202" s="28"/>
    </row>
    <row r="203" spans="1:27" x14ac:dyDescent="0.3">
      <c r="B203" s="23" t="s">
        <v>115</v>
      </c>
    </row>
    <row r="204" spans="1:27" x14ac:dyDescent="0.3">
      <c r="B204" t="s">
        <v>207</v>
      </c>
      <c r="C204" t="s">
        <v>117</v>
      </c>
      <c r="D204" t="s">
        <v>208</v>
      </c>
      <c r="E204" s="35">
        <v>1.6</v>
      </c>
      <c r="F204" t="s">
        <v>119</v>
      </c>
      <c r="G204" t="s">
        <v>120</v>
      </c>
      <c r="H204" s="36"/>
      <c r="I204" t="s">
        <v>121</v>
      </c>
      <c r="J204" s="37">
        <f>ROUND(E204/I202* H204,5)</f>
        <v>0</v>
      </c>
      <c r="K204" s="33"/>
    </row>
    <row r="205" spans="1:27" x14ac:dyDescent="0.3">
      <c r="B205" t="s">
        <v>172</v>
      </c>
      <c r="C205" t="s">
        <v>117</v>
      </c>
      <c r="D205" t="s">
        <v>173</v>
      </c>
      <c r="E205" s="35">
        <v>1.3</v>
      </c>
      <c r="F205" t="s">
        <v>119</v>
      </c>
      <c r="G205" t="s">
        <v>120</v>
      </c>
      <c r="H205" s="36"/>
      <c r="I205" t="s">
        <v>121</v>
      </c>
      <c r="J205" s="37">
        <f>ROUND(E205/I202* H205,5)</f>
        <v>0</v>
      </c>
      <c r="K205" s="33"/>
    </row>
    <row r="206" spans="1:27" x14ac:dyDescent="0.3">
      <c r="D206" s="32" t="s">
        <v>124</v>
      </c>
      <c r="E206" s="33"/>
      <c r="H206" s="33"/>
      <c r="K206" s="36">
        <f>SUM(J204:J205)</f>
        <v>0</v>
      </c>
    </row>
    <row r="207" spans="1:27" x14ac:dyDescent="0.3">
      <c r="B207" s="23" t="s">
        <v>176</v>
      </c>
      <c r="E207" s="33"/>
      <c r="H207" s="33"/>
      <c r="K207" s="33"/>
    </row>
    <row r="208" spans="1:27" x14ac:dyDescent="0.3">
      <c r="B208" t="s">
        <v>177</v>
      </c>
      <c r="C208" t="s">
        <v>134</v>
      </c>
      <c r="D208" t="s">
        <v>178</v>
      </c>
      <c r="E208" s="35">
        <v>1</v>
      </c>
      <c r="G208" t="s">
        <v>134</v>
      </c>
      <c r="H208" s="36">
        <v>0</v>
      </c>
      <c r="I208" t="s">
        <v>121</v>
      </c>
      <c r="J208" s="37">
        <f>ROUND(E208* H208/100,5)</f>
        <v>0</v>
      </c>
      <c r="K208" s="33"/>
    </row>
    <row r="209" spans="1:27" x14ac:dyDescent="0.3">
      <c r="D209" s="32" t="s">
        <v>179</v>
      </c>
      <c r="E209" s="33"/>
      <c r="H209" s="33"/>
      <c r="K209" s="36">
        <f>SUM(J208:J208)</f>
        <v>0</v>
      </c>
    </row>
    <row r="210" spans="1:27" x14ac:dyDescent="0.3">
      <c r="D210" s="32" t="s">
        <v>92</v>
      </c>
      <c r="E210" s="33"/>
      <c r="H210" s="33"/>
      <c r="K210" s="34">
        <f>SUM(J203:J209)</f>
        <v>0</v>
      </c>
    </row>
    <row r="211" spans="1:27" x14ac:dyDescent="0.3">
      <c r="D211" s="32" t="s">
        <v>135</v>
      </c>
      <c r="E211" s="33"/>
      <c r="H211" s="33">
        <v>5</v>
      </c>
      <c r="I211" t="s">
        <v>134</v>
      </c>
      <c r="K211" s="36">
        <f>ROUND(H211/100*K210,5)</f>
        <v>0</v>
      </c>
    </row>
    <row r="212" spans="1:27" x14ac:dyDescent="0.3">
      <c r="D212" s="32" t="s">
        <v>93</v>
      </c>
      <c r="E212" s="33"/>
      <c r="H212" s="33"/>
      <c r="K212" s="34">
        <f>SUM(K210:K211)</f>
        <v>0</v>
      </c>
    </row>
    <row r="214" spans="1:27" ht="45" customHeight="1" x14ac:dyDescent="0.3">
      <c r="A214" s="27" t="s">
        <v>209</v>
      </c>
      <c r="B214" s="27" t="s">
        <v>25</v>
      </c>
      <c r="C214" s="28" t="s">
        <v>19</v>
      </c>
      <c r="D214" s="7" t="s">
        <v>26</v>
      </c>
      <c r="E214" s="6"/>
      <c r="F214" s="6"/>
      <c r="G214" s="28"/>
      <c r="H214" s="30" t="s">
        <v>87</v>
      </c>
      <c r="I214" s="5">
        <v>1</v>
      </c>
      <c r="J214" s="4"/>
      <c r="K214" s="31">
        <f>ROUND(K224,2)</f>
        <v>0</v>
      </c>
      <c r="L214" s="29" t="s">
        <v>210</v>
      </c>
      <c r="M214" s="28"/>
      <c r="N214" s="28"/>
      <c r="O214" s="28"/>
      <c r="P214" s="28"/>
      <c r="Q214" s="28"/>
      <c r="R214" s="28"/>
      <c r="S214" s="28"/>
      <c r="T214" s="28"/>
      <c r="U214" s="28"/>
      <c r="V214" s="28"/>
      <c r="W214" s="28"/>
      <c r="X214" s="28"/>
      <c r="Y214" s="28"/>
      <c r="Z214" s="28"/>
      <c r="AA214" s="28"/>
    </row>
    <row r="215" spans="1:27" x14ac:dyDescent="0.3">
      <c r="B215" s="23" t="s">
        <v>115</v>
      </c>
    </row>
    <row r="216" spans="1:27" x14ac:dyDescent="0.3">
      <c r="B216" t="s">
        <v>207</v>
      </c>
      <c r="C216" t="s">
        <v>117</v>
      </c>
      <c r="D216" t="s">
        <v>208</v>
      </c>
      <c r="E216" s="35">
        <v>0.64</v>
      </c>
      <c r="F216" t="s">
        <v>119</v>
      </c>
      <c r="G216" t="s">
        <v>120</v>
      </c>
      <c r="H216" s="36"/>
      <c r="I216" t="s">
        <v>121</v>
      </c>
      <c r="J216" s="37">
        <f>ROUND(E216/I214* H216,5)</f>
        <v>0</v>
      </c>
      <c r="K216" s="33"/>
    </row>
    <row r="217" spans="1:27" x14ac:dyDescent="0.3">
      <c r="B217" t="s">
        <v>172</v>
      </c>
      <c r="C217" t="s">
        <v>117</v>
      </c>
      <c r="D217" t="s">
        <v>173</v>
      </c>
      <c r="E217" s="35">
        <v>0.78</v>
      </c>
      <c r="F217" t="s">
        <v>119</v>
      </c>
      <c r="G217" t="s">
        <v>120</v>
      </c>
      <c r="H217" s="36"/>
      <c r="I217" t="s">
        <v>121</v>
      </c>
      <c r="J217" s="37">
        <f>ROUND(E217/I214* H217,5)</f>
        <v>0</v>
      </c>
      <c r="K217" s="33"/>
    </row>
    <row r="218" spans="1:27" x14ac:dyDescent="0.3">
      <c r="D218" s="32" t="s">
        <v>124</v>
      </c>
      <c r="E218" s="33"/>
      <c r="H218" s="33"/>
      <c r="K218" s="36">
        <f>SUM(J216:J217)</f>
        <v>0</v>
      </c>
    </row>
    <row r="219" spans="1:27" x14ac:dyDescent="0.3">
      <c r="B219" s="23" t="s">
        <v>176</v>
      </c>
      <c r="E219" s="33"/>
      <c r="H219" s="33"/>
      <c r="K219" s="33"/>
    </row>
    <row r="220" spans="1:27" x14ac:dyDescent="0.3">
      <c r="B220" t="s">
        <v>177</v>
      </c>
      <c r="C220" t="s">
        <v>134</v>
      </c>
      <c r="D220" t="s">
        <v>178</v>
      </c>
      <c r="E220" s="35">
        <v>1</v>
      </c>
      <c r="G220" t="s">
        <v>134</v>
      </c>
      <c r="H220" s="36">
        <v>0</v>
      </c>
      <c r="I220" t="s">
        <v>121</v>
      </c>
      <c r="J220" s="37">
        <f>ROUND(E220* H220/100,5)</f>
        <v>0</v>
      </c>
      <c r="K220" s="33"/>
    </row>
    <row r="221" spans="1:27" x14ac:dyDescent="0.3">
      <c r="D221" s="32" t="s">
        <v>179</v>
      </c>
      <c r="E221" s="33"/>
      <c r="H221" s="33"/>
      <c r="K221" s="36">
        <f>SUM(J220:J220)</f>
        <v>0</v>
      </c>
    </row>
    <row r="222" spans="1:27" x14ac:dyDescent="0.3">
      <c r="D222" s="32" t="s">
        <v>92</v>
      </c>
      <c r="E222" s="33"/>
      <c r="H222" s="33"/>
      <c r="K222" s="34">
        <f>SUM(J215:J221)</f>
        <v>0</v>
      </c>
    </row>
    <row r="223" spans="1:27" x14ac:dyDescent="0.3">
      <c r="D223" s="32" t="s">
        <v>135</v>
      </c>
      <c r="E223" s="33"/>
      <c r="H223" s="33">
        <v>5</v>
      </c>
      <c r="I223" t="s">
        <v>134</v>
      </c>
      <c r="K223" s="36">
        <f>ROUND(H223/100*K222,5)</f>
        <v>0</v>
      </c>
    </row>
    <row r="224" spans="1:27" x14ac:dyDescent="0.3">
      <c r="D224" s="32" t="s">
        <v>93</v>
      </c>
      <c r="E224" s="33"/>
      <c r="H224" s="33"/>
      <c r="K224" s="34">
        <f>SUM(K222:K223)</f>
        <v>0</v>
      </c>
    </row>
    <row r="226" spans="1:27" x14ac:dyDescent="0.3">
      <c r="A226" s="25" t="s">
        <v>211</v>
      </c>
      <c r="B226" s="25"/>
    </row>
    <row r="227" spans="1:27" ht="45" customHeight="1" x14ac:dyDescent="0.3">
      <c r="A227" s="27"/>
      <c r="B227" s="27" t="s">
        <v>66</v>
      </c>
      <c r="C227" s="28" t="s">
        <v>67</v>
      </c>
      <c r="D227" s="7" t="s">
        <v>68</v>
      </c>
      <c r="E227" s="6"/>
      <c r="F227" s="6"/>
      <c r="G227" s="28"/>
      <c r="H227" s="30" t="s">
        <v>87</v>
      </c>
      <c r="I227" s="5">
        <v>1</v>
      </c>
      <c r="J227" s="4"/>
      <c r="K227" s="31">
        <f>ROUND(K229,2)</f>
        <v>0</v>
      </c>
      <c r="L227" s="29" t="s">
        <v>68</v>
      </c>
      <c r="M227" s="28"/>
      <c r="N227" s="28"/>
      <c r="O227" s="28"/>
      <c r="P227" s="28"/>
      <c r="Q227" s="28"/>
      <c r="R227" s="28"/>
      <c r="S227" s="28"/>
      <c r="T227" s="28"/>
      <c r="U227" s="28"/>
      <c r="V227" s="28"/>
      <c r="W227" s="28"/>
      <c r="X227" s="28"/>
      <c r="Y227" s="28"/>
      <c r="Z227" s="28"/>
      <c r="AA227" s="28"/>
    </row>
    <row r="228" spans="1:27" x14ac:dyDescent="0.3">
      <c r="D228" s="32" t="s">
        <v>92</v>
      </c>
      <c r="E228" s="33"/>
      <c r="H228" s="33"/>
      <c r="K228" s="34">
        <f>SUM(J227:J227)</f>
        <v>0</v>
      </c>
    </row>
    <row r="229" spans="1:27" x14ac:dyDescent="0.3">
      <c r="D229" s="32" t="s">
        <v>93</v>
      </c>
      <c r="E229" s="33"/>
      <c r="H229" s="33"/>
      <c r="K229" s="34">
        <f>SUM(K228:K228)</f>
        <v>0</v>
      </c>
    </row>
    <row r="231" spans="1:27" x14ac:dyDescent="0.3">
      <c r="A231" s="25" t="s">
        <v>94</v>
      </c>
      <c r="B231" s="25"/>
    </row>
    <row r="232" spans="1:27" ht="45" customHeight="1" x14ac:dyDescent="0.3">
      <c r="A232" s="27" t="s">
        <v>212</v>
      </c>
      <c r="B232" s="27" t="s">
        <v>58</v>
      </c>
      <c r="C232" s="28" t="s">
        <v>59</v>
      </c>
      <c r="D232" s="7" t="s">
        <v>60</v>
      </c>
      <c r="E232" s="6"/>
      <c r="F232" s="6"/>
      <c r="G232" s="28"/>
      <c r="H232" s="30" t="s">
        <v>87</v>
      </c>
      <c r="I232" s="5">
        <v>1</v>
      </c>
      <c r="J232" s="4"/>
      <c r="K232" s="31">
        <f>ROUND(K248,2)</f>
        <v>0</v>
      </c>
      <c r="L232" s="29" t="s">
        <v>213</v>
      </c>
      <c r="M232" s="28"/>
      <c r="N232" s="28"/>
      <c r="O232" s="28"/>
      <c r="P232" s="28"/>
      <c r="Q232" s="28"/>
      <c r="R232" s="28"/>
      <c r="S232" s="28"/>
      <c r="T232" s="28"/>
      <c r="U232" s="28"/>
      <c r="V232" s="28"/>
      <c r="W232" s="28"/>
      <c r="X232" s="28"/>
      <c r="Y232" s="28"/>
      <c r="Z232" s="28"/>
      <c r="AA232" s="28"/>
    </row>
    <row r="233" spans="1:27" x14ac:dyDescent="0.3">
      <c r="B233" s="23" t="s">
        <v>115</v>
      </c>
    </row>
    <row r="234" spans="1:27" x14ac:dyDescent="0.3">
      <c r="B234" t="s">
        <v>207</v>
      </c>
      <c r="C234" t="s">
        <v>117</v>
      </c>
      <c r="D234" t="s">
        <v>208</v>
      </c>
      <c r="E234" s="35">
        <v>0.32</v>
      </c>
      <c r="F234" t="s">
        <v>119</v>
      </c>
      <c r="G234" t="s">
        <v>120</v>
      </c>
      <c r="H234" s="36"/>
      <c r="I234" t="s">
        <v>121</v>
      </c>
      <c r="J234" s="37">
        <f>ROUND(E234/I232* H234,5)</f>
        <v>0</v>
      </c>
      <c r="K234" s="33"/>
    </row>
    <row r="235" spans="1:27" x14ac:dyDescent="0.3">
      <c r="B235" t="s">
        <v>214</v>
      </c>
      <c r="C235" t="s">
        <v>117</v>
      </c>
      <c r="D235" t="s">
        <v>118</v>
      </c>
      <c r="E235" s="35">
        <v>0.32</v>
      </c>
      <c r="F235" t="s">
        <v>119</v>
      </c>
      <c r="G235" t="s">
        <v>120</v>
      </c>
      <c r="H235" s="36"/>
      <c r="I235" t="s">
        <v>121</v>
      </c>
      <c r="J235" s="37">
        <f>ROUND(E235/I232* H235,5)</f>
        <v>0</v>
      </c>
      <c r="K235" s="33"/>
    </row>
    <row r="236" spans="1:27" x14ac:dyDescent="0.3">
      <c r="D236" s="32" t="s">
        <v>124</v>
      </c>
      <c r="E236" s="33"/>
      <c r="H236" s="33"/>
      <c r="K236" s="36">
        <f>SUM(J234:J235)</f>
        <v>0</v>
      </c>
    </row>
    <row r="237" spans="1:27" x14ac:dyDescent="0.3">
      <c r="B237" s="23" t="s">
        <v>94</v>
      </c>
      <c r="E237" s="33"/>
      <c r="H237" s="33"/>
      <c r="K237" s="33"/>
    </row>
    <row r="238" spans="1:27" x14ac:dyDescent="0.3">
      <c r="B238" t="s">
        <v>95</v>
      </c>
      <c r="C238" t="s">
        <v>19</v>
      </c>
      <c r="D238" t="s">
        <v>96</v>
      </c>
      <c r="E238" s="35">
        <v>0.08</v>
      </c>
      <c r="G238" t="s">
        <v>120</v>
      </c>
      <c r="H238" s="36"/>
      <c r="I238" t="s">
        <v>121</v>
      </c>
      <c r="J238" s="37">
        <f>ROUND(E238* H238,5)</f>
        <v>0</v>
      </c>
      <c r="K238" s="33"/>
    </row>
    <row r="239" spans="1:27" ht="129.6" x14ac:dyDescent="0.3">
      <c r="B239" t="s">
        <v>101</v>
      </c>
      <c r="C239" t="s">
        <v>102</v>
      </c>
      <c r="D239" s="38" t="s">
        <v>103</v>
      </c>
      <c r="E239" s="35">
        <v>5.3E-3</v>
      </c>
      <c r="G239" t="s">
        <v>120</v>
      </c>
      <c r="H239" s="36"/>
      <c r="I239" t="s">
        <v>121</v>
      </c>
      <c r="J239" s="37">
        <f>ROUND(E239* H239,5)</f>
        <v>0</v>
      </c>
      <c r="K239" s="33"/>
    </row>
    <row r="240" spans="1:27" x14ac:dyDescent="0.3">
      <c r="B240" t="s">
        <v>97</v>
      </c>
      <c r="C240" t="s">
        <v>98</v>
      </c>
      <c r="D240" t="s">
        <v>99</v>
      </c>
      <c r="E240" s="35">
        <v>0.02</v>
      </c>
      <c r="G240" t="s">
        <v>120</v>
      </c>
      <c r="H240" s="36"/>
      <c r="I240" t="s">
        <v>121</v>
      </c>
      <c r="J240" s="37">
        <f>ROUND(E240* H240,5)</f>
        <v>0</v>
      </c>
      <c r="K240" s="33"/>
    </row>
    <row r="241" spans="2:11" x14ac:dyDescent="0.3">
      <c r="D241" s="32" t="s">
        <v>215</v>
      </c>
      <c r="E241" s="33"/>
      <c r="H241" s="33"/>
      <c r="K241" s="36">
        <f>SUM(J238:J240)</f>
        <v>0</v>
      </c>
    </row>
    <row r="242" spans="2:11" x14ac:dyDescent="0.3">
      <c r="B242" s="23" t="s">
        <v>216</v>
      </c>
      <c r="E242" s="33"/>
      <c r="H242" s="33"/>
      <c r="K242" s="33"/>
    </row>
    <row r="243" spans="2:11" ht="72" x14ac:dyDescent="0.3">
      <c r="B243" t="s">
        <v>217</v>
      </c>
      <c r="C243" t="s">
        <v>117</v>
      </c>
      <c r="D243" s="38" t="s">
        <v>218</v>
      </c>
      <c r="E243" s="35">
        <v>0.08</v>
      </c>
      <c r="G243" t="s">
        <v>120</v>
      </c>
      <c r="H243" s="36"/>
      <c r="I243" t="s">
        <v>121</v>
      </c>
      <c r="J243" s="37">
        <f>ROUND(E243* H243,5)</f>
        <v>0</v>
      </c>
      <c r="K243" s="33"/>
    </row>
    <row r="244" spans="2:11" x14ac:dyDescent="0.3">
      <c r="E244" s="33"/>
      <c r="H244" s="33"/>
      <c r="K244" s="33"/>
    </row>
    <row r="245" spans="2:11" x14ac:dyDescent="0.3">
      <c r="D245" s="32" t="s">
        <v>133</v>
      </c>
      <c r="E245" s="33"/>
      <c r="H245" s="33">
        <v>1</v>
      </c>
      <c r="I245" t="s">
        <v>134</v>
      </c>
      <c r="J245">
        <f>ROUND(H245/100*K236,5)</f>
        <v>0</v>
      </c>
      <c r="K245" s="33"/>
    </row>
    <row r="246" spans="2:11" x14ac:dyDescent="0.3">
      <c r="D246" s="32" t="s">
        <v>92</v>
      </c>
      <c r="E246" s="33"/>
      <c r="H246" s="33"/>
      <c r="K246" s="34">
        <f>SUM(J233:J245)</f>
        <v>0</v>
      </c>
    </row>
    <row r="247" spans="2:11" x14ac:dyDescent="0.3">
      <c r="D247" s="32" t="s">
        <v>135</v>
      </c>
      <c r="E247" s="33"/>
      <c r="H247" s="33">
        <v>5</v>
      </c>
      <c r="I247" t="s">
        <v>134</v>
      </c>
      <c r="K247" s="36">
        <f>ROUND(H247/100*K246,5)</f>
        <v>0</v>
      </c>
    </row>
    <row r="248" spans="2:11" x14ac:dyDescent="0.3">
      <c r="D248" s="32" t="s">
        <v>93</v>
      </c>
      <c r="E248" s="33"/>
      <c r="H248" s="33"/>
      <c r="K248" s="34">
        <f>SUM(K246:K247)</f>
        <v>0</v>
      </c>
    </row>
  </sheetData>
  <sheetProtection sheet="1"/>
  <mergeCells count="59">
    <mergeCell ref="D214:F214"/>
    <mergeCell ref="I214:J214"/>
    <mergeCell ref="D227:F227"/>
    <mergeCell ref="I227:J227"/>
    <mergeCell ref="D232:F232"/>
    <mergeCell ref="I232:J232"/>
    <mergeCell ref="D180:F180"/>
    <mergeCell ref="I180:J180"/>
    <mergeCell ref="D191:F191"/>
    <mergeCell ref="I191:J191"/>
    <mergeCell ref="D202:F202"/>
    <mergeCell ref="I202:J202"/>
    <mergeCell ref="D148:F148"/>
    <mergeCell ref="I148:J148"/>
    <mergeCell ref="D163:F163"/>
    <mergeCell ref="I163:J163"/>
    <mergeCell ref="D171:F171"/>
    <mergeCell ref="I171:J171"/>
    <mergeCell ref="D106:F106"/>
    <mergeCell ref="I106:J106"/>
    <mergeCell ref="D120:F120"/>
    <mergeCell ref="I120:J120"/>
    <mergeCell ref="D134:F134"/>
    <mergeCell ref="I134:J134"/>
    <mergeCell ref="D57:F57"/>
    <mergeCell ref="I57:J57"/>
    <mergeCell ref="D73:F73"/>
    <mergeCell ref="I73:J73"/>
    <mergeCell ref="D90:F90"/>
    <mergeCell ref="I90:J90"/>
    <mergeCell ref="D24:F24"/>
    <mergeCell ref="I24:J24"/>
    <mergeCell ref="D25:F25"/>
    <mergeCell ref="I25:J25"/>
    <mergeCell ref="D41:F41"/>
    <mergeCell ref="I41:J41"/>
    <mergeCell ref="D21:F21"/>
    <mergeCell ref="I21:J21"/>
    <mergeCell ref="D22:F22"/>
    <mergeCell ref="I22:J22"/>
    <mergeCell ref="D23:F23"/>
    <mergeCell ref="I23:J23"/>
    <mergeCell ref="D18:F18"/>
    <mergeCell ref="I18:J18"/>
    <mergeCell ref="D19:F19"/>
    <mergeCell ref="I19:J19"/>
    <mergeCell ref="D20:F20"/>
    <mergeCell ref="I20:J20"/>
    <mergeCell ref="D11:F11"/>
    <mergeCell ref="I11:J11"/>
    <mergeCell ref="D12:F12"/>
    <mergeCell ref="I12:J12"/>
    <mergeCell ref="D17:F17"/>
    <mergeCell ref="I17:J17"/>
    <mergeCell ref="A1:K1"/>
    <mergeCell ref="A2:K2"/>
    <mergeCell ref="A3:K3"/>
    <mergeCell ref="A4:K4"/>
    <mergeCell ref="A6:K6"/>
  </mergeCells>
  <pageMargins left="0.75" right="0.75" top="0.75" bottom="0.5" header="0.5" footer="0.7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40"/>
  <sheetViews>
    <sheetView workbookViewId="0">
      <pane ySplit="8" topLeftCell="A9" activePane="bottomLeft" state="frozenSplit"/>
      <selection pane="bottomLeft" sqref="A1:D1"/>
    </sheetView>
  </sheetViews>
  <sheetFormatPr baseColWidth="10" defaultColWidth="8.88671875" defaultRowHeight="14.4" x14ac:dyDescent="0.3"/>
  <cols>
    <col min="1" max="1" width="14.6640625" customWidth="1"/>
    <col min="2" max="2" width="6.21875" customWidth="1"/>
    <col min="3" max="3" width="65.6640625" customWidth="1"/>
    <col min="4" max="4" width="13.6640625" customWidth="1"/>
    <col min="5" max="5" width="65.6640625" customWidth="1"/>
    <col min="6" max="7" width="13.6640625" customWidth="1"/>
  </cols>
  <sheetData>
    <row r="1" spans="1:7" x14ac:dyDescent="0.3">
      <c r="A1" s="9" t="s">
        <v>0</v>
      </c>
      <c r="B1" s="9" t="s">
        <v>0</v>
      </c>
      <c r="C1" s="9" t="s">
        <v>0</v>
      </c>
      <c r="D1" s="9" t="s">
        <v>0</v>
      </c>
    </row>
    <row r="2" spans="1:7" x14ac:dyDescent="0.3">
      <c r="A2" s="9" t="s">
        <v>1</v>
      </c>
      <c r="B2" s="9" t="s">
        <v>1</v>
      </c>
      <c r="C2" s="9" t="s">
        <v>1</v>
      </c>
      <c r="D2" s="9" t="s">
        <v>1</v>
      </c>
    </row>
    <row r="3" spans="1:7" x14ac:dyDescent="0.3">
      <c r="A3" s="9"/>
      <c r="B3" s="9"/>
      <c r="C3" s="9"/>
      <c r="D3" s="9"/>
    </row>
    <row r="4" spans="1:7" x14ac:dyDescent="0.3">
      <c r="A4" s="9"/>
      <c r="B4" s="9"/>
      <c r="C4" s="9"/>
      <c r="D4" s="9"/>
    </row>
    <row r="6" spans="1:7" ht="18" x14ac:dyDescent="0.35">
      <c r="A6" s="8" t="s">
        <v>78</v>
      </c>
      <c r="B6" s="8" t="s">
        <v>78</v>
      </c>
      <c r="C6" s="8" t="s">
        <v>78</v>
      </c>
      <c r="D6" s="8" t="s">
        <v>78</v>
      </c>
    </row>
    <row r="8" spans="1:7" x14ac:dyDescent="0.3">
      <c r="A8" s="26" t="s">
        <v>80</v>
      </c>
      <c r="B8" s="26" t="s">
        <v>81</v>
      </c>
      <c r="C8" s="26" t="s">
        <v>82</v>
      </c>
      <c r="D8" s="26" t="s">
        <v>3</v>
      </c>
      <c r="E8" s="26" t="s">
        <v>83</v>
      </c>
      <c r="F8" s="26" t="s">
        <v>219</v>
      </c>
      <c r="G8" s="26" t="s">
        <v>220</v>
      </c>
    </row>
    <row r="10" spans="1:7" x14ac:dyDescent="0.3">
      <c r="A10" s="25" t="s">
        <v>115</v>
      </c>
    </row>
    <row r="11" spans="1:7" x14ac:dyDescent="0.3">
      <c r="A11" t="s">
        <v>116</v>
      </c>
      <c r="B11" t="s">
        <v>117</v>
      </c>
      <c r="C11" t="s">
        <v>118</v>
      </c>
      <c r="D11" s="36"/>
      <c r="E11" t="s">
        <v>118</v>
      </c>
      <c r="F11" s="39">
        <v>0</v>
      </c>
      <c r="G11" s="39">
        <v>0</v>
      </c>
    </row>
    <row r="12" spans="1:7" x14ac:dyDescent="0.3">
      <c r="A12" t="s">
        <v>190</v>
      </c>
      <c r="B12" t="s">
        <v>117</v>
      </c>
      <c r="C12" t="s">
        <v>191</v>
      </c>
      <c r="D12" s="36"/>
      <c r="E12" t="s">
        <v>221</v>
      </c>
      <c r="F12" s="39">
        <v>0</v>
      </c>
      <c r="G12" s="39">
        <v>0</v>
      </c>
    </row>
    <row r="13" spans="1:7" x14ac:dyDescent="0.3">
      <c r="A13" t="s">
        <v>214</v>
      </c>
      <c r="B13" t="s">
        <v>117</v>
      </c>
      <c r="C13" t="s">
        <v>118</v>
      </c>
      <c r="D13" s="36"/>
      <c r="E13" t="s">
        <v>118</v>
      </c>
      <c r="F13" s="39">
        <v>0</v>
      </c>
      <c r="G13" s="39">
        <v>0</v>
      </c>
    </row>
    <row r="14" spans="1:7" x14ac:dyDescent="0.3">
      <c r="A14" t="s">
        <v>172</v>
      </c>
      <c r="B14" t="s">
        <v>117</v>
      </c>
      <c r="C14" t="s">
        <v>173</v>
      </c>
      <c r="D14" s="36"/>
      <c r="E14" t="s">
        <v>173</v>
      </c>
      <c r="F14" s="39">
        <v>0</v>
      </c>
      <c r="G14" s="39">
        <v>0</v>
      </c>
    </row>
    <row r="15" spans="1:7" x14ac:dyDescent="0.3">
      <c r="A15" t="s">
        <v>207</v>
      </c>
      <c r="B15" t="s">
        <v>117</v>
      </c>
      <c r="C15" t="s">
        <v>208</v>
      </c>
      <c r="D15" s="36"/>
      <c r="E15" t="s">
        <v>208</v>
      </c>
      <c r="F15" s="39">
        <v>0</v>
      </c>
      <c r="G15" s="39">
        <v>0</v>
      </c>
    </row>
    <row r="16" spans="1:7" x14ac:dyDescent="0.3">
      <c r="A16" t="s">
        <v>122</v>
      </c>
      <c r="B16" t="s">
        <v>117</v>
      </c>
      <c r="C16" t="s">
        <v>123</v>
      </c>
      <c r="D16" s="36"/>
      <c r="E16" t="s">
        <v>123</v>
      </c>
      <c r="F16" s="39">
        <v>0</v>
      </c>
      <c r="G16" s="39">
        <v>0</v>
      </c>
    </row>
    <row r="17" spans="1:7" x14ac:dyDescent="0.3">
      <c r="A17" s="25" t="s">
        <v>125</v>
      </c>
    </row>
    <row r="18" spans="1:7" x14ac:dyDescent="0.3">
      <c r="A18" t="s">
        <v>160</v>
      </c>
      <c r="B18" t="s">
        <v>44</v>
      </c>
      <c r="C18" t="s">
        <v>161</v>
      </c>
      <c r="D18" s="36"/>
      <c r="E18" t="s">
        <v>222</v>
      </c>
      <c r="F18" s="39">
        <v>0</v>
      </c>
      <c r="G18" s="39">
        <v>0</v>
      </c>
    </row>
    <row r="19" spans="1:7" x14ac:dyDescent="0.3">
      <c r="A19" t="s">
        <v>138</v>
      </c>
      <c r="B19" t="s">
        <v>16</v>
      </c>
      <c r="C19" t="s">
        <v>139</v>
      </c>
      <c r="D19" s="36"/>
      <c r="E19" t="s">
        <v>223</v>
      </c>
      <c r="F19" s="39">
        <v>0</v>
      </c>
      <c r="G19" s="39">
        <v>0</v>
      </c>
    </row>
    <row r="20" spans="1:7" x14ac:dyDescent="0.3">
      <c r="A20" t="s">
        <v>148</v>
      </c>
      <c r="B20" t="s">
        <v>16</v>
      </c>
      <c r="C20" t="s">
        <v>149</v>
      </c>
      <c r="D20" s="36"/>
      <c r="E20" t="s">
        <v>224</v>
      </c>
      <c r="F20" s="39">
        <v>0</v>
      </c>
      <c r="G20" s="39">
        <v>0</v>
      </c>
    </row>
    <row r="21" spans="1:7" x14ac:dyDescent="0.3">
      <c r="A21" t="s">
        <v>128</v>
      </c>
      <c r="B21" t="s">
        <v>16</v>
      </c>
      <c r="C21" t="s">
        <v>129</v>
      </c>
      <c r="D21" s="36"/>
      <c r="E21" t="s">
        <v>225</v>
      </c>
      <c r="F21" s="39">
        <v>0</v>
      </c>
      <c r="G21" s="39">
        <v>0</v>
      </c>
    </row>
    <row r="22" spans="1:7" x14ac:dyDescent="0.3">
      <c r="A22" t="s">
        <v>154</v>
      </c>
      <c r="B22" t="s">
        <v>16</v>
      </c>
      <c r="C22" t="s">
        <v>155</v>
      </c>
      <c r="D22" s="36"/>
      <c r="E22" t="s">
        <v>226</v>
      </c>
      <c r="F22" s="39">
        <v>0</v>
      </c>
      <c r="G22" s="39">
        <v>0</v>
      </c>
    </row>
    <row r="23" spans="1:7" x14ac:dyDescent="0.3">
      <c r="A23" t="s">
        <v>168</v>
      </c>
      <c r="B23" t="s">
        <v>44</v>
      </c>
      <c r="C23" t="s">
        <v>169</v>
      </c>
      <c r="D23" s="36"/>
      <c r="E23" t="s">
        <v>227</v>
      </c>
      <c r="F23" s="39">
        <v>0</v>
      </c>
      <c r="G23" s="39">
        <v>0</v>
      </c>
    </row>
    <row r="24" spans="1:7" x14ac:dyDescent="0.3">
      <c r="A24" t="s">
        <v>146</v>
      </c>
      <c r="B24" t="s">
        <v>44</v>
      </c>
      <c r="C24" t="s">
        <v>147</v>
      </c>
      <c r="D24" s="36"/>
      <c r="E24" t="s">
        <v>228</v>
      </c>
      <c r="F24" s="39">
        <v>0</v>
      </c>
      <c r="G24" s="39">
        <v>0</v>
      </c>
    </row>
    <row r="25" spans="1:7" x14ac:dyDescent="0.3">
      <c r="A25" t="s">
        <v>142</v>
      </c>
      <c r="B25" t="s">
        <v>44</v>
      </c>
      <c r="C25" t="s">
        <v>143</v>
      </c>
      <c r="D25" s="36"/>
      <c r="E25" t="s">
        <v>229</v>
      </c>
      <c r="F25" s="39">
        <v>0</v>
      </c>
      <c r="G25" s="39">
        <v>0</v>
      </c>
    </row>
    <row r="26" spans="1:7" x14ac:dyDescent="0.3">
      <c r="A26" t="s">
        <v>156</v>
      </c>
      <c r="B26" t="s">
        <v>44</v>
      </c>
      <c r="C26" t="s">
        <v>157</v>
      </c>
      <c r="D26" s="36"/>
      <c r="E26" t="s">
        <v>230</v>
      </c>
      <c r="F26" s="39">
        <v>0</v>
      </c>
      <c r="G26" s="39">
        <v>0</v>
      </c>
    </row>
    <row r="27" spans="1:7" x14ac:dyDescent="0.3">
      <c r="A27" t="s">
        <v>130</v>
      </c>
      <c r="B27" t="s">
        <v>44</v>
      </c>
      <c r="C27" t="s">
        <v>131</v>
      </c>
      <c r="D27" s="36"/>
      <c r="E27" t="s">
        <v>231</v>
      </c>
      <c r="F27" s="39">
        <v>0</v>
      </c>
      <c r="G27" s="39">
        <v>0</v>
      </c>
    </row>
    <row r="28" spans="1:7" x14ac:dyDescent="0.3">
      <c r="A28" t="s">
        <v>150</v>
      </c>
      <c r="B28" t="s">
        <v>44</v>
      </c>
      <c r="C28" t="s">
        <v>151</v>
      </c>
      <c r="D28" s="36"/>
      <c r="E28" t="s">
        <v>232</v>
      </c>
      <c r="F28" s="39">
        <v>0</v>
      </c>
      <c r="G28" s="39">
        <v>0</v>
      </c>
    </row>
    <row r="29" spans="1:7" x14ac:dyDescent="0.3">
      <c r="A29" t="s">
        <v>140</v>
      </c>
      <c r="B29" t="s">
        <v>44</v>
      </c>
      <c r="C29" t="s">
        <v>141</v>
      </c>
      <c r="D29" s="36"/>
      <c r="E29" t="s">
        <v>233</v>
      </c>
      <c r="F29" s="39">
        <v>0</v>
      </c>
      <c r="G29" s="39">
        <v>0</v>
      </c>
    </row>
    <row r="30" spans="1:7" x14ac:dyDescent="0.3">
      <c r="A30" t="s">
        <v>158</v>
      </c>
      <c r="B30" t="s">
        <v>44</v>
      </c>
      <c r="C30" t="s">
        <v>159</v>
      </c>
      <c r="D30" s="36"/>
      <c r="E30" t="s">
        <v>234</v>
      </c>
      <c r="F30" s="39">
        <v>0</v>
      </c>
      <c r="G30" s="39">
        <v>0</v>
      </c>
    </row>
    <row r="31" spans="1:7" x14ac:dyDescent="0.3">
      <c r="A31" t="s">
        <v>126</v>
      </c>
      <c r="B31" t="s">
        <v>44</v>
      </c>
      <c r="C31" t="s">
        <v>127</v>
      </c>
      <c r="D31" s="36"/>
      <c r="E31" t="s">
        <v>235</v>
      </c>
      <c r="F31" s="39">
        <v>0</v>
      </c>
      <c r="G31" s="39">
        <v>0</v>
      </c>
    </row>
    <row r="32" spans="1:7" x14ac:dyDescent="0.3">
      <c r="A32" t="s">
        <v>196</v>
      </c>
      <c r="B32" t="s">
        <v>19</v>
      </c>
      <c r="C32" t="s">
        <v>197</v>
      </c>
      <c r="D32" s="36"/>
      <c r="E32" t="s">
        <v>236</v>
      </c>
      <c r="F32" s="39">
        <v>0</v>
      </c>
      <c r="G32" s="39">
        <v>0</v>
      </c>
    </row>
    <row r="33" spans="1:7" x14ac:dyDescent="0.3">
      <c r="A33" t="s">
        <v>192</v>
      </c>
      <c r="B33" t="s">
        <v>44</v>
      </c>
      <c r="C33" t="s">
        <v>193</v>
      </c>
      <c r="D33" s="36"/>
      <c r="E33" t="s">
        <v>237</v>
      </c>
      <c r="F33" s="39">
        <v>0</v>
      </c>
      <c r="G33" s="39">
        <v>0</v>
      </c>
    </row>
    <row r="34" spans="1:7" x14ac:dyDescent="0.3">
      <c r="A34" t="s">
        <v>166</v>
      </c>
      <c r="B34" t="s">
        <v>44</v>
      </c>
      <c r="C34" t="s">
        <v>167</v>
      </c>
      <c r="D34" s="36"/>
      <c r="E34" t="s">
        <v>238</v>
      </c>
      <c r="F34" s="39">
        <v>0</v>
      </c>
      <c r="G34" s="39">
        <v>0</v>
      </c>
    </row>
    <row r="35" spans="1:7" x14ac:dyDescent="0.3">
      <c r="A35" t="s">
        <v>164</v>
      </c>
      <c r="B35" t="s">
        <v>44</v>
      </c>
      <c r="C35" t="s">
        <v>165</v>
      </c>
      <c r="D35" s="36"/>
      <c r="E35" t="s">
        <v>239</v>
      </c>
      <c r="F35" s="39">
        <v>0</v>
      </c>
      <c r="G35" s="39">
        <v>0</v>
      </c>
    </row>
    <row r="36" spans="1:7" x14ac:dyDescent="0.3">
      <c r="A36" t="s">
        <v>174</v>
      </c>
      <c r="B36" t="s">
        <v>44</v>
      </c>
      <c r="C36" t="s">
        <v>175</v>
      </c>
      <c r="D36" s="36"/>
      <c r="E36" t="s">
        <v>240</v>
      </c>
      <c r="F36" s="39">
        <v>0</v>
      </c>
      <c r="G36" s="39">
        <v>0</v>
      </c>
    </row>
    <row r="37" spans="1:7" x14ac:dyDescent="0.3">
      <c r="A37" t="s">
        <v>182</v>
      </c>
      <c r="B37" t="s">
        <v>44</v>
      </c>
      <c r="C37" t="s">
        <v>183</v>
      </c>
      <c r="D37" s="36"/>
      <c r="E37" t="s">
        <v>241</v>
      </c>
      <c r="F37" s="39">
        <v>0</v>
      </c>
      <c r="G37" s="39">
        <v>0</v>
      </c>
    </row>
    <row r="38" spans="1:7" x14ac:dyDescent="0.3">
      <c r="A38" t="s">
        <v>186</v>
      </c>
      <c r="B38" t="s">
        <v>44</v>
      </c>
      <c r="C38" t="s">
        <v>187</v>
      </c>
      <c r="D38" s="36"/>
      <c r="E38" t="s">
        <v>242</v>
      </c>
      <c r="F38" s="39">
        <v>0</v>
      </c>
      <c r="G38" s="39">
        <v>0</v>
      </c>
    </row>
    <row r="39" spans="1:7" x14ac:dyDescent="0.3">
      <c r="A39" s="25" t="s">
        <v>216</v>
      </c>
    </row>
    <row r="40" spans="1:7" ht="43.2" x14ac:dyDescent="0.3">
      <c r="A40" t="s">
        <v>217</v>
      </c>
      <c r="B40" t="s">
        <v>117</v>
      </c>
      <c r="C40" s="38" t="s">
        <v>218</v>
      </c>
      <c r="D40" s="36"/>
      <c r="E40" t="s">
        <v>243</v>
      </c>
      <c r="F40" s="39">
        <v>0</v>
      </c>
      <c r="G40" s="39">
        <v>0</v>
      </c>
    </row>
  </sheetData>
  <sheetProtection sheet="1"/>
  <mergeCells count="5">
    <mergeCell ref="A1:D1"/>
    <mergeCell ref="A2:D2"/>
    <mergeCell ref="A3:D3"/>
    <mergeCell ref="A4:D4"/>
    <mergeCell ref="A6:D6"/>
  </mergeCells>
  <pageMargins left="0.75" right="0.75" top="0.75" bottom="0.5" header="0.5" footer="0.7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41"/>
  <sheetViews>
    <sheetView topLeftCell="A2" workbookViewId="0"/>
  </sheetViews>
  <sheetFormatPr baseColWidth="10" defaultColWidth="8.88671875" defaultRowHeight="14.4" x14ac:dyDescent="0.3"/>
  <cols>
    <col min="1" max="1" width="25.6640625" customWidth="1"/>
    <col min="2" max="2" width="3.44140625" customWidth="1"/>
    <col min="3" max="7" width="13.6640625" customWidth="1"/>
    <col min="8" max="8" width="25.6640625" customWidth="1"/>
  </cols>
  <sheetData>
    <row r="1" spans="1:8" x14ac:dyDescent="0.3">
      <c r="E1" s="3" t="s">
        <v>0</v>
      </c>
      <c r="F1" s="3" t="s">
        <v>0</v>
      </c>
      <c r="G1" s="3" t="s">
        <v>0</v>
      </c>
      <c r="H1" s="3" t="s">
        <v>0</v>
      </c>
    </row>
    <row r="2" spans="1:8" x14ac:dyDescent="0.3">
      <c r="E2" s="3" t="s">
        <v>1</v>
      </c>
      <c r="F2" s="3" t="s">
        <v>1</v>
      </c>
      <c r="G2" s="3" t="s">
        <v>1</v>
      </c>
      <c r="H2" s="3" t="s">
        <v>1</v>
      </c>
    </row>
    <row r="3" spans="1:8" x14ac:dyDescent="0.3">
      <c r="E3" s="3"/>
      <c r="F3" s="3"/>
      <c r="G3" s="3"/>
      <c r="H3" s="3"/>
    </row>
    <row r="4" spans="1:8" x14ac:dyDescent="0.3">
      <c r="E4" s="3"/>
      <c r="F4" s="3"/>
      <c r="G4" s="3"/>
      <c r="H4" s="3"/>
    </row>
    <row r="6" spans="1:8" ht="18" x14ac:dyDescent="0.35">
      <c r="C6" s="2" t="s">
        <v>244</v>
      </c>
      <c r="D6" s="2" t="s">
        <v>244</v>
      </c>
      <c r="E6" s="2" t="s">
        <v>244</v>
      </c>
      <c r="F6" s="2" t="s">
        <v>244</v>
      </c>
      <c r="G6" s="2" t="s">
        <v>244</v>
      </c>
    </row>
    <row r="10" spans="1:8" x14ac:dyDescent="0.3">
      <c r="B10" t="s">
        <v>245</v>
      </c>
      <c r="C10" s="40" t="s">
        <v>6</v>
      </c>
      <c r="D10" s="41" t="s">
        <v>7</v>
      </c>
      <c r="E10" s="40" t="s">
        <v>8</v>
      </c>
    </row>
    <row r="11" spans="1:8" x14ac:dyDescent="0.3">
      <c r="B11" t="s">
        <v>245</v>
      </c>
      <c r="C11" s="40" t="s">
        <v>9</v>
      </c>
      <c r="D11" s="41" t="s">
        <v>7</v>
      </c>
      <c r="E11" s="40" t="s">
        <v>10</v>
      </c>
    </row>
    <row r="12" spans="1:8" x14ac:dyDescent="0.3">
      <c r="B12" t="s">
        <v>245</v>
      </c>
      <c r="C12" s="40" t="s">
        <v>11</v>
      </c>
      <c r="D12" s="41" t="s">
        <v>28</v>
      </c>
      <c r="E12" s="40" t="s">
        <v>29</v>
      </c>
    </row>
    <row r="14" spans="1:8" ht="45" customHeight="1" x14ac:dyDescent="0.3">
      <c r="A14" s="42" t="s">
        <v>246</v>
      </c>
      <c r="B14" s="42" t="s">
        <v>247</v>
      </c>
      <c r="C14" s="42" t="s">
        <v>31</v>
      </c>
      <c r="D14" s="43" t="s">
        <v>16</v>
      </c>
      <c r="E14" s="1" t="s">
        <v>32</v>
      </c>
      <c r="F14" s="1" t="s">
        <v>32</v>
      </c>
      <c r="G14" s="44">
        <f>SUM(G15:G16)</f>
        <v>110</v>
      </c>
    </row>
    <row r="15" spans="1:8" x14ac:dyDescent="0.3">
      <c r="A15" s="45" t="s">
        <v>248</v>
      </c>
      <c r="B15" s="45"/>
      <c r="C15" s="46">
        <v>1</v>
      </c>
      <c r="D15" s="46">
        <v>24</v>
      </c>
      <c r="E15" s="46"/>
      <c r="F15" s="46"/>
      <c r="G15" s="46">
        <f>PRODUCT(C15:F15)</f>
        <v>24</v>
      </c>
    </row>
    <row r="16" spans="1:8" x14ac:dyDescent="0.3">
      <c r="A16" s="45" t="s">
        <v>249</v>
      </c>
      <c r="B16" s="45"/>
      <c r="C16" s="46">
        <v>1</v>
      </c>
      <c r="D16" s="46">
        <v>86</v>
      </c>
      <c r="E16" s="46"/>
      <c r="F16" s="46"/>
      <c r="G16" s="46">
        <f>PRODUCT(C16:F16)</f>
        <v>86</v>
      </c>
    </row>
    <row r="18" spans="1:7" ht="45" customHeight="1" x14ac:dyDescent="0.3">
      <c r="A18" s="42" t="s">
        <v>250</v>
      </c>
      <c r="B18" s="42" t="s">
        <v>247</v>
      </c>
      <c r="C18" s="42" t="s">
        <v>33</v>
      </c>
      <c r="D18" s="43" t="s">
        <v>16</v>
      </c>
      <c r="E18" s="1" t="s">
        <v>34</v>
      </c>
      <c r="F18" s="1" t="s">
        <v>34</v>
      </c>
      <c r="G18" s="44">
        <f>SUM(G19:G21)</f>
        <v>143</v>
      </c>
    </row>
    <row r="19" spans="1:7" x14ac:dyDescent="0.3">
      <c r="A19" s="45" t="s">
        <v>251</v>
      </c>
      <c r="B19" s="45"/>
      <c r="C19" s="46">
        <v>78</v>
      </c>
      <c r="D19" s="46"/>
      <c r="E19" s="46"/>
      <c r="F19" s="46"/>
      <c r="G19" s="46">
        <f>PRODUCT(C19:F19)</f>
        <v>78</v>
      </c>
    </row>
    <row r="20" spans="1:7" x14ac:dyDescent="0.3">
      <c r="A20" s="45" t="s">
        <v>252</v>
      </c>
      <c r="B20" s="45"/>
      <c r="C20" s="46">
        <v>26</v>
      </c>
      <c r="D20" s="46"/>
      <c r="E20" s="46"/>
      <c r="F20" s="46"/>
      <c r="G20" s="46">
        <f>PRODUCT(C20:F20)</f>
        <v>26</v>
      </c>
    </row>
    <row r="21" spans="1:7" x14ac:dyDescent="0.3">
      <c r="A21" s="45" t="s">
        <v>253</v>
      </c>
      <c r="B21" s="45"/>
      <c r="C21" s="46">
        <v>39</v>
      </c>
      <c r="D21" s="46"/>
      <c r="E21" s="46"/>
      <c r="F21" s="46"/>
      <c r="G21" s="46">
        <f>PRODUCT(C21:F21)</f>
        <v>39</v>
      </c>
    </row>
    <row r="23" spans="1:7" ht="45" customHeight="1" x14ac:dyDescent="0.3">
      <c r="A23" s="42" t="s">
        <v>254</v>
      </c>
      <c r="B23" s="42" t="s">
        <v>247</v>
      </c>
      <c r="C23" s="42" t="s">
        <v>35</v>
      </c>
      <c r="D23" s="43" t="s">
        <v>16</v>
      </c>
      <c r="E23" s="1" t="s">
        <v>36</v>
      </c>
      <c r="F23" s="1" t="s">
        <v>36</v>
      </c>
      <c r="G23" s="44">
        <f>SUM(G24:G25)</f>
        <v>132</v>
      </c>
    </row>
    <row r="24" spans="1:7" x14ac:dyDescent="0.3">
      <c r="A24" s="45" t="s">
        <v>255</v>
      </c>
      <c r="B24" s="45"/>
      <c r="C24" s="46">
        <v>120</v>
      </c>
      <c r="D24" s="46"/>
      <c r="E24" s="46"/>
      <c r="F24" s="46"/>
      <c r="G24" s="46">
        <f>PRODUCT(C24:F24)</f>
        <v>120</v>
      </c>
    </row>
    <row r="25" spans="1:7" x14ac:dyDescent="0.3">
      <c r="A25" s="45" t="s">
        <v>256</v>
      </c>
      <c r="B25" s="45"/>
      <c r="C25" s="46">
        <v>12</v>
      </c>
      <c r="D25" s="46"/>
      <c r="E25" s="46"/>
      <c r="F25" s="46"/>
      <c r="G25" s="46">
        <f>PRODUCT(C25:F25)</f>
        <v>12</v>
      </c>
    </row>
    <row r="27" spans="1:7" x14ac:dyDescent="0.3">
      <c r="B27" t="s">
        <v>245</v>
      </c>
      <c r="C27" s="40" t="s">
        <v>6</v>
      </c>
      <c r="D27" s="41" t="s">
        <v>7</v>
      </c>
      <c r="E27" s="40" t="s">
        <v>8</v>
      </c>
    </row>
    <row r="28" spans="1:7" x14ac:dyDescent="0.3">
      <c r="B28" t="s">
        <v>245</v>
      </c>
      <c r="C28" s="40" t="s">
        <v>9</v>
      </c>
      <c r="D28" s="41" t="s">
        <v>7</v>
      </c>
      <c r="E28" s="40" t="s">
        <v>10</v>
      </c>
    </row>
    <row r="29" spans="1:7" x14ac:dyDescent="0.3">
      <c r="B29" t="s">
        <v>245</v>
      </c>
      <c r="C29" s="40" t="s">
        <v>11</v>
      </c>
      <c r="D29" s="41" t="s">
        <v>63</v>
      </c>
      <c r="E29" s="40" t="s">
        <v>64</v>
      </c>
    </row>
    <row r="31" spans="1:7" ht="45" customHeight="1" x14ac:dyDescent="0.3">
      <c r="A31" s="42" t="s">
        <v>257</v>
      </c>
      <c r="B31" s="42" t="s">
        <v>247</v>
      </c>
      <c r="C31" s="42" t="s">
        <v>69</v>
      </c>
      <c r="D31" s="43" t="s">
        <v>16</v>
      </c>
      <c r="E31" s="1" t="s">
        <v>70</v>
      </c>
      <c r="F31" s="1" t="s">
        <v>70</v>
      </c>
      <c r="G31" s="44">
        <f>SUM(G32:G34)</f>
        <v>385</v>
      </c>
    </row>
    <row r="32" spans="1:7" x14ac:dyDescent="0.3">
      <c r="A32" s="45" t="s">
        <v>258</v>
      </c>
      <c r="B32" s="45"/>
      <c r="C32" s="46">
        <v>110</v>
      </c>
      <c r="D32" s="46"/>
      <c r="E32" s="46"/>
      <c r="F32" s="46"/>
      <c r="G32" s="46">
        <f>PRODUCT(C32:F32)</f>
        <v>110</v>
      </c>
    </row>
    <row r="33" spans="1:7" x14ac:dyDescent="0.3">
      <c r="A33" s="45" t="s">
        <v>259</v>
      </c>
      <c r="B33" s="45"/>
      <c r="C33" s="46">
        <v>143</v>
      </c>
      <c r="D33" s="46"/>
      <c r="E33" s="46"/>
      <c r="F33" s="46"/>
      <c r="G33" s="46">
        <f>PRODUCT(C33:F33)</f>
        <v>143</v>
      </c>
    </row>
    <row r="34" spans="1:7" x14ac:dyDescent="0.3">
      <c r="A34" s="45" t="s">
        <v>260</v>
      </c>
      <c r="B34" s="45"/>
      <c r="C34" s="46">
        <v>132</v>
      </c>
      <c r="D34" s="46"/>
      <c r="E34" s="46"/>
      <c r="F34" s="46"/>
      <c r="G34" s="46">
        <f>PRODUCT(C34:F34)</f>
        <v>132</v>
      </c>
    </row>
    <row r="36" spans="1:7" ht="45" customHeight="1" x14ac:dyDescent="0.3">
      <c r="A36" s="42" t="s">
        <v>261</v>
      </c>
      <c r="B36" s="42" t="s">
        <v>247</v>
      </c>
      <c r="C36" s="42" t="s">
        <v>71</v>
      </c>
      <c r="D36" s="43" t="s">
        <v>16</v>
      </c>
      <c r="E36" s="1" t="s">
        <v>72</v>
      </c>
      <c r="F36" s="1" t="s">
        <v>72</v>
      </c>
      <c r="G36" s="44">
        <f>SUM(G37:G38)</f>
        <v>253</v>
      </c>
    </row>
    <row r="37" spans="1:7" x14ac:dyDescent="0.3">
      <c r="A37" s="45" t="s">
        <v>258</v>
      </c>
      <c r="B37" s="45"/>
      <c r="C37" s="46">
        <v>110</v>
      </c>
      <c r="D37" s="46"/>
      <c r="E37" s="46"/>
      <c r="F37" s="46"/>
      <c r="G37" s="46">
        <f>PRODUCT(C37:F37)</f>
        <v>110</v>
      </c>
    </row>
    <row r="38" spans="1:7" x14ac:dyDescent="0.3">
      <c r="A38" s="45" t="s">
        <v>259</v>
      </c>
      <c r="B38" s="45"/>
      <c r="C38" s="46">
        <v>143</v>
      </c>
      <c r="D38" s="46"/>
      <c r="E38" s="46"/>
      <c r="F38" s="46"/>
      <c r="G38" s="46">
        <f>PRODUCT(C38:F38)</f>
        <v>143</v>
      </c>
    </row>
    <row r="40" spans="1:7" ht="45" customHeight="1" x14ac:dyDescent="0.3">
      <c r="A40" s="42" t="s">
        <v>262</v>
      </c>
      <c r="B40" s="42" t="s">
        <v>247</v>
      </c>
      <c r="C40" s="42" t="s">
        <v>73</v>
      </c>
      <c r="D40" s="43" t="s">
        <v>16</v>
      </c>
      <c r="E40" s="1" t="s">
        <v>74</v>
      </c>
      <c r="F40" s="1" t="s">
        <v>74</v>
      </c>
      <c r="G40" s="44">
        <f>SUM(G41:G41)</f>
        <v>132</v>
      </c>
    </row>
    <row r="41" spans="1:7" x14ac:dyDescent="0.3">
      <c r="A41" s="45" t="s">
        <v>260</v>
      </c>
      <c r="B41" s="45"/>
      <c r="C41" s="46">
        <v>132</v>
      </c>
      <c r="D41" s="46"/>
      <c r="E41" s="46"/>
      <c r="F41" s="46"/>
      <c r="G41" s="46">
        <f>PRODUCT(C41:F41)</f>
        <v>132</v>
      </c>
    </row>
  </sheetData>
  <sheetProtection sheet="1"/>
  <mergeCells count="11">
    <mergeCell ref="E40:F40"/>
    <mergeCell ref="E14:F14"/>
    <mergeCell ref="E18:F18"/>
    <mergeCell ref="E23:F23"/>
    <mergeCell ref="E31:F31"/>
    <mergeCell ref="E36:F36"/>
    <mergeCell ref="E1:H1"/>
    <mergeCell ref="E2:H2"/>
    <mergeCell ref="E3:H3"/>
    <mergeCell ref="E4:H4"/>
    <mergeCell ref="C6:G6"/>
  </mergeCells>
  <pageMargins left="0.75" right="0.75" top="0.75" bottom="0.5" header="0.5" footer="0.7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T-PRES</vt:lpstr>
      <vt:lpstr>T-APU</vt:lpstr>
      <vt:lpstr>T-SMP</vt:lpstr>
      <vt:lpstr>T-DIM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Laura Isla</cp:lastModifiedBy>
  <dcterms:created xsi:type="dcterms:W3CDTF">2026-06-22T14:19:44Z</dcterms:created>
  <dcterms:modified xsi:type="dcterms:W3CDTF">2026-06-22T14:20:30Z</dcterms:modified>
</cp:coreProperties>
</file>