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Z:\Nova Etapa\02 ORGANITZACIÓ i GESTIÓ ADMINISTRATIVA\02 08 Contractació administrativa\1403 Contracte de Serveis\2023\2023_769 Licitació servei d'alarmes i manteniment extintors\2026\"/>
    </mc:Choice>
  </mc:AlternateContent>
  <xr:revisionPtr revIDLastSave="0" documentId="13_ncr:1_{13E703BB-91C4-4F65-B9D0-03763F170B6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ferta licitadora" sheetId="1" r:id="rId1"/>
  </sheets>
  <calcPr calcId="191029"/>
</workbook>
</file>

<file path=xl/calcChain.xml><?xml version="1.0" encoding="utf-8"?>
<calcChain xmlns="http://schemas.openxmlformats.org/spreadsheetml/2006/main">
  <c r="D69" i="1" l="1"/>
  <c r="G61" i="1"/>
  <c r="E61" i="1"/>
  <c r="C68" i="1" s="1"/>
  <c r="E68" i="1" s="1"/>
  <c r="F60" i="1"/>
  <c r="F59" i="1"/>
  <c r="F58" i="1"/>
  <c r="G54" i="1"/>
  <c r="E54" i="1"/>
  <c r="C67" i="1" s="1"/>
  <c r="E67" i="1" s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G30" i="1"/>
  <c r="E30" i="1"/>
  <c r="C66" i="1" s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61" i="1" l="1"/>
  <c r="E66" i="1"/>
  <c r="E69" i="1" s="1"/>
</calcChain>
</file>

<file path=xl/sharedStrings.xml><?xml version="1.0" encoding="utf-8"?>
<sst xmlns="http://schemas.openxmlformats.org/spreadsheetml/2006/main" count="173" uniqueCount="127">
  <si>
    <t>LICITACIÓ DEL SERVEI DE MANTENIMENT D'INSTAL·LACIONS DE SEGURETAT I CONTRA INCENDIS</t>
  </si>
  <si>
    <t>Raó Social de l'Empresa Licitadora:</t>
  </si>
  <si>
    <t>[ Indicar dades aquí ]</t>
  </si>
  <si>
    <t>NIF / CIF de l'Empresa:</t>
  </si>
  <si>
    <t>Nom i Cognoms del Representant Legal:</t>
  </si>
  <si>
    <t>NIF / NIE del Representant:</t>
  </si>
  <si>
    <t>Correu Electrònic de Contacte oficial:</t>
  </si>
  <si>
    <t>Telèfon de Contacte de l'Empresa:</t>
  </si>
  <si>
    <t>Instruccions de compliment obligatori per a les licitadores:</t>
  </si>
  <si>
    <t>1. La licitadora ha d'introduir els seus percentatges de baixa voluntària ÚNICAMENT en les cel·les de color grog clar de la columna E.</t>
  </si>
  <si>
    <t>2. Les baixes s'expressaran en percentatge positiu (ex: introduir un 5.5% de descompte com a 5.5). Si no s'ofereix baixa, s'indicarà 0.</t>
  </si>
  <si>
    <t>3. Cap preu unitari ofert resultant (Columna F) podrà superar els preus màxims de licitació fixats a la columna D.</t>
  </si>
  <si>
    <t>Codi PPTP</t>
  </si>
  <si>
    <t>Component P1 (Objecte de manteniment ordinari)</t>
  </si>
  <si>
    <t>Unitat</t>
  </si>
  <si>
    <t>Preu Màxim Licitació (€/any)</t>
  </si>
  <si>
    <t>Baixa Proposada (%)</t>
  </si>
  <si>
    <t>Preu Unitari Ofert (€/any)</t>
  </si>
  <si>
    <t>Pes Relatiu del Component (%)</t>
  </si>
  <si>
    <t>P1.1</t>
  </si>
  <si>
    <t>Extintor pols ABC fins a 9 kg (Revisions i operacions trimestrals/anuals normatives s/ RIPCI)</t>
  </si>
  <si>
    <t>ut/any</t>
  </si>
  <si>
    <t>P1.2</t>
  </si>
  <si>
    <t>Extintor pols ABC més de 9 kg (Revisions i operacions trimestrals/anuals normatives s/ RIPCI)</t>
  </si>
  <si>
    <t>P1.3</t>
  </si>
  <si>
    <t>Extintor CO2 (Revisions i operacions trimestrals/anuals normatives s/ RIPCI)</t>
  </si>
  <si>
    <t>P1.4</t>
  </si>
  <si>
    <t>Boca d’incendi equipada BIE (Revisions, mesura de pressió i manteniment complet s/ RIPCI)</t>
  </si>
  <si>
    <t>P1.5</t>
  </si>
  <si>
    <t>Sistema detecció incendis tipus 1, fins a 20 detectors (Comprovació central, detectors i sirenes)</t>
  </si>
  <si>
    <t>sistema/any</t>
  </si>
  <si>
    <t>P1.6</t>
  </si>
  <si>
    <t>Sistema detecció incendis tipus 2, més de 20 detectors o &gt;1 barrera (Comprovació reglamentària)</t>
  </si>
  <si>
    <t>P1.7</t>
  </si>
  <si>
    <t>Grup de pressió contra incendis (Proves dinàmiques, valvuleria, automatismes i dipòsits auxiliars)</t>
  </si>
  <si>
    <t>P1.8</t>
  </si>
  <si>
    <t>Sistema d’extinció automàtica (Revisió de central d'extinció, cilindres, difusors i línies de control)</t>
  </si>
  <si>
    <t>P1.9</t>
  </si>
  <si>
    <t>Prova Door Fan Test (Preparació, assaig d'estanqueïtat i informe del recinte tancat de gas)</t>
  </si>
  <si>
    <t>prova</t>
  </si>
  <si>
    <t>P1.10</t>
  </si>
  <si>
    <t>Sistema de control i evacuació de fums (Revisió i test de ventiladors, exutoris i automatismes)</t>
  </si>
  <si>
    <t>P1.11</t>
  </si>
  <si>
    <t>Sistema intrusió tipus A, fins a 10 sensors (Mant. presencial/remot, canals com., targeta SIM M2M i quotes connexió CRA)</t>
  </si>
  <si>
    <t>P1.12</t>
  </si>
  <si>
    <t>Sistema intrusió tipus B, més de 10 sensors (Mant. presencial/remot, canals com., targeta SIM M2M i quotes connexió CRA)</t>
  </si>
  <si>
    <t>P1.13</t>
  </si>
  <si>
    <t>Càmera de videovigilància CCTV (Neteja òptica, orientació, focus, comprovació de gravador NVR i xarxa)</t>
  </si>
  <si>
    <t>BAIXA MITJANA PONDERADA BLOC P1 (MANTENIMENT PREVENTIU)</t>
  </si>
  <si>
    <t>Codi / Cap.</t>
  </si>
  <si>
    <t>Concepte d'Execució de Manteniment Correctiu P2 i Materials</t>
  </si>
  <si>
    <t>Preu Màxim / Referència Base</t>
  </si>
  <si>
    <t>Preu / Marge Resultant</t>
  </si>
  <si>
    <t>P2.MO1</t>
  </si>
  <si>
    <t>Preu hora efectiva oficial 1a especialista o encarregat (En jornada laboral ordinària)</t>
  </si>
  <si>
    <t>h</t>
  </si>
  <si>
    <t>P2.MO2</t>
  </si>
  <si>
    <t>Preu hora efectiva oficial 2a o ajudant de manteniment (En jornada laboral ordinària)</t>
  </si>
  <si>
    <t>P2.CAP1</t>
  </si>
  <si>
    <t>Capítol 1: Elements de protecció i extinció contra incendis (Descompte general s/ PVP)</t>
  </si>
  <si>
    <t>Tarifa</t>
  </si>
  <si>
    <t>Marge 100% PVP</t>
  </si>
  <si>
    <t>P2.CAP2</t>
  </si>
  <si>
    <t>Capítol 2: Elements de detecció i alarma d'incendis (Descompte general s/ PVP)</t>
  </si>
  <si>
    <t>P2.CAP3</t>
  </si>
  <si>
    <t>Capítol 3: Elements de centrals d'alarma d'intrusió i comunicadors (Descompte general s/ PVP)</t>
  </si>
  <si>
    <t>P2.CAP4</t>
  </si>
  <si>
    <t>Capítol 4: Elements de sistemes de seguretat i intrusió (Descompte general s/ PVP)</t>
  </si>
  <si>
    <t>P2.CAP5</t>
  </si>
  <si>
    <t>Capítol 5: Elements de sistemes de videovigilància (Descompte general s/ PVP)</t>
  </si>
  <si>
    <t>P2.CAP6</t>
  </si>
  <si>
    <t>Capítol 6: Elements de comunicació, connexió secundària a CRA (Descompte general s/ PVP)</t>
  </si>
  <si>
    <t>ESP.1</t>
  </si>
  <si>
    <t>Retimbrat / prova de pressió extintor pols ABC fins a 9 kg (Inclou certificat)</t>
  </si>
  <si>
    <t>ut</t>
  </si>
  <si>
    <t>ESP.2</t>
  </si>
  <si>
    <t>Retimbrat / prova de pressió extintor pols ABC més de 9 kg (Inclou certificat)</t>
  </si>
  <si>
    <t>ESP.3</t>
  </si>
  <si>
    <t>Retimbrat / prova de pressió extintor CO2 (Inclou certificat i taller)</t>
  </si>
  <si>
    <t>ESP.4</t>
  </si>
  <si>
    <t>Recàrrega extintor pols ABC fins a 9 kg (Per descàrrega o pèrdua de pressió)</t>
  </si>
  <si>
    <t>ESP.5</t>
  </si>
  <si>
    <t>Recàrrega extintor pols ABC més de 9 kg (Per descàrrega o pèrdua de pressió)</t>
  </si>
  <si>
    <t>ESP.6</t>
  </si>
  <si>
    <t>Recàrrega extintor CO2 (Per descàrrega o pèrdua de pressió reglamentària)</t>
  </si>
  <si>
    <t>ESP.7</t>
  </si>
  <si>
    <t>Substitució extintor pols ABC fins a 9 kg (Subministrament i col·locació de nou equip complet)</t>
  </si>
  <si>
    <t>ESP.8</t>
  </si>
  <si>
    <t>Substitució extintor pols ABC més de 9 kg (Subministrament i col·locació de nou equip complet)</t>
  </si>
  <si>
    <t>ESP.9</t>
  </si>
  <si>
    <t>Substitució extintor CO2 (Subministrament i col·locació de nou equip complet)</t>
  </si>
  <si>
    <t>ESP.10</t>
  </si>
  <si>
    <t>Prova hidràulica de mànega de Boca d'Incendi Equipada (BIE) reglamentària</t>
  </si>
  <si>
    <t>ESP.11</t>
  </si>
  <si>
    <t>Substitució de mànega de BIE completa (Mànega semirígida/plana adaptada a normativa RIPCI)</t>
  </si>
  <si>
    <t>ESP.12</t>
  </si>
  <si>
    <t>Substitució de llança, vàlvula o element mecànic auxiliar de BIE</t>
  </si>
  <si>
    <t>BAIXA MITJANA PONDERADA BLOC P2 (MANTENIMENT CORRECTIU)</t>
  </si>
  <si>
    <t>Codi Licit.</t>
  </si>
  <si>
    <t>Actuació Inicial P3 (Instal·lació completa, legalitzada i en funcionament)</t>
  </si>
  <si>
    <t>Preu Màxim Licitació (€)</t>
  </si>
  <si>
    <t>Import Net Ofert (€)</t>
  </si>
  <si>
    <t>P3.1</t>
  </si>
  <si>
    <t>Substitució i renovació funcional completa del sistema d’alarma d’intrusió de l’edifici de l’Ajuntament</t>
  </si>
  <si>
    <t>P3.2</t>
  </si>
  <si>
    <t>Subministrament i instal·lació completa del sistema de videovigilància interior a l’edifici de l’Ajuntament (5 càmeres IP)</t>
  </si>
  <si>
    <t>P3.3</t>
  </si>
  <si>
    <t>Subministrament i instal·lació completa del sistema de videovigilància interior al magatzem municipal (2 càmeres IP)</t>
  </si>
  <si>
    <t>TOTAL PRESSUPOST ACTUACIONS INICIALS P3</t>
  </si>
  <si>
    <t>Criteri d'Avaluació Econòmica</t>
  </si>
  <si>
    <t>Bloc de Licitació</t>
  </si>
  <si>
    <t>Baixa Mitjana del Bloc (%)</t>
  </si>
  <si>
    <t>Pes sobre el Contracte (%)</t>
  </si>
  <si>
    <t>Impacte de la Baixa s/ Global (%)</t>
  </si>
  <si>
    <t>Criteri 1: Manteniment Preventiu</t>
  </si>
  <si>
    <t>Prestació P1</t>
  </si>
  <si>
    <t>Criteri 2: Manteniment Correctiu i Retimbrats</t>
  </si>
  <si>
    <t>Prestació P2</t>
  </si>
  <si>
    <t>Criteri 3: Adequacions Inicials</t>
  </si>
  <si>
    <t>Prestació P3</t>
  </si>
  <si>
    <t>TOTAL VALORACIÓ CONTRACTUAL COMPARATIVA</t>
  </si>
  <si>
    <t>MODEL  D'OFERTA ECONÒMICA - AJUNTAMENT DE SANT MARTÍ SARROCA</t>
  </si>
  <si>
    <t>RESUM PER A LA MESA DE CONTRACTACIÓ: DETERMINACIÓ DE LA BAIXA GLOBAL</t>
  </si>
  <si>
    <t>4. El resum final calcula de forma integrada la Baixa Global Ponderada</t>
  </si>
  <si>
    <t>BLOC 1: PRESTACIÓ P1 - MANTENIMENT PREVENTIU I NORMATIU (Pes relatiu de valoració: 30,00%)</t>
  </si>
  <si>
    <t>BLOC 2: PRESTACIÓ P2 - MANTENIMENT CORRECTIU, RECANVIS I ACTUACIONS REGLAMENTÀRIES (Pes relatiu de valoració: 15,00%)</t>
  </si>
  <si>
    <t>BLOC 3: PRESTACIÓ P3 - ACTUACIONS INICIALS D'ADEQUACIÓ TANCADES (Pes relatiu de valoració: 15,00%)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</si>
</sst>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\€"/>
    <numFmt numFmtId="165" formatCode="0.00&quot;%&quot;"/>
  </numFmts>
  <fonts count="9" x14ac:knownFonts="1">
    <font>
      <sz val="11"/>
      <color theme="1"/>
      <name val="Calibri"/>
      <family val="2"/>
      <scheme val="minor"/>
    </font>
    <font>
      <b/>
      <sz val="14"/>
      <color rgb="FF1F497D"/>
      <name val="Calibri"/>
    </font>
    <font>
      <b/>
      <sz val="11"/>
      <color rgb="FF366092"/>
      <name val="Calibri"/>
    </font>
    <font>
      <b/>
      <sz val="10"/>
      <color rgb="FF1F497D"/>
      <name val="Calibri"/>
    </font>
    <font>
      <i/>
      <sz val="10"/>
      <color rgb="FF595959"/>
      <name val="Calibri"/>
    </font>
    <font>
      <b/>
      <sz val="10"/>
      <name val="Calibri"/>
    </font>
    <font>
      <sz val="10"/>
      <name val="Calibri"/>
    </font>
    <font>
      <b/>
      <sz val="11"/>
      <color rgb="FFFFFFFF"/>
      <name val="Calibri"/>
    </font>
    <font>
      <b/>
      <sz val="10"/>
      <color rgb="FFFFFFFF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DCE6F1"/>
        <bgColor rgb="FFDCE6F1"/>
      </patternFill>
    </fill>
    <fill>
      <patternFill patternType="solid">
        <fgColor rgb="FFF2F2F2"/>
        <bgColor rgb="FFF2F2F2"/>
      </patternFill>
    </fill>
    <fill>
      <patternFill patternType="solid">
        <fgColor rgb="FFFFF2CC"/>
        <bgColor rgb="FFFFF2CC"/>
      </patternFill>
    </fill>
    <fill>
      <patternFill patternType="solid">
        <fgColor rgb="FF1F497D"/>
        <bgColor rgb="FF1F497D"/>
      </patternFill>
    </fill>
    <fill>
      <patternFill patternType="solid">
        <fgColor rgb="FF366092"/>
        <bgColor rgb="FF366092"/>
      </patternFill>
    </fill>
    <fill>
      <patternFill patternType="solid">
        <fgColor rgb="FFF2F5F8"/>
        <bgColor rgb="FFF2F5F8"/>
      </patternFill>
    </fill>
    <fill>
      <patternFill patternType="solid">
        <fgColor rgb="FF385723"/>
        <bgColor rgb="FF385723"/>
      </patternFill>
    </fill>
    <fill>
      <patternFill patternType="solid">
        <fgColor rgb="FF548235"/>
        <bgColor rgb="FF548235"/>
      </patternFill>
    </fill>
    <fill>
      <patternFill patternType="solid">
        <fgColor rgb="FFE2EFDA"/>
        <bgColor rgb="FFE2EFDA"/>
      </patternFill>
    </fill>
  </fills>
  <borders count="4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medium">
        <color rgb="FF1F497D"/>
      </bottom>
      <diagonal/>
    </border>
    <border>
      <left/>
      <right/>
      <top style="thin">
        <color rgb="FFD9D9D9"/>
      </top>
      <bottom style="double">
        <color rgb="FF1F497D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3" borderId="1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left" vertical="center" wrapText="1"/>
    </xf>
    <xf numFmtId="0" fontId="0" fillId="0" borderId="1" xfId="0" applyBorder="1"/>
    <xf numFmtId="0" fontId="5" fillId="0" borderId="0" xfId="0" applyFont="1"/>
    <xf numFmtId="0" fontId="6" fillId="0" borderId="0" xfId="0" applyFont="1"/>
    <xf numFmtId="0" fontId="8" fillId="6" borderId="2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left" vertical="center" wrapText="1"/>
    </xf>
    <xf numFmtId="164" fontId="6" fillId="7" borderId="1" xfId="0" applyNumberFormat="1" applyFont="1" applyFill="1" applyBorder="1" applyAlignment="1">
      <alignment horizontal="right" vertical="center"/>
    </xf>
    <xf numFmtId="165" fontId="6" fillId="4" borderId="1" xfId="0" applyNumberFormat="1" applyFont="1" applyFill="1" applyBorder="1" applyAlignment="1">
      <alignment horizontal="right" vertical="center"/>
    </xf>
    <xf numFmtId="164" fontId="5" fillId="7" borderId="1" xfId="0" applyNumberFormat="1" applyFont="1" applyFill="1" applyBorder="1" applyAlignment="1">
      <alignment horizontal="right" vertical="center"/>
    </xf>
    <xf numFmtId="165" fontId="6" fillId="7" borderId="1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5" fontId="6" fillId="0" borderId="1" xfId="0" applyNumberFormat="1" applyFont="1" applyBorder="1" applyAlignment="1">
      <alignment horizontal="right" vertical="center"/>
    </xf>
    <xf numFmtId="0" fontId="0" fillId="2" borderId="3" xfId="0" applyFill="1" applyBorder="1"/>
    <xf numFmtId="0" fontId="5" fillId="2" borderId="3" xfId="0" applyFont="1" applyFill="1" applyBorder="1" applyAlignment="1">
      <alignment horizontal="right" vertical="center"/>
    </xf>
    <xf numFmtId="165" fontId="5" fillId="2" borderId="3" xfId="0" applyNumberFormat="1" applyFont="1" applyFill="1" applyBorder="1" applyAlignment="1">
      <alignment horizontal="right" vertical="center"/>
    </xf>
    <xf numFmtId="165" fontId="5" fillId="0" borderId="3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165" fontId="5" fillId="0" borderId="1" xfId="0" applyNumberFormat="1" applyFont="1" applyBorder="1" applyAlignment="1">
      <alignment horizontal="right" vertical="center"/>
    </xf>
    <xf numFmtId="0" fontId="6" fillId="7" borderId="1" xfId="0" applyFont="1" applyFill="1" applyBorder="1" applyAlignment="1">
      <alignment horizontal="right" vertical="center"/>
    </xf>
    <xf numFmtId="165" fontId="5" fillId="7" borderId="1" xfId="0" applyNumberFormat="1" applyFont="1" applyFill="1" applyBorder="1" applyAlignment="1">
      <alignment horizontal="right" vertical="center"/>
    </xf>
    <xf numFmtId="164" fontId="1" fillId="2" borderId="3" xfId="0" applyNumberFormat="1" applyFont="1" applyFill="1" applyBorder="1" applyAlignment="1">
      <alignment horizontal="right" vertical="center"/>
    </xf>
    <xf numFmtId="0" fontId="0" fillId="10" borderId="3" xfId="0" applyFill="1" applyBorder="1"/>
    <xf numFmtId="0" fontId="5" fillId="10" borderId="3" xfId="0" applyFont="1" applyFill="1" applyBorder="1" applyAlignment="1">
      <alignment horizontal="right" vertical="center"/>
    </xf>
    <xf numFmtId="165" fontId="5" fillId="10" borderId="3" xfId="0" applyNumberFormat="1" applyFont="1" applyFill="1" applyBorder="1" applyAlignment="1">
      <alignment horizontal="right" vertical="center"/>
    </xf>
    <xf numFmtId="165" fontId="1" fillId="10" borderId="3" xfId="0" applyNumberFormat="1" applyFont="1" applyFill="1" applyBorder="1" applyAlignment="1">
      <alignment horizontal="right" vertical="center"/>
    </xf>
    <xf numFmtId="0" fontId="8" fillId="9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8" borderId="0" xfId="0" applyFont="1" applyFill="1" applyAlignment="1">
      <alignment horizontal="left" vertical="center" wrapText="1"/>
    </xf>
    <xf numFmtId="0" fontId="0" fillId="0" borderId="0" xfId="0"/>
    <xf numFmtId="0" fontId="7" fillId="5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0"/>
  <sheetViews>
    <sheetView tabSelected="1" topLeftCell="A49" workbookViewId="0">
      <selection activeCell="D47" sqref="D47"/>
    </sheetView>
  </sheetViews>
  <sheetFormatPr defaultColWidth="9.109375" defaultRowHeight="14.4" x14ac:dyDescent="0.3"/>
  <cols>
    <col min="1" max="1" width="12" customWidth="1"/>
    <col min="2" max="2" width="75" customWidth="1"/>
    <col min="3" max="3" width="14" customWidth="1"/>
    <col min="4" max="4" width="25" customWidth="1"/>
    <col min="5" max="5" width="22" customWidth="1"/>
    <col min="6" max="6" width="24" customWidth="1"/>
    <col min="7" max="7" width="26" customWidth="1"/>
  </cols>
  <sheetData>
    <row r="1" spans="1:7" ht="30" customHeight="1" x14ac:dyDescent="0.3">
      <c r="A1" s="36" t="s">
        <v>0</v>
      </c>
      <c r="B1" s="34"/>
      <c r="C1" s="34"/>
      <c r="D1" s="34"/>
      <c r="E1" s="34"/>
      <c r="F1" s="34"/>
      <c r="G1" s="34"/>
    </row>
    <row r="2" spans="1:7" ht="20.100000000000001" customHeight="1" x14ac:dyDescent="0.3">
      <c r="A2" s="37" t="s">
        <v>121</v>
      </c>
      <c r="B2" s="34"/>
      <c r="C2" s="34"/>
      <c r="D2" s="34"/>
      <c r="E2" s="34"/>
      <c r="F2" s="34"/>
      <c r="G2" s="34"/>
    </row>
    <row r="3" spans="1:7" ht="20.100000000000001" customHeight="1" x14ac:dyDescent="0.3">
      <c r="A3" s="1" t="s">
        <v>1</v>
      </c>
      <c r="B3" s="2" t="s">
        <v>2</v>
      </c>
      <c r="C3" s="3"/>
      <c r="D3" s="3"/>
      <c r="E3" s="3"/>
      <c r="F3" s="3"/>
      <c r="G3" s="3"/>
    </row>
    <row r="4" spans="1:7" ht="20.100000000000001" customHeight="1" x14ac:dyDescent="0.3">
      <c r="A4" s="1" t="s">
        <v>3</v>
      </c>
      <c r="B4" s="2" t="s">
        <v>2</v>
      </c>
      <c r="C4" s="3"/>
      <c r="D4" s="3"/>
      <c r="E4" s="3"/>
      <c r="F4" s="3"/>
      <c r="G4" s="3"/>
    </row>
    <row r="5" spans="1:7" ht="20.100000000000001" customHeight="1" x14ac:dyDescent="0.3">
      <c r="A5" s="1" t="s">
        <v>4</v>
      </c>
      <c r="B5" s="2" t="s">
        <v>2</v>
      </c>
      <c r="C5" s="3"/>
      <c r="D5" s="3"/>
      <c r="E5" s="3"/>
      <c r="F5" s="3"/>
      <c r="G5" s="3"/>
    </row>
    <row r="6" spans="1:7" ht="20.100000000000001" customHeight="1" x14ac:dyDescent="0.3">
      <c r="A6" s="1" t="s">
        <v>5</v>
      </c>
      <c r="B6" s="2" t="s">
        <v>2</v>
      </c>
      <c r="C6" s="3"/>
      <c r="D6" s="3"/>
      <c r="E6" s="3"/>
      <c r="F6" s="3"/>
      <c r="G6" s="3"/>
    </row>
    <row r="7" spans="1:7" ht="20.100000000000001" customHeight="1" x14ac:dyDescent="0.3">
      <c r="A7" s="1" t="s">
        <v>6</v>
      </c>
      <c r="B7" s="2" t="s">
        <v>2</v>
      </c>
      <c r="C7" s="3"/>
      <c r="D7" s="3"/>
      <c r="E7" s="3"/>
      <c r="F7" s="3"/>
      <c r="G7" s="3"/>
    </row>
    <row r="8" spans="1:7" ht="20.100000000000001" customHeight="1" x14ac:dyDescent="0.3">
      <c r="A8" s="1" t="s">
        <v>7</v>
      </c>
      <c r="B8" s="2" t="s">
        <v>2</v>
      </c>
      <c r="C8" s="3"/>
      <c r="D8" s="3"/>
      <c r="E8" s="3"/>
      <c r="F8" s="3"/>
      <c r="G8" s="3"/>
    </row>
    <row r="9" spans="1:7" ht="15.9" customHeight="1" x14ac:dyDescent="0.3">
      <c r="A9" s="4" t="s">
        <v>8</v>
      </c>
    </row>
    <row r="10" spans="1:7" ht="15.9" customHeight="1" x14ac:dyDescent="0.3">
      <c r="A10" s="5" t="s">
        <v>9</v>
      </c>
    </row>
    <row r="11" spans="1:7" ht="15.9" customHeight="1" x14ac:dyDescent="0.3">
      <c r="A11" s="5" t="s">
        <v>10</v>
      </c>
    </row>
    <row r="12" spans="1:7" ht="15.9" customHeight="1" x14ac:dyDescent="0.3">
      <c r="A12" s="5" t="s">
        <v>11</v>
      </c>
    </row>
    <row r="13" spans="1:7" ht="15.9" customHeight="1" x14ac:dyDescent="0.3">
      <c r="A13" s="5" t="s">
        <v>123</v>
      </c>
    </row>
    <row r="15" spans="1:7" ht="24" customHeight="1" x14ac:dyDescent="0.3">
      <c r="A15" s="35" t="s">
        <v>124</v>
      </c>
      <c r="B15" s="34"/>
      <c r="C15" s="34"/>
      <c r="D15" s="34"/>
      <c r="E15" s="34"/>
      <c r="F15" s="34"/>
      <c r="G15" s="34"/>
    </row>
    <row r="16" spans="1:7" ht="26.1" customHeight="1" x14ac:dyDescent="0.3">
      <c r="A16" s="6" t="s">
        <v>12</v>
      </c>
      <c r="B16" s="6" t="s">
        <v>13</v>
      </c>
      <c r="C16" s="6" t="s">
        <v>14</v>
      </c>
      <c r="D16" s="6" t="s">
        <v>15</v>
      </c>
      <c r="E16" s="6" t="s">
        <v>16</v>
      </c>
      <c r="F16" s="6" t="s">
        <v>17</v>
      </c>
      <c r="G16" s="6" t="s">
        <v>18</v>
      </c>
    </row>
    <row r="17" spans="1:7" ht="27" customHeight="1" x14ac:dyDescent="0.3">
      <c r="A17" s="7" t="s">
        <v>19</v>
      </c>
      <c r="B17" s="8" t="s">
        <v>20</v>
      </c>
      <c r="C17" s="7" t="s">
        <v>21</v>
      </c>
      <c r="D17" s="9">
        <v>16</v>
      </c>
      <c r="E17" s="10">
        <v>0</v>
      </c>
      <c r="F17" s="11">
        <f t="shared" ref="F17:F29" si="0">D17*(1-E17/100)</f>
        <v>16</v>
      </c>
      <c r="G17" s="12">
        <v>20</v>
      </c>
    </row>
    <row r="18" spans="1:7" ht="27" customHeight="1" x14ac:dyDescent="0.3">
      <c r="A18" s="13" t="s">
        <v>22</v>
      </c>
      <c r="B18" s="14" t="s">
        <v>23</v>
      </c>
      <c r="C18" s="13" t="s">
        <v>21</v>
      </c>
      <c r="D18" s="15">
        <v>22</v>
      </c>
      <c r="E18" s="10">
        <v>0</v>
      </c>
      <c r="F18" s="16">
        <f t="shared" si="0"/>
        <v>22</v>
      </c>
      <c r="G18" s="17">
        <v>2</v>
      </c>
    </row>
    <row r="19" spans="1:7" ht="27" customHeight="1" x14ac:dyDescent="0.3">
      <c r="A19" s="7" t="s">
        <v>24</v>
      </c>
      <c r="B19" s="8" t="s">
        <v>25</v>
      </c>
      <c r="C19" s="7" t="s">
        <v>21</v>
      </c>
      <c r="D19" s="9">
        <v>20</v>
      </c>
      <c r="E19" s="10">
        <v>0</v>
      </c>
      <c r="F19" s="11">
        <f t="shared" si="0"/>
        <v>20</v>
      </c>
      <c r="G19" s="12">
        <v>6</v>
      </c>
    </row>
    <row r="20" spans="1:7" ht="27" customHeight="1" x14ac:dyDescent="0.3">
      <c r="A20" s="13" t="s">
        <v>26</v>
      </c>
      <c r="B20" s="14" t="s">
        <v>27</v>
      </c>
      <c r="C20" s="13" t="s">
        <v>21</v>
      </c>
      <c r="D20" s="15">
        <v>28</v>
      </c>
      <c r="E20" s="10">
        <v>0</v>
      </c>
      <c r="F20" s="16">
        <f t="shared" si="0"/>
        <v>28</v>
      </c>
      <c r="G20" s="17">
        <v>5</v>
      </c>
    </row>
    <row r="21" spans="1:7" ht="27" customHeight="1" x14ac:dyDescent="0.3">
      <c r="A21" s="7" t="s">
        <v>28</v>
      </c>
      <c r="B21" s="8" t="s">
        <v>29</v>
      </c>
      <c r="C21" s="7" t="s">
        <v>30</v>
      </c>
      <c r="D21" s="9">
        <v>280</v>
      </c>
      <c r="E21" s="10">
        <v>0</v>
      </c>
      <c r="F21" s="11">
        <f t="shared" si="0"/>
        <v>280</v>
      </c>
      <c r="G21" s="12">
        <v>3</v>
      </c>
    </row>
    <row r="22" spans="1:7" ht="27" customHeight="1" x14ac:dyDescent="0.3">
      <c r="A22" s="13" t="s">
        <v>31</v>
      </c>
      <c r="B22" s="14" t="s">
        <v>32</v>
      </c>
      <c r="C22" s="13" t="s">
        <v>30</v>
      </c>
      <c r="D22" s="15">
        <v>380</v>
      </c>
      <c r="E22" s="10">
        <v>0</v>
      </c>
      <c r="F22" s="16">
        <f t="shared" si="0"/>
        <v>380</v>
      </c>
      <c r="G22" s="17">
        <v>3</v>
      </c>
    </row>
    <row r="23" spans="1:7" ht="27" customHeight="1" x14ac:dyDescent="0.3">
      <c r="A23" s="7" t="s">
        <v>33</v>
      </c>
      <c r="B23" s="8" t="s">
        <v>34</v>
      </c>
      <c r="C23" s="7" t="s">
        <v>30</v>
      </c>
      <c r="D23" s="9">
        <v>300</v>
      </c>
      <c r="E23" s="10">
        <v>0</v>
      </c>
      <c r="F23" s="11">
        <f t="shared" si="0"/>
        <v>300</v>
      </c>
      <c r="G23" s="12">
        <v>0.5</v>
      </c>
    </row>
    <row r="24" spans="1:7" ht="27" customHeight="1" x14ac:dyDescent="0.3">
      <c r="A24" s="13" t="s">
        <v>35</v>
      </c>
      <c r="B24" s="14" t="s">
        <v>36</v>
      </c>
      <c r="C24" s="13" t="s">
        <v>30</v>
      </c>
      <c r="D24" s="15">
        <v>320</v>
      </c>
      <c r="E24" s="10">
        <v>0</v>
      </c>
      <c r="F24" s="16">
        <f t="shared" si="0"/>
        <v>320</v>
      </c>
      <c r="G24" s="17">
        <v>3</v>
      </c>
    </row>
    <row r="25" spans="1:7" ht="27" customHeight="1" x14ac:dyDescent="0.3">
      <c r="A25" s="7" t="s">
        <v>37</v>
      </c>
      <c r="B25" s="8" t="s">
        <v>38</v>
      </c>
      <c r="C25" s="7" t="s">
        <v>39</v>
      </c>
      <c r="D25" s="9">
        <v>1200</v>
      </c>
      <c r="E25" s="10">
        <v>0</v>
      </c>
      <c r="F25" s="11">
        <f t="shared" si="0"/>
        <v>1200</v>
      </c>
      <c r="G25" s="12">
        <v>0.5</v>
      </c>
    </row>
    <row r="26" spans="1:7" ht="27" customHeight="1" x14ac:dyDescent="0.3">
      <c r="A26" s="13" t="s">
        <v>40</v>
      </c>
      <c r="B26" s="14" t="s">
        <v>41</v>
      </c>
      <c r="C26" s="13" t="s">
        <v>30</v>
      </c>
      <c r="D26" s="15">
        <v>180</v>
      </c>
      <c r="E26" s="10">
        <v>0</v>
      </c>
      <c r="F26" s="16">
        <f t="shared" si="0"/>
        <v>180</v>
      </c>
      <c r="G26" s="17">
        <v>3</v>
      </c>
    </row>
    <row r="27" spans="1:7" ht="27" customHeight="1" x14ac:dyDescent="0.3">
      <c r="A27" s="7" t="s">
        <v>42</v>
      </c>
      <c r="B27" s="8" t="s">
        <v>43</v>
      </c>
      <c r="C27" s="7" t="s">
        <v>30</v>
      </c>
      <c r="D27" s="9">
        <v>700</v>
      </c>
      <c r="E27" s="10">
        <v>0</v>
      </c>
      <c r="F27" s="11">
        <f t="shared" si="0"/>
        <v>700</v>
      </c>
      <c r="G27" s="12">
        <v>26</v>
      </c>
    </row>
    <row r="28" spans="1:7" ht="27" customHeight="1" x14ac:dyDescent="0.3">
      <c r="A28" s="13" t="s">
        <v>44</v>
      </c>
      <c r="B28" s="14" t="s">
        <v>45</v>
      </c>
      <c r="C28" s="13" t="s">
        <v>30</v>
      </c>
      <c r="D28" s="15">
        <v>800</v>
      </c>
      <c r="E28" s="10">
        <v>0</v>
      </c>
      <c r="F28" s="16">
        <f t="shared" si="0"/>
        <v>800</v>
      </c>
      <c r="G28" s="17">
        <v>18</v>
      </c>
    </row>
    <row r="29" spans="1:7" ht="27" customHeight="1" x14ac:dyDescent="0.3">
      <c r="A29" s="7" t="s">
        <v>46</v>
      </c>
      <c r="B29" s="8" t="s">
        <v>47</v>
      </c>
      <c r="C29" s="7" t="s">
        <v>21</v>
      </c>
      <c r="D29" s="9">
        <v>60</v>
      </c>
      <c r="E29" s="10">
        <v>0</v>
      </c>
      <c r="F29" s="11">
        <f t="shared" si="0"/>
        <v>60</v>
      </c>
      <c r="G29" s="12">
        <v>10</v>
      </c>
    </row>
    <row r="30" spans="1:7" ht="24" customHeight="1" x14ac:dyDescent="0.3">
      <c r="A30" s="18"/>
      <c r="B30" s="19" t="s">
        <v>48</v>
      </c>
      <c r="C30" s="18"/>
      <c r="D30" s="18"/>
      <c r="E30" s="20">
        <f>SUMPRODUCT(E17:E29,G17:G29)/100</f>
        <v>0</v>
      </c>
      <c r="F30" s="18"/>
      <c r="G30" s="21">
        <f>SUM(G17:G29)</f>
        <v>100</v>
      </c>
    </row>
    <row r="32" spans="1:7" ht="24" customHeight="1" x14ac:dyDescent="0.3">
      <c r="A32" s="35" t="s">
        <v>125</v>
      </c>
      <c r="B32" s="34"/>
      <c r="C32" s="34"/>
      <c r="D32" s="34"/>
      <c r="E32" s="34"/>
      <c r="F32" s="34"/>
      <c r="G32" s="34"/>
    </row>
    <row r="33" spans="1:7" ht="26.1" customHeight="1" x14ac:dyDescent="0.3">
      <c r="A33" s="6" t="s">
        <v>49</v>
      </c>
      <c r="B33" s="6" t="s">
        <v>50</v>
      </c>
      <c r="C33" s="6" t="s">
        <v>14</v>
      </c>
      <c r="D33" s="6" t="s">
        <v>51</v>
      </c>
      <c r="E33" s="6" t="s">
        <v>16</v>
      </c>
      <c r="F33" s="6" t="s">
        <v>52</v>
      </c>
      <c r="G33" s="6" t="s">
        <v>18</v>
      </c>
    </row>
    <row r="34" spans="1:7" ht="20.100000000000001" customHeight="1" x14ac:dyDescent="0.3">
      <c r="A34" s="13" t="s">
        <v>53</v>
      </c>
      <c r="B34" s="14" t="s">
        <v>54</v>
      </c>
      <c r="C34" s="13" t="s">
        <v>55</v>
      </c>
      <c r="D34" s="15">
        <v>45</v>
      </c>
      <c r="E34" s="10">
        <v>0</v>
      </c>
      <c r="F34" s="16">
        <f>D34*(1-E34/100)</f>
        <v>45</v>
      </c>
      <c r="G34" s="17">
        <v>15</v>
      </c>
    </row>
    <row r="35" spans="1:7" ht="20.100000000000001" customHeight="1" x14ac:dyDescent="0.3">
      <c r="A35" s="7" t="s">
        <v>56</v>
      </c>
      <c r="B35" s="8" t="s">
        <v>57</v>
      </c>
      <c r="C35" s="7" t="s">
        <v>55</v>
      </c>
      <c r="D35" s="9">
        <v>30</v>
      </c>
      <c r="E35" s="10">
        <v>0</v>
      </c>
      <c r="F35" s="11">
        <f>D35*(1-E35/100)</f>
        <v>30</v>
      </c>
      <c r="G35" s="12">
        <v>5</v>
      </c>
    </row>
    <row r="36" spans="1:7" ht="20.100000000000001" customHeight="1" x14ac:dyDescent="0.3">
      <c r="A36" s="13" t="s">
        <v>58</v>
      </c>
      <c r="B36" s="14" t="s">
        <v>59</v>
      </c>
      <c r="C36" s="13" t="s">
        <v>60</v>
      </c>
      <c r="D36" s="22" t="s">
        <v>61</v>
      </c>
      <c r="E36" s="10">
        <v>0</v>
      </c>
      <c r="F36" s="23">
        <f t="shared" ref="F36:F41" si="1">100-E36</f>
        <v>100</v>
      </c>
      <c r="G36" s="17">
        <v>5</v>
      </c>
    </row>
    <row r="37" spans="1:7" ht="20.100000000000001" customHeight="1" x14ac:dyDescent="0.3">
      <c r="A37" s="7" t="s">
        <v>62</v>
      </c>
      <c r="B37" s="8" t="s">
        <v>63</v>
      </c>
      <c r="C37" s="7" t="s">
        <v>60</v>
      </c>
      <c r="D37" s="24" t="s">
        <v>61</v>
      </c>
      <c r="E37" s="10">
        <v>0</v>
      </c>
      <c r="F37" s="25">
        <f t="shared" si="1"/>
        <v>100</v>
      </c>
      <c r="G37" s="12">
        <v>5</v>
      </c>
    </row>
    <row r="38" spans="1:7" ht="20.100000000000001" customHeight="1" x14ac:dyDescent="0.3">
      <c r="A38" s="13" t="s">
        <v>64</v>
      </c>
      <c r="B38" s="14" t="s">
        <v>65</v>
      </c>
      <c r="C38" s="13" t="s">
        <v>60</v>
      </c>
      <c r="D38" s="22" t="s">
        <v>61</v>
      </c>
      <c r="E38" s="10">
        <v>0</v>
      </c>
      <c r="F38" s="23">
        <f t="shared" si="1"/>
        <v>100</v>
      </c>
      <c r="G38" s="17">
        <v>5</v>
      </c>
    </row>
    <row r="39" spans="1:7" ht="20.100000000000001" customHeight="1" x14ac:dyDescent="0.3">
      <c r="A39" s="7" t="s">
        <v>66</v>
      </c>
      <c r="B39" s="8" t="s">
        <v>67</v>
      </c>
      <c r="C39" s="7" t="s">
        <v>60</v>
      </c>
      <c r="D39" s="24" t="s">
        <v>61</v>
      </c>
      <c r="E39" s="10">
        <v>0</v>
      </c>
      <c r="F39" s="25">
        <f t="shared" si="1"/>
        <v>100</v>
      </c>
      <c r="G39" s="12">
        <v>5</v>
      </c>
    </row>
    <row r="40" spans="1:7" ht="20.100000000000001" customHeight="1" x14ac:dyDescent="0.3">
      <c r="A40" s="13" t="s">
        <v>68</v>
      </c>
      <c r="B40" s="14" t="s">
        <v>69</v>
      </c>
      <c r="C40" s="13" t="s">
        <v>60</v>
      </c>
      <c r="D40" s="22" t="s">
        <v>61</v>
      </c>
      <c r="E40" s="10">
        <v>0</v>
      </c>
      <c r="F40" s="23">
        <f t="shared" si="1"/>
        <v>100</v>
      </c>
      <c r="G40" s="17">
        <v>5</v>
      </c>
    </row>
    <row r="41" spans="1:7" ht="20.100000000000001" customHeight="1" x14ac:dyDescent="0.3">
      <c r="A41" s="7" t="s">
        <v>70</v>
      </c>
      <c r="B41" s="8" t="s">
        <v>71</v>
      </c>
      <c r="C41" s="7" t="s">
        <v>60</v>
      </c>
      <c r="D41" s="24" t="s">
        <v>61</v>
      </c>
      <c r="E41" s="10">
        <v>0</v>
      </c>
      <c r="F41" s="25">
        <f t="shared" si="1"/>
        <v>100</v>
      </c>
      <c r="G41" s="12">
        <v>5</v>
      </c>
    </row>
    <row r="42" spans="1:7" ht="20.100000000000001" customHeight="1" x14ac:dyDescent="0.3">
      <c r="A42" s="13" t="s">
        <v>72</v>
      </c>
      <c r="B42" s="14" t="s">
        <v>73</v>
      </c>
      <c r="C42" s="13" t="s">
        <v>74</v>
      </c>
      <c r="D42" s="15">
        <v>25</v>
      </c>
      <c r="E42" s="10">
        <v>0</v>
      </c>
      <c r="F42" s="16">
        <f t="shared" ref="F42:F53" si="2">D42*(1-E42/100)</f>
        <v>25</v>
      </c>
      <c r="G42" s="17">
        <v>5</v>
      </c>
    </row>
    <row r="43" spans="1:7" ht="20.100000000000001" customHeight="1" x14ac:dyDescent="0.3">
      <c r="A43" s="7" t="s">
        <v>75</v>
      </c>
      <c r="B43" s="8" t="s">
        <v>76</v>
      </c>
      <c r="C43" s="7" t="s">
        <v>74</v>
      </c>
      <c r="D43" s="9">
        <v>35</v>
      </c>
      <c r="E43" s="10">
        <v>0</v>
      </c>
      <c r="F43" s="11">
        <f t="shared" si="2"/>
        <v>35</v>
      </c>
      <c r="G43" s="12">
        <v>4</v>
      </c>
    </row>
    <row r="44" spans="1:7" ht="20.100000000000001" customHeight="1" x14ac:dyDescent="0.3">
      <c r="A44" s="13" t="s">
        <v>77</v>
      </c>
      <c r="B44" s="14" t="s">
        <v>78</v>
      </c>
      <c r="C44" s="13" t="s">
        <v>74</v>
      </c>
      <c r="D44" s="15">
        <v>35</v>
      </c>
      <c r="E44" s="10">
        <v>0</v>
      </c>
      <c r="F44" s="16">
        <f t="shared" si="2"/>
        <v>35</v>
      </c>
      <c r="G44" s="17">
        <v>4</v>
      </c>
    </row>
    <row r="45" spans="1:7" ht="20.100000000000001" customHeight="1" x14ac:dyDescent="0.3">
      <c r="A45" s="7" t="s">
        <v>79</v>
      </c>
      <c r="B45" s="8" t="s">
        <v>80</v>
      </c>
      <c r="C45" s="7" t="s">
        <v>74</v>
      </c>
      <c r="D45" s="9">
        <v>25</v>
      </c>
      <c r="E45" s="10">
        <v>0</v>
      </c>
      <c r="F45" s="11">
        <f t="shared" si="2"/>
        <v>25</v>
      </c>
      <c r="G45" s="12">
        <v>5</v>
      </c>
    </row>
    <row r="46" spans="1:7" ht="20.100000000000001" customHeight="1" x14ac:dyDescent="0.3">
      <c r="A46" s="13" t="s">
        <v>81</v>
      </c>
      <c r="B46" s="14" t="s">
        <v>82</v>
      </c>
      <c r="C46" s="13" t="s">
        <v>74</v>
      </c>
      <c r="D46" s="15">
        <v>35</v>
      </c>
      <c r="E46" s="10">
        <v>0</v>
      </c>
      <c r="F46" s="16">
        <f t="shared" si="2"/>
        <v>35</v>
      </c>
      <c r="G46" s="17">
        <v>4</v>
      </c>
    </row>
    <row r="47" spans="1:7" ht="20.100000000000001" customHeight="1" x14ac:dyDescent="0.3">
      <c r="A47" s="7" t="s">
        <v>83</v>
      </c>
      <c r="B47" s="8" t="s">
        <v>84</v>
      </c>
      <c r="C47" s="7" t="s">
        <v>74</v>
      </c>
      <c r="D47" s="9">
        <v>45</v>
      </c>
      <c r="E47" s="10">
        <v>0</v>
      </c>
      <c r="F47" s="11">
        <f t="shared" si="2"/>
        <v>45</v>
      </c>
      <c r="G47" s="12">
        <v>4</v>
      </c>
    </row>
    <row r="48" spans="1:7" ht="20.100000000000001" customHeight="1" x14ac:dyDescent="0.3">
      <c r="A48" s="13" t="s">
        <v>85</v>
      </c>
      <c r="B48" s="14" t="s">
        <v>86</v>
      </c>
      <c r="C48" s="13" t="s">
        <v>74</v>
      </c>
      <c r="D48" s="15">
        <v>55</v>
      </c>
      <c r="E48" s="10">
        <v>0</v>
      </c>
      <c r="F48" s="16">
        <f t="shared" si="2"/>
        <v>55</v>
      </c>
      <c r="G48" s="17">
        <v>5</v>
      </c>
    </row>
    <row r="49" spans="1:7" ht="20.100000000000001" customHeight="1" x14ac:dyDescent="0.3">
      <c r="A49" s="7" t="s">
        <v>87</v>
      </c>
      <c r="B49" s="8" t="s">
        <v>88</v>
      </c>
      <c r="C49" s="7" t="s">
        <v>74</v>
      </c>
      <c r="D49" s="9">
        <v>75</v>
      </c>
      <c r="E49" s="10">
        <v>0</v>
      </c>
      <c r="F49" s="11">
        <f t="shared" si="2"/>
        <v>75</v>
      </c>
      <c r="G49" s="12">
        <v>4</v>
      </c>
    </row>
    <row r="50" spans="1:7" ht="20.100000000000001" customHeight="1" x14ac:dyDescent="0.3">
      <c r="A50" s="13" t="s">
        <v>89</v>
      </c>
      <c r="B50" s="14" t="s">
        <v>90</v>
      </c>
      <c r="C50" s="13" t="s">
        <v>74</v>
      </c>
      <c r="D50" s="15">
        <v>85</v>
      </c>
      <c r="E50" s="10">
        <v>0</v>
      </c>
      <c r="F50" s="16">
        <f t="shared" si="2"/>
        <v>85</v>
      </c>
      <c r="G50" s="17">
        <v>4</v>
      </c>
    </row>
    <row r="51" spans="1:7" ht="20.100000000000001" customHeight="1" x14ac:dyDescent="0.3">
      <c r="A51" s="7" t="s">
        <v>91</v>
      </c>
      <c r="B51" s="8" t="s">
        <v>92</v>
      </c>
      <c r="C51" s="7" t="s">
        <v>74</v>
      </c>
      <c r="D51" s="9">
        <v>30</v>
      </c>
      <c r="E51" s="10">
        <v>0</v>
      </c>
      <c r="F51" s="11">
        <f t="shared" si="2"/>
        <v>30</v>
      </c>
      <c r="G51" s="12">
        <v>4</v>
      </c>
    </row>
    <row r="52" spans="1:7" ht="20.100000000000001" customHeight="1" x14ac:dyDescent="0.3">
      <c r="A52" s="13" t="s">
        <v>93</v>
      </c>
      <c r="B52" s="14" t="s">
        <v>94</v>
      </c>
      <c r="C52" s="13" t="s">
        <v>74</v>
      </c>
      <c r="D52" s="15">
        <v>150</v>
      </c>
      <c r="E52" s="10">
        <v>0</v>
      </c>
      <c r="F52" s="16">
        <f t="shared" si="2"/>
        <v>150</v>
      </c>
      <c r="G52" s="17">
        <v>4</v>
      </c>
    </row>
    <row r="53" spans="1:7" ht="20.100000000000001" customHeight="1" x14ac:dyDescent="0.3">
      <c r="A53" s="7" t="s">
        <v>95</v>
      </c>
      <c r="B53" s="8" t="s">
        <v>96</v>
      </c>
      <c r="C53" s="7" t="s">
        <v>74</v>
      </c>
      <c r="D53" s="9">
        <v>60</v>
      </c>
      <c r="E53" s="10">
        <v>0</v>
      </c>
      <c r="F53" s="11">
        <f t="shared" si="2"/>
        <v>60</v>
      </c>
      <c r="G53" s="12">
        <v>3</v>
      </c>
    </row>
    <row r="54" spans="1:7" ht="24" customHeight="1" x14ac:dyDescent="0.3">
      <c r="A54" s="18"/>
      <c r="B54" s="19" t="s">
        <v>97</v>
      </c>
      <c r="C54" s="18"/>
      <c r="D54" s="18"/>
      <c r="E54" s="20">
        <f>SUMPRODUCT(E34:E53,G34:G53)/100</f>
        <v>0</v>
      </c>
      <c r="F54" s="18"/>
      <c r="G54" s="21">
        <f>SUM(G34:G53)</f>
        <v>100</v>
      </c>
    </row>
    <row r="56" spans="1:7" ht="24" customHeight="1" x14ac:dyDescent="0.3">
      <c r="A56" s="35" t="s">
        <v>126</v>
      </c>
      <c r="B56" s="34"/>
      <c r="C56" s="34"/>
      <c r="D56" s="34"/>
      <c r="E56" s="34"/>
      <c r="F56" s="34"/>
      <c r="G56" s="34"/>
    </row>
    <row r="57" spans="1:7" ht="26.1" customHeight="1" x14ac:dyDescent="0.3">
      <c r="A57" s="6" t="s">
        <v>98</v>
      </c>
      <c r="B57" s="6" t="s">
        <v>99</v>
      </c>
      <c r="C57" s="6" t="s">
        <v>14</v>
      </c>
      <c r="D57" s="6" t="s">
        <v>100</v>
      </c>
      <c r="E57" s="6" t="s">
        <v>16</v>
      </c>
      <c r="F57" s="6" t="s">
        <v>101</v>
      </c>
      <c r="G57" s="6" t="s">
        <v>18</v>
      </c>
    </row>
    <row r="58" spans="1:7" ht="20.100000000000001" customHeight="1" x14ac:dyDescent="0.3">
      <c r="A58" s="13" t="s">
        <v>102</v>
      </c>
      <c r="B58" s="14" t="s">
        <v>103</v>
      </c>
      <c r="C58" s="13" t="s">
        <v>74</v>
      </c>
      <c r="D58" s="15">
        <v>4800</v>
      </c>
      <c r="E58" s="10">
        <v>0</v>
      </c>
      <c r="F58" s="16">
        <f>D58*(1-E58/100)</f>
        <v>4800</v>
      </c>
      <c r="G58" s="17">
        <v>40</v>
      </c>
    </row>
    <row r="59" spans="1:7" ht="20.100000000000001" customHeight="1" x14ac:dyDescent="0.3">
      <c r="A59" s="7" t="s">
        <v>104</v>
      </c>
      <c r="B59" s="8" t="s">
        <v>105</v>
      </c>
      <c r="C59" s="7" t="s">
        <v>74</v>
      </c>
      <c r="D59" s="9">
        <v>5000</v>
      </c>
      <c r="E59" s="10">
        <v>0</v>
      </c>
      <c r="F59" s="11">
        <f>D59*(1-E59/100)</f>
        <v>5000</v>
      </c>
      <c r="G59" s="12">
        <v>40</v>
      </c>
    </row>
    <row r="60" spans="1:7" ht="20.100000000000001" customHeight="1" x14ac:dyDescent="0.3">
      <c r="A60" s="13" t="s">
        <v>106</v>
      </c>
      <c r="B60" s="14" t="s">
        <v>107</v>
      </c>
      <c r="C60" s="13" t="s">
        <v>74</v>
      </c>
      <c r="D60" s="15">
        <v>2800</v>
      </c>
      <c r="E60" s="10">
        <v>0</v>
      </c>
      <c r="F60" s="16">
        <f>D60*(1-E60/100)</f>
        <v>2800</v>
      </c>
      <c r="G60" s="17">
        <v>20</v>
      </c>
    </row>
    <row r="61" spans="1:7" ht="24" customHeight="1" x14ac:dyDescent="0.3">
      <c r="A61" s="18"/>
      <c r="B61" s="19" t="s">
        <v>108</v>
      </c>
      <c r="C61" s="18"/>
      <c r="D61" s="18"/>
      <c r="E61" s="20">
        <f>SUMPRODUCT(E58:E60,G58:G60)/100</f>
        <v>0</v>
      </c>
      <c r="F61" s="26">
        <f>SUM(F58:F60)</f>
        <v>12600</v>
      </c>
      <c r="G61" s="21">
        <f>SUM(G58:G60)</f>
        <v>100</v>
      </c>
    </row>
    <row r="64" spans="1:7" ht="24" customHeight="1" x14ac:dyDescent="0.3">
      <c r="A64" s="33" t="s">
        <v>122</v>
      </c>
      <c r="B64" s="34"/>
      <c r="C64" s="34"/>
      <c r="D64" s="34"/>
      <c r="E64" s="34"/>
      <c r="F64" s="34"/>
      <c r="G64" s="34"/>
    </row>
    <row r="65" spans="1:5" s="32" customFormat="1" ht="26.1" customHeight="1" thickBot="1" x14ac:dyDescent="0.35">
      <c r="A65" s="31" t="s">
        <v>109</v>
      </c>
      <c r="B65" s="31" t="s">
        <v>110</v>
      </c>
      <c r="C65" s="31" t="s">
        <v>111</v>
      </c>
      <c r="D65" s="31" t="s">
        <v>112</v>
      </c>
      <c r="E65" s="31" t="s">
        <v>113</v>
      </c>
    </row>
    <row r="66" spans="1:5" ht="20.100000000000001" customHeight="1" x14ac:dyDescent="0.3">
      <c r="A66" s="14" t="s">
        <v>114</v>
      </c>
      <c r="B66" s="13" t="s">
        <v>115</v>
      </c>
      <c r="C66" s="17">
        <f>E30</f>
        <v>0</v>
      </c>
      <c r="D66" s="17">
        <v>40</v>
      </c>
      <c r="E66" s="17">
        <f>(C66/100)*D66</f>
        <v>0</v>
      </c>
    </row>
    <row r="67" spans="1:5" ht="20.100000000000001" customHeight="1" x14ac:dyDescent="0.3">
      <c r="A67" s="14" t="s">
        <v>116</v>
      </c>
      <c r="B67" s="13" t="s">
        <v>117</v>
      </c>
      <c r="C67" s="17">
        <f>E54</f>
        <v>0</v>
      </c>
      <c r="D67" s="17">
        <v>25</v>
      </c>
      <c r="E67" s="17">
        <f>(C67/100)*D67</f>
        <v>0</v>
      </c>
    </row>
    <row r="68" spans="1:5" ht="20.100000000000001" customHeight="1" x14ac:dyDescent="0.3">
      <c r="A68" s="14" t="s">
        <v>118</v>
      </c>
      <c r="B68" s="13" t="s">
        <v>119</v>
      </c>
      <c r="C68" s="17">
        <f>E61</f>
        <v>0</v>
      </c>
      <c r="D68" s="17">
        <v>35</v>
      </c>
      <c r="E68" s="17">
        <f>(C68/100)*D68</f>
        <v>0</v>
      </c>
    </row>
    <row r="69" spans="1:5" ht="26.1" customHeight="1" thickBot="1" x14ac:dyDescent="0.35">
      <c r="A69" s="27"/>
      <c r="B69" s="28" t="s">
        <v>120</v>
      </c>
      <c r="C69" s="27"/>
      <c r="D69" s="29">
        <f>SUM(D66:D68)</f>
        <v>100</v>
      </c>
      <c r="E69" s="30">
        <f>SUM(E66:E68)</f>
        <v>0</v>
      </c>
    </row>
    <row r="70" spans="1:5" ht="15" thickTop="1" x14ac:dyDescent="0.3"/>
  </sheetData>
  <mergeCells count="6">
    <mergeCell ref="A64:G64"/>
    <mergeCell ref="A32:G32"/>
    <mergeCell ref="A1:G1"/>
    <mergeCell ref="A56:G56"/>
    <mergeCell ref="A2:G2"/>
    <mergeCell ref="A15:G1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Oferta licitadora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</cp:lastModifiedBy>
  <dcterms:created xsi:type="dcterms:W3CDTF">2026-06-04T08:04:19Z</dcterms:created>
  <dcterms:modified xsi:type="dcterms:W3CDTF">2026-06-26T09:03:20Z</dcterms:modified>
</cp:coreProperties>
</file>