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2116" windowHeight="9288"/>
  </bookViews>
  <sheets>
    <sheet name="Hoja1" sheetId="1" r:id="rId1"/>
    <sheet name="Hoja2" sheetId="2" r:id="rId2"/>
    <sheet name="Hoja3" sheetId="3" r:id="rId3"/>
  </sheets>
  <calcPr calcId="145621"/>
</workbook>
</file>

<file path=xl/calcChain.xml><?xml version="1.0" encoding="utf-8"?>
<calcChain xmlns="http://schemas.openxmlformats.org/spreadsheetml/2006/main">
  <c r="G262" i="1" l="1"/>
  <c r="F262" i="1"/>
  <c r="G257" i="1"/>
  <c r="G260" i="1"/>
  <c r="E257" i="1"/>
  <c r="F257" i="1"/>
  <c r="F260" i="1"/>
  <c r="G258" i="1"/>
  <c r="G252" i="1"/>
  <c r="G255" i="1"/>
  <c r="E252" i="1"/>
  <c r="F252" i="1"/>
  <c r="F255" i="1"/>
  <c r="G253" i="1"/>
  <c r="G247" i="1"/>
  <c r="G250" i="1"/>
  <c r="E247" i="1"/>
  <c r="F247" i="1"/>
  <c r="F250" i="1"/>
  <c r="G248" i="1"/>
  <c r="G224" i="1"/>
  <c r="G245" i="1"/>
  <c r="E224" i="1"/>
  <c r="F224" i="1"/>
  <c r="F245" i="1"/>
  <c r="G236" i="1"/>
  <c r="G243" i="1"/>
  <c r="E236" i="1"/>
  <c r="F236" i="1"/>
  <c r="F243" i="1"/>
  <c r="G241" i="1"/>
  <c r="G239" i="1"/>
  <c r="G237" i="1"/>
  <c r="G225" i="1"/>
  <c r="G234" i="1"/>
  <c r="E225" i="1"/>
  <c r="F225" i="1"/>
  <c r="F234" i="1"/>
  <c r="G232" i="1"/>
  <c r="G230" i="1"/>
  <c r="G228" i="1"/>
  <c r="G226" i="1"/>
  <c r="G216" i="1"/>
  <c r="G222" i="1"/>
  <c r="E216" i="1"/>
  <c r="F216" i="1"/>
  <c r="F222" i="1"/>
  <c r="G220" i="1"/>
  <c r="G219" i="1"/>
  <c r="G217" i="1"/>
  <c r="G188" i="1"/>
  <c r="G214" i="1"/>
  <c r="E188" i="1"/>
  <c r="F188" i="1"/>
  <c r="F214" i="1"/>
  <c r="G194" i="1"/>
  <c r="G212" i="1"/>
  <c r="E194" i="1"/>
  <c r="F194" i="1"/>
  <c r="F212" i="1"/>
  <c r="G211" i="1"/>
  <c r="G209" i="1"/>
  <c r="G207" i="1"/>
  <c r="G205" i="1"/>
  <c r="G203" i="1"/>
  <c r="G201" i="1"/>
  <c r="G199" i="1"/>
  <c r="G197" i="1"/>
  <c r="G195" i="1"/>
  <c r="G189" i="1"/>
  <c r="G192" i="1"/>
  <c r="E189" i="1"/>
  <c r="F189" i="1"/>
  <c r="F192" i="1"/>
  <c r="G190" i="1"/>
  <c r="G103" i="1"/>
  <c r="G186" i="1"/>
  <c r="E103" i="1"/>
  <c r="F103" i="1"/>
  <c r="F186" i="1"/>
  <c r="G167" i="1"/>
  <c r="G184" i="1"/>
  <c r="E167" i="1"/>
  <c r="F167" i="1"/>
  <c r="F184" i="1"/>
  <c r="G182" i="1"/>
  <c r="G180" i="1"/>
  <c r="G178" i="1"/>
  <c r="G176" i="1"/>
  <c r="G174" i="1"/>
  <c r="G172" i="1"/>
  <c r="G170" i="1"/>
  <c r="G168" i="1"/>
  <c r="G134" i="1"/>
  <c r="G165" i="1"/>
  <c r="E134" i="1"/>
  <c r="F134" i="1"/>
  <c r="F165" i="1"/>
  <c r="G163" i="1"/>
  <c r="G161" i="1"/>
  <c r="G159" i="1"/>
  <c r="G157" i="1"/>
  <c r="G155" i="1"/>
  <c r="G153" i="1"/>
  <c r="G151" i="1"/>
  <c r="G149" i="1"/>
  <c r="G147" i="1"/>
  <c r="G145" i="1"/>
  <c r="G143" i="1"/>
  <c r="G141" i="1"/>
  <c r="G139" i="1"/>
  <c r="G137" i="1"/>
  <c r="G135" i="1"/>
  <c r="G115" i="1"/>
  <c r="G132" i="1"/>
  <c r="E115" i="1"/>
  <c r="F115" i="1"/>
  <c r="F132" i="1"/>
  <c r="G130" i="1"/>
  <c r="G128" i="1"/>
  <c r="G126" i="1"/>
  <c r="G124" i="1"/>
  <c r="G122" i="1"/>
  <c r="G120" i="1"/>
  <c r="G118" i="1"/>
  <c r="G116" i="1"/>
  <c r="G104" i="1"/>
  <c r="G113" i="1"/>
  <c r="E104" i="1"/>
  <c r="F104" i="1"/>
  <c r="F113" i="1"/>
  <c r="G111" i="1"/>
  <c r="G109" i="1"/>
  <c r="G107" i="1"/>
  <c r="G105" i="1"/>
  <c r="G86" i="1"/>
  <c r="G101" i="1"/>
  <c r="E86" i="1"/>
  <c r="F86" i="1"/>
  <c r="F101" i="1"/>
  <c r="G99" i="1"/>
  <c r="G97" i="1"/>
  <c r="G95" i="1"/>
  <c r="G93" i="1"/>
  <c r="G91" i="1"/>
  <c r="G89" i="1"/>
  <c r="G87" i="1"/>
  <c r="G65" i="1"/>
  <c r="G84" i="1"/>
  <c r="E65" i="1"/>
  <c r="F65" i="1"/>
  <c r="F84" i="1"/>
  <c r="G82" i="1"/>
  <c r="G80" i="1"/>
  <c r="G78" i="1"/>
  <c r="G76" i="1"/>
  <c r="G74" i="1"/>
  <c r="G72" i="1"/>
  <c r="G70" i="1"/>
  <c r="G68" i="1"/>
  <c r="G66" i="1"/>
  <c r="G46" i="1"/>
  <c r="G63" i="1"/>
  <c r="E46" i="1"/>
  <c r="F46" i="1"/>
  <c r="F63" i="1"/>
  <c r="G61" i="1"/>
  <c r="G59" i="1"/>
  <c r="G57" i="1"/>
  <c r="G55" i="1"/>
  <c r="G53" i="1"/>
  <c r="G51" i="1"/>
  <c r="G49" i="1"/>
  <c r="G47" i="1"/>
  <c r="G22" i="1"/>
  <c r="G44" i="1"/>
  <c r="E22" i="1"/>
  <c r="F22" i="1"/>
  <c r="F44" i="1"/>
  <c r="G42" i="1"/>
  <c r="G40" i="1"/>
  <c r="G38" i="1"/>
  <c r="G36" i="1"/>
  <c r="G34" i="1"/>
  <c r="G32" i="1"/>
  <c r="G30" i="1"/>
  <c r="G28" i="1"/>
  <c r="G26" i="1"/>
  <c r="G24" i="1"/>
  <c r="G11" i="1"/>
  <c r="G20" i="1"/>
  <c r="E11" i="1"/>
  <c r="F11" i="1"/>
  <c r="F20" i="1"/>
  <c r="G18" i="1"/>
  <c r="G16" i="1"/>
  <c r="G14" i="1"/>
  <c r="G12" i="1"/>
  <c r="G4" i="1"/>
  <c r="G9" i="1"/>
  <c r="E4" i="1"/>
  <c r="F4" i="1"/>
  <c r="F9" i="1"/>
  <c r="G7" i="1"/>
  <c r="G5" i="1"/>
</calcChain>
</file>

<file path=xl/sharedStrings.xml><?xml version="1.0" encoding="utf-8"?>
<sst xmlns="http://schemas.openxmlformats.org/spreadsheetml/2006/main" count="604" uniqueCount="364">
  <si>
    <t>Nova ubicació i substitució de CCM EBAR</t>
  </si>
  <si>
    <t>Presupuesto</t>
  </si>
  <si>
    <t>Código</t>
  </si>
  <si>
    <t>Resumen</t>
  </si>
  <si>
    <t>ImpPres</t>
  </si>
  <si>
    <t>Nat</t>
  </si>
  <si>
    <t>Ud</t>
  </si>
  <si>
    <t>CanPres</t>
  </si>
  <si>
    <t>PrPres</t>
  </si>
  <si>
    <t xml:space="preserve">00 LEGALITZ. </t>
  </si>
  <si>
    <t>Capítol 00 Legalització i inspecció baixa tensió</t>
  </si>
  <si>
    <t>Capítulo</t>
  </si>
  <si>
    <t/>
  </si>
  <si>
    <t xml:space="preserve">L01          </t>
  </si>
  <si>
    <t>Tramitació de legalització d'ampliació instal·lació</t>
  </si>
  <si>
    <t>Partida</t>
  </si>
  <si>
    <t>u</t>
  </si>
  <si>
    <t xml:space="preserve">Tramitació per a la legalització de la nova instal·lació, ampliació o modificació de la instal.lació elèctrica de baixa tensió i redacció del projecte de baixa tensió d'ampliació de la instal.lació eléctrica actual amb les modificacions que pertanyen a l'obra objecte del pressupost.
</t>
  </si>
  <si>
    <t xml:space="preserve">L02          </t>
  </si>
  <si>
    <t>Inspecció inicial de la instal·lació</t>
  </si>
  <si>
    <t xml:space="preserve">Inspecció inicial de nova instal·lació, ampliació o modificació de la instal.lació elèctrica de baixa tensió elaborada per un organisme de control autoritzat, inclou les taxes de registre de la documentació a l'OGE i la tramitació. 
</t>
  </si>
  <si>
    <t>00 LEGALITZ.</t>
  </si>
  <si>
    <t xml:space="preserve">01 TREB.PREV </t>
  </si>
  <si>
    <t>Capìtol 01 Treballs previs</t>
  </si>
  <si>
    <t xml:space="preserve">BTGR4210     </t>
  </si>
  <si>
    <t>Connexió provisional per canvi d'alimentació QGBT</t>
  </si>
  <si>
    <t xml:space="preserve">Connexió provisional per canvi de alimentació QGBT. Inclou retirada de caixa ICP i elements necessaris per alimentar al QGBT durant la substitució de la escomesa actual.
</t>
  </si>
  <si>
    <t xml:space="preserve">DESP_O2      </t>
  </si>
  <si>
    <t>Desplaçament detectors gassos</t>
  </si>
  <si>
    <t xml:space="preserve">Desplaçament del dos detectors de gassos existents en la estació de bombament. Inclou proves per al seu correcte funcionament a la nova ubiciació.
</t>
  </si>
  <si>
    <t xml:space="preserve">DESP_CO      </t>
  </si>
  <si>
    <t>Desplaçament sistema extinció CCM</t>
  </si>
  <si>
    <t xml:space="preserve">Desplaçament sistema de detecció existent a l'interior de l'estació de bombament. Inclou proves per al seu correcte funcionament a la nova ubiciació.
</t>
  </si>
  <si>
    <t xml:space="preserve">DESP_AL      </t>
  </si>
  <si>
    <t>Desplaçament central alarma</t>
  </si>
  <si>
    <t xml:space="preserve">Despaçament de la central de alarmes existent. Inclou proves per al seu correcte funcionament a la nova ubiciació.
</t>
  </si>
  <si>
    <t>01 TREB.PREV</t>
  </si>
  <si>
    <t xml:space="preserve">02 QGBT      </t>
  </si>
  <si>
    <t>Capìtol 02 Quadre elèctric</t>
  </si>
  <si>
    <t xml:space="preserve">Subministrament i instal·lació de safates per a la ubicació del nou CCM. 
</t>
  </si>
  <si>
    <t>TRA.RETIRCCM2</t>
  </si>
  <si>
    <t>Treballs per a desconnect, desmuntar i retirar el CCM existent</t>
  </si>
  <si>
    <t xml:space="preserve">Treballs de retirada d'armari existent, desconnexió de circuits i adequació de l'espai per a la instal·lació de la nova estructura del CCM.
</t>
  </si>
  <si>
    <t xml:space="preserve">PREVIELET    </t>
  </si>
  <si>
    <t>Desmuntatge i posterior muntatge d'equips de la sala elèctrica</t>
  </si>
  <si>
    <t xml:space="preserve">Treballs de desmuntatge i posterior muntatge d'equips de la sala elèctrica per reubicació, desconnexió i marcatge de tots els cables connectats, per a posterior connexió. Inclou material necessari per muntatge posterior, canals i cablejat.
</t>
  </si>
  <si>
    <t xml:space="preserve">ARMELECT     </t>
  </si>
  <si>
    <t>Subministrament i muntatge d'armari elèctric acer inox 316L.</t>
  </si>
  <si>
    <t xml:space="preserve">Subministrament i instal·lació del nou armari.
Inclou: 
- Subministrament d'armari elèctric d'acer Inoxidable 316L, de dimensions totals 2.000H(+200mm sòcol)x2.400Ax400Pmm (format per tres mòduls, cadascun de 2.000Hx800Ax400Pmm), incloent-hi sòcol de 200mm d'altura, plaques de muntatge portaplànols, embarrat general vernissat en plata, ventilació controlada per termòstat i il·luminació amb interruptor de porta en cada mòdul. 
- Escomesa de l'armari formada per Xarxa-Grup (400VcaIII+N+TT).
- Commutació Xarxa-Grup mitjançant automatisme de Schneider Electric format pels següents equips: 
»1xBomba 1 (55kW) - Interruptor magnètotèrmic 3p160...125A i Variador Altivar ATV650D55N4 IP55
»1xBomba 2 (55kW) - Interruptor magnètotèrmic 3p160...125A i Variador Altivar ATV650D55N4 IP55
»1xBomba 3 (55kW) - Interruptor magnètotèrmic 3p160...125A i Variador Altivar ATV650D55N4 IP55
»1xBomba 4 (7,5kW) - Guardamotor magnètic 3p63A i Variador Altivar ATV650D75N4 IP55
- Control de les quatre bombes de manera automàtica a través del PLC i manual mitjançant els següents controls instal·lats a la porta de l'armari:
» Selector 3 posicions (Automàtic - 0 - Manual)
» Polsador lluminós verd de marxa i confirmació marxa.
» Polsador lluminós vermell d'atur i indicació de defecte.
» Polsador Anti-embussos.
» Polsador dereset.
- Alimentació i control mitjançant arrencada directa amb contactor i protecció magnetotèrmica i diferencial:
» 1xExtractor/ventiladors sala (1,1kW)
- Alimentacions trifásiques per a equips de camp, amb Unitat de control i diferencial individual:
	»10
xComporta+2xComporta reserva(400Vca, 0,75kW): Diferencial 4P/25A/300mA + Unitat de control Tesys LU2B12BL 3-12A + Bloc inversor + Contactes auxiliars
	»1xBomba renfe(400Vca, 1,5kW): Diferencial 4P/25A/300mA + Unitat de control Tesys LU2B12BL 3-12A + Contactes auxiliars
- Alimentacions trifásiques per a equips de camp, magnetotèrmic i diferencial individual:
»1xSotsquadre Comporta(400Vca, 3,5kW): Magnetotèrmic 4P/10A + Diferencial 4P/25A/300mA + Contactes auxiliars
	»1xPolipast(400Vca, 3,3kW): Magnetotèrmic 4P/10A + Diferencial 4P/25A/300mA + Contactes auxiliars
	»1xSotsquadre preses de corrent(400Vca, 5,5kW): Magnetotèrmic 4P/63A + Diferencial 4P/63A/300mA
- Alimentacions monofàsiques per a equips de camp, magnetotèrmic i diferencial individual:
»1xEnllumenat sala: Magnetotèrmic 2P/10A + Diferencial 2P/25A/30mA + Contactes auxiliars 
»1xEnllumenat Emergència Sala: Magnetotèrmic 2P/10A + Diferencial 2P/25A/30mA + Contactes auxiliars
»1xClimatització caseta: Magnetotèrmic 2P/16A + Diferencial 2P/25A/30mA + Contactes auxiliars
»1xSistema antiinsectes: Magnetotèrmic 2P/10A + Diferencial 2P/25A/30mA + Contactes auxiliars
»1xCabalímetre DN500: Magnetotèrmic 2P/10A + Diferencial 2P/25A/30mA + Contactes auxiliars
»1xNivell ultrasònic: Magnetotèrmic 2P/10A + Diferencial 2P/25A/30mA + Contactes auxiliars
»1xTransmisor sulfidric i oxígen: 2u. Magnetotèrmic 2P/10A + Diferencial 2P/25A/30mA + Contactes auxiliars
»1xEnllumenat armari: Magnetotèrmic 2P/6A + Diferencial 2P/25A/30mA 
»1xPresa corrent armari: Magnetotèrmic 2P/10A + Diferencial 2P/25A/30mA
»1xVentilació armari: Magnetotèrmic 2P/10A + Diferencial 2P/25A/30mA
»1xFont d'alimentació redundant: 2 u. Magnetotèrmic 2P/6A + Diferencial 2P/25A/30mA 
»1xContra incendis: Magnetotèrmic 2P/6A + Diferencial 2P/25A/30mA + Contactes auxiliars
»2xreserva: Magnetotèrmic 2P/16A + Diferencials 2P/25A/30mA + Contactes auxiliars
»1xCircuits 24V: 9 u. Magnetotèrmic 1P/4A 
- Fonts alimentació amb mòdul de redundància commutada de 24Vcc per a maniobra interna de l'armari. Funció de càrrega de bateria i commutació automática en la sortida en cas de fallada de tensió i un mòdul de bateria de 24Vcc.
- Mòdul convertidor 24Vcca 12Vcc per a l'alimentació de la Ràdio.
- Control de parada d'emergència general mitjançant relé de seguretat, bolet d'emergència i polsador lluminós de rearmament.
- 1xRàdio mòdemTMOD-C24+UHF 403-421 MHz, 0.1-5WNH, incloent-hi antena.
- 1xPassarel·la per a convertir el senyal de la ràdio deModbusa Ethernet.
- 1xEncaminador industrial 3G, incloent-hi antena.
- Switchper a connectar tots equips amb comunicacióEthernet. 
- Terminal de 5,7", tàctil, color i comunicacióEthernet.
- PLCM580 de SchneiderElectric amb la següent configuració:
»1xBastidors 12 posicions.
»1xMòdul FA24Vcc
»1xMòdul CPU
»2xMòduls 32ED24Vcc
»2xMòduls 16SD24VccTransistor
»1xMòdul 8EA 4-20mA
»2xMòduls 4SA 4-20mA
(Configuració total PLC: 64ED/32DS/8EA/8SA)
- Bornas d'entrada i sortida de per als cables de potència i de senyal i de l'armari.
- Instal·lació del transmissor de nivell FMU90 E+H.
- Proves en taller per a verificar el correcte funcionament de l'armari elèctric.
- Transport de l'armari fins al domicili del client.
- A causa de la dificultat per a accedir amb el nou armari elèctric a l'interior de la Ebar, els mòduls que conformar l'armari es transportaran separats i una vegada dins de la Ebar es col·locaran en lloc i uniran.
NOTA IMPORTANT:
- No inclou el subministrament de targetes SIM d'un proveïdor de telefonia mòbil, necessari per al funcionament de l'encaminador. La targeta SIM serà subministrada pel propi client (Ematsa).
Els materials i plànols hauran de ser aprovats per la Direcció Facultativa i el vistiplau d'EMATSA.
</t>
  </si>
  <si>
    <t xml:space="preserve">CONEXIOT     </t>
  </si>
  <si>
    <t>Treballs de instal·lació CCM, canalitzacions i circuits nous.</t>
  </si>
  <si>
    <t xml:space="preserve">Treballs previs i de instal·lació del quadre eléctric, canalitzacions i circuits a receptors.
Inclou:
- Identificació dels cables i mànegues dels actuals armaris abans de la desconnexió.
- Allargo dels cables de l'escomesa per a arribar fins al nou armari.
- Allargo dels cables dels senyals dels equips de camp per a arribar fins al nou armari.
- Connexió dels cables de potència i senyal existents connectats en els armaris vells a bornas del nou armari.
- Treballs de verificació de totes les connexions realitzades.
</t>
  </si>
  <si>
    <t xml:space="preserve">PROGRAMT     </t>
  </si>
  <si>
    <t>Programació, enginyeria y posada en marxa de la instal·lació</t>
  </si>
  <si>
    <t xml:space="preserve">Programació, enginyeria y posada en marxa de la instal·lació.
Esquemes multifilars, definició del sistema de comunicacions amb l'SCADA del sistema de l'EDAR constituït per un Schenider Model a considerar per la propietat.
Inclou:
- Confecció d'esquemes elèctrics per a representar el nou armari i la connexió amb els equips de camp. La documentació es lliurarà en format pdf.
- Programació del PLC subministrat per a implementar el funcionament de la Ebar.
- Posada en marxa per part d'un enginyer programador, en el domicili del client (Ematsa), incloent-hi les proves per a comprovar el correcte funcionament del sistema.
</t>
  </si>
  <si>
    <t xml:space="preserve">BT.0704150   </t>
  </si>
  <si>
    <t>Conductor Cu, UNE RZ1-K 0,6/1kV 4x1x150mm2, munt. safata</t>
  </si>
  <si>
    <t xml:space="preserve">Cable elèctric unipolar RZ1-K (AS) 0,6/1 kV, de la gamma Toxfree o Afirenas (equivalent a l'estàndard d'alta seguretat de Prysmian), amb conductor de coure recuit flexible (clase 5) de 1x240 mm² de secció. Aïllament de polietilè reticulat (XLPE) de tipus DIX 3 i coberta exterior de poliolefina termoplàstica lliure d'halògens de tipus DMZ2, de color verd.
</t>
  </si>
  <si>
    <t xml:space="preserve">BT.0704950   </t>
  </si>
  <si>
    <t>Conductor Cu, UNE RV-K 0,6/1kV 4x1x50mm2, munt. safata</t>
  </si>
  <si>
    <t>m</t>
  </si>
  <si>
    <t xml:space="preserve">Cable eléctrico conductor, Retenax CPRO Flex "PRYSMIAN", de fácil pelado y alta flexibilidad, tipo RV-K, tensión nominal 0,6/1 kV, reacción al fuego clase Eca, con conductores de cobre recocido, flexible (clase 5), de 5x1x50 mm² de sección, aislamiento de polietileno reticulado (XLPE), de tipo DIX3, cubierta de policloruro de vinilo (PVC), de tipo DMV-18, de color negro, y con las siguientes características: no propagación de la llama, baja emisión de halógenos, resistencia a la absorción de agua, resistencia al frío, resistencia a los rayos ultravioleta, resistencia a los agentes químicos y resistencia a las grasas y aceites. Totalmente instalado, connexionado i probado.
</t>
  </si>
  <si>
    <t xml:space="preserve">BT.0704100   </t>
  </si>
  <si>
    <t>Conductor Cu, UNE RV-K 0,6/1kV 4x10mm2, munt. safata</t>
  </si>
  <si>
    <t xml:space="preserve">Cable eléctrico conductor, Retenax CPRO Flex "PRYSMIAN", de fácil pelado y alta flexibilidad, tipo RV-K, tensión nominal 0,6/1 kV, reacción al fuego clase Eca, con conductores de cobre recocido, flexible (clase 5), de 4x16 mm² de sección, aislamiento de polietileno reticulado (XLPE), de tipo DIX3, cubierta de policloruro de vinilo (PVC), de tipo DMV-18, de color negro, y con las siguientes características: no propagación de la llama, baja emisión de halógenos, resistencia a la absorción de agua, resistencia al frío, resistencia a los rayos ultravioleta, resistencia a los agentes químicos y resistencia a las grasas y aceites.. Totalmente instalado, con
</t>
  </si>
  <si>
    <t xml:space="preserve">EG2C100X300  </t>
  </si>
  <si>
    <t>Safata aïllant, coberta,100x300mm,col.susp/param.horitz. o vert.</t>
  </si>
  <si>
    <t xml:space="preserve">Subministrament i muntatge de safata d'escala aïllant metàl·lica Inox316 tipus escala o equivalent, amb tapa, de mides 100x300 mm. Construïda en termoplàstic tècnic aillant U23X, no propagador de la flama. Muntada sobre paraments verticals o horitzontals. Inclòs: Suports, fixacions i part proporcional d'accessoris.
</t>
  </si>
  <si>
    <t xml:space="preserve">BT.08085     </t>
  </si>
  <si>
    <t>P.A. allargar cablejat existent</t>
  </si>
  <si>
    <t xml:space="preserve">P.A. per allargar o modificar el cablejat existent
</t>
  </si>
  <si>
    <t>02 QGBT</t>
  </si>
  <si>
    <t xml:space="preserve">03 INST.VAR  </t>
  </si>
  <si>
    <t>Capítol 03 Variadors bombes i instal·lació BT</t>
  </si>
  <si>
    <t xml:space="preserve">CN.030       </t>
  </si>
  <si>
    <t>Safata rejiband o equival 60x60mm. Inclou unions, tapa i suports</t>
  </si>
  <si>
    <t xml:space="preserve">Subministrament i instal·lació de safata tipus rejiband, de 60x60 mm, resistència a l'impacte 20 julios, propietats: estable enfront dels raigs UV i amb bon comportament a la intempèrie i enfront de l'acció dels agents químics, amb 1 compartiment, amb suport horitzontal. Completament instal·lada. Inclou elements de subjecció, unions, suports, tapes i elements de canvi de direcció. 
</t>
  </si>
  <si>
    <t xml:space="preserve">BT.0704100MV </t>
  </si>
  <si>
    <t>Conductor Cu, UNE RVMV-K 0,6/1kV 4x10mm2, munt. safata</t>
  </si>
  <si>
    <t xml:space="preserve">Suministro e instalación de cable eléctrico multiconductor, Blindex CPRO 1000 V "PRYSMIAN", tipo RC4V-K, tensión nominal 0,6/1 kV, reacción al fuego clase Eca, con conductores de cobre recocido, flexible (clase 5), de 4G16 mm² de sección, aislamiento de polietileno reticulado (XLPE), de tipo DIX3, apantallado con trenza de cobre (cobertura superior al 60%), cubierta de policloruro de vinilo (PVC), de tipo DMV-18, de color negro, y con las siguientes características: no propagación de la llama y no propagación del incendio.. Totalmente montado, conexionado y probado.
</t>
  </si>
  <si>
    <t xml:space="preserve">BT.0704250MV </t>
  </si>
  <si>
    <t>Conductor Cu, UNE RVMV-K 0,6/1kV 4x25mm2, munt. safata</t>
  </si>
  <si>
    <t xml:space="preserve">Suministro e instalación de cable eléctrico multiconductor, Blindex CPRO 1000 V "PRYSMIAN", tipo RC4V-K, tensión nominal 0,6/1 kV, reacción al fuego clase Eca, con conductores de cobre recocido, flexible (clase 5), de 4G35 mm² de sección, aislamiento de polietileno reticulado (XLPE), de tipo DIX3, apantallado con trenza de cobre (cobertura superior al 60%), cubierta de policloruro de vinilo (PVC), de tipo DMV-18, de color negro, y con las siguientes características: no propagación de la llama y no propagación del incendio.. Totalmente montado, conexionado y probado.
</t>
  </si>
  <si>
    <t>BT.ATV650D55N</t>
  </si>
  <si>
    <t>Variador Altivar 650 ATV650D55N4 IP55 55kW</t>
  </si>
  <si>
    <t xml:space="preserve">Subministrament i instal·lació de variador de velocitat Altivar Process ATV650, amb grau de protecció IP55. Apte per a l'alimentació de motors trifàsics tant síncrons com asíncrons. Inclou 3 ports de comunicació RJ45 integrats (1 port Ethernet i 2 ports sèrie). Funciona amb una tensió d'alimentació nominal de 380 V a 480 V CA. Aquest variador permet un estalvi energètic de fins al 30% en mode d'espera gràcies a la innovadora operació "Aturar i Continuar" (Stop &amp; Go) sense costos addicionals.
És adequat per a motors amb una potència nominal de fins a 55 kW / 75 CV en aplicacions que requereixin sobrecàrrega lleu (fins al 120%), i per a motors de fins a 45 kW / 60 CV en aplicacions que requereixin una sobrecàrrega significativa (fins al 150%). El dispositiu té un pes de 20,6 kg i unes dimensions de 264 mm d'amplada, 678 mm d'alçada i 299 mm de profunditat. Aquest variador està especialitzat en la gestió de fluids i l'estalvi energètic, oferint una gran flexibilitat en aplicacions de tractament d'aigües i aigües residuals, mineria, minerals i metalls, petroli i gas, i alimentació i begudes. Està dissenyat per a ser muntat en posició vertical (+/- 10°) sobre paret.
</t>
  </si>
  <si>
    <t>BT.ATV650D75N</t>
  </si>
  <si>
    <t>Variador Altivar 650 ATV650D75N4 IP55 7,5kW</t>
  </si>
  <si>
    <t xml:space="preserve">Subministrament i instal·lació de variador de velocitat Altivar Process ATV650, amb grau de protecció IP55. Pot alimentar motors trifàsics tant síncrons com asíncrons. Inclou 3 ports de comunicació RJ45 integrats (1 port Ethernet i 2 ports sèrie). Funciona amb una tensió d'alimentació nominal de 380 V a 480 V CA. Aquest variador proporciona fins a un 30% d'estalvi d'energia en mode d'espera gràcies a la innovadora operació "Aturar i Continuar" (Stop &amp; Go) sense costos addicionals.
És adequat per a motors amb una potència nominal de fins a 7,5 kW (10 CV) per a aplicacions que requereixin una sobrecàrrega lleu (fins al 120%), i per a motors de fins a 5,5 kW (7,5 CV) per a aplicacions que requereixin una sobrecàrrega significativa (fins al 150%). El dispositiu té un pes de 20,6 kg i unes dimensions de 264 mm d'amplada, 678 mm d'alçada i 299 mm de profunditat. Aquest variador es focalitza en la gestió de fluids i l'estalvi energètic, oferint una gran flexibilitat en aplicacions d'aigua i aigües residuals, mineria, minerals i metalls, petroli i gas, i alimentació i begudes. Està dissenyat per ser muntat en posició vertical (+/- 10°) sobre paret.
</t>
  </si>
  <si>
    <t xml:space="preserve">BT.0901      </t>
  </si>
  <si>
    <t>Soporte y montaje telequick para la instalación de variadors, CI</t>
  </si>
  <si>
    <t xml:space="preserve">Subministrament i instal·lació de suport Telequick de 120x60 cm per al muntatge dels inversors. Inclou el petit material de fixació i la mà d'obra per al seu muntatge i la col·locació dels inversors sobre el Telequick.
</t>
  </si>
  <si>
    <t xml:space="preserve">BT.0902      </t>
  </si>
  <si>
    <t>Caixa fusibles bombes desconnexió bombes</t>
  </si>
  <si>
    <t xml:space="preserve">Subministrament i instal·lació de caixa de connexions-protecció amb 4 caixes de fusibles BUC, una per cada bomba (3 unitats de 125A i una unitat de 63A) per treure alimentació de les bombes de l'Ebar.
</t>
  </si>
  <si>
    <t>03 INST.VAR</t>
  </si>
  <si>
    <t xml:space="preserve">04 BOMBA     </t>
  </si>
  <si>
    <t>Capítol 04 Instal·lació hidraulica Bomba</t>
  </si>
  <si>
    <t xml:space="preserve">LDH1211T     </t>
  </si>
  <si>
    <t>Buidat i neteja arqueta impulsió i arqueta bombes, raig aigua +</t>
  </si>
  <si>
    <t xml:space="preserve">Treballs de buidat i neteja de E.B. ,  amb introducció manual de mànega amb aigua a pressió, amb aparell pneumàtic vibrador incorporat des de compressor situat en camió cisterna. Inclou transport fins a centre de gestió de residus autoritzat i cànon sobre la deposició de residus de la construcció.
</t>
  </si>
  <si>
    <t xml:space="preserve">CALDERET     </t>
  </si>
  <si>
    <t>Suministre e instal·lació de canonades INOX AISI 316L, de secció</t>
  </si>
  <si>
    <t xml:space="preserve">Suministre e instal·lació hidraulica de canonades INOX AISI 316L, de DN 250 i connexións d'entrada i sortida a bomba a instal·lar. Inclou brides, peces especials y suports necessaris per a la seva col·locació i fixació. Totalment instal·lat i provat.
</t>
  </si>
  <si>
    <t xml:space="preserve">GN1216H7     </t>
  </si>
  <si>
    <t>Vàlvula comporta+brides,cos curt,DN=250mm,PN=16bar,volant,superf</t>
  </si>
  <si>
    <t xml:space="preserve">Vàlvula de retenció de bola amb brides, de 250 mm de diàmetre nominal, de 16 bar de PN, i tancament de seient elàstic, eix d'acer inoxidable amb accionament per volant, muntada superficialment
</t>
  </si>
  <si>
    <t xml:space="preserve">GN8513H7     </t>
  </si>
  <si>
    <t>Vàlvula mariposa+brides,DN=250mm,PN=16bar,vàlvula superf.</t>
  </si>
  <si>
    <t xml:space="preserve">Vàlvula de mariposa motoritzada segons norma UNE-EN 12334, amb brides, de 250 mm de diàmetre nominal, de 16 bar de pressió nominal,  muntada superficialment; inclou carret de desmuntatge.
</t>
  </si>
  <si>
    <t xml:space="preserve">BHAR22TW91   </t>
  </si>
  <si>
    <t>Bomb.eix horitz.resid.bri tritur.SULZER XFP-PE3-155G-CB2.5-PE220</t>
  </si>
  <si>
    <t xml:space="preserve">Subministrament i instal·lació de bomba centrífuga submergible d'eix horitzontal amb boca d'aspiració axial per a aigües residuals, model XFP-PE3-155G-CB2.5-PE220_4G-EX de la marca SULZER, apta per a immersió fins a 20 m i equipada amb motor asíncron trifàsic S1 Premium Efficiency IE3 (IEC 60034-30) de rotor de gàbia d'esquirol. El conjunt inclou protecció mitjançant sondes tèrmiques (limitació a 140 °C, classe H), cable especial submergible i sistema de refrigeració per lliure circulació del medi o mitjançant camisa de circuit tancat, muntat sobre sòcol d'ancoratge amb suports guia i cadenes per al manteniment. Tots els components metàl·lics en contacte amb l'aigua estan fabricats en acer inoxidable AISI-316 per a una alta resistència a la corrosió, incloent-hi el petit material de fixació i la connexió elèctrica fins al quadre de control, totalment instal·lada i provada.
</t>
  </si>
  <si>
    <t xml:space="preserve">SUPBTW9.125  </t>
  </si>
  <si>
    <t>Subministram. i instal·lació de sòcol ancoratge suportació bomba</t>
  </si>
  <si>
    <t xml:space="preserve">Subministrament i muntatge de sòcol d'ancoratge autoportant per a bomba d'eix horitzontal, fabricat en fosa d'acer inoxidable. Inclou colze d'aspiració, ancoratges químics d'alta resistència, brides de connexió, cargoleria i juntes d'estanquitat. Totalment anivellat i fixat per garantir l'estabilitat estructural del grup de bombament.
</t>
  </si>
  <si>
    <t xml:space="preserve">SUPBTW9.150  </t>
  </si>
  <si>
    <t>Subministram. i instal·lació cadena elevació i tub guía</t>
  </si>
  <si>
    <t xml:space="preserve">Subministrament i Muntatge del Sistema de Guiatge i Elevació de la bomba submergible. Aquest sistema es compon del tub guia (generalment d'Acer Inox idable 316L amb especificacions com 1-1/4" SCH-10S) que serv eix per alinear i dirigir la bomba cap a la base d'acoblament, i de la cadena d'elevació (per exemple, Gr6 EN 818-4, WLL 630 kg) que permet instal·lar i retirar la bomba del pou amb seguretat sense necessitat d'accedir a l'espai confinat. Totalment muntat amb les proves corresponents.
</t>
  </si>
  <si>
    <t xml:space="preserve">SUPBTW9.REL  </t>
  </si>
  <si>
    <t>Subministrament i instal·lació de relé combi fugues i temp.</t>
  </si>
  <si>
    <t xml:space="preserve">Subministrament i muntatge del Relé Combinat de Detecció de Fugues i Temperatura (com el SULZER CA 462) dins del quadre de control, amb la funció vital de monitoritzar i protegir la bomba d'elevació. Inclou petit material necessari per al muntatge i l'alimentació. Comprovat amb proves de funcionament.
</t>
  </si>
  <si>
    <t xml:space="preserve">OK1V3PV11    </t>
  </si>
  <si>
    <t>Subministrament i col·locació ventosa de tres funcions DN50</t>
  </si>
  <si>
    <t xml:space="preserve">Subministrament i col·locació de ventosa de tres funcions per a gran cabal d'aire equipada amb vàlvula de tancament. DN 50.
</t>
  </si>
  <si>
    <t>04 BOMBA</t>
  </si>
  <si>
    <t>05 INSTRUMENT</t>
  </si>
  <si>
    <t>Capítol 05 Instrumentació</t>
  </si>
  <si>
    <t xml:space="preserve">UG312406     </t>
  </si>
  <si>
    <t>Conductor Cu UNE RV-K 0,6/1 kV,2x1,5mm2,col.safata</t>
  </si>
  <si>
    <t xml:space="preserve">Subministrament i instal·lació de cable elèctric multiconductor blindat Blindex CPRO 1000 V de Prysmian, tipus RC4V-K (0,6/1 kV), amb conductors de coure recuit flexible (clase 5) de 2G1,5 mm² de secció. Inclou aïllament de polietilè reticulat (XLPE) tipus DIX3, pantalla de trena de coure amb cobertura superior al 60% i coberta de PVC negre tipus DMV-18, amb propietats de no propagació de la flama ni de l'incendi (classe Eca). La instal·lació s'efectua canalitzada per safata existent o de nova col·locació, incloent-hi el fixatge mitjançant brides, el marcatge, el connexionat amb terminals i les proves de continuïtat i aïllament posteriors.
</t>
  </si>
  <si>
    <t xml:space="preserve">UG312506     </t>
  </si>
  <si>
    <t>Conductor Cu UNE RV-K 0,6/1 kV,2x1,5mm2,col.tub rig</t>
  </si>
  <si>
    <t xml:space="preserve">Subministrament i instal·lació de cable elèctric multiconductor blindat Blindex CPRO 1000 V de Prysmian, tipus RC4V-K (0,6/1 kV), amb conductors de coure recuit flexible (clase 5) de 2G1,5 mm² de secció. Inclou aïllament de polietilè reticulat (XLPE) tipus DIX3, pantalla de trena de coure amb cobertura superior al 60% i coberta de PVC negre tipus DMV-18, amb propietats de no propagació de la flama ni de l'incendi (classe Eca). La instal·lació s'efectua canalitzada per tub rigit existent o de nova col·locació, incloent-hi el fixatge mitjançant brides, el marcatge, el connexionat amb terminals i les proves de continuïtat i aïllament posteriors.
</t>
  </si>
  <si>
    <t xml:space="preserve">PREVCOMT     </t>
  </si>
  <si>
    <t>Preparació per muntatge sensors, transmmisor i boies</t>
  </si>
  <si>
    <t xml:space="preserve">Preparació instal·lació transmissor, sensor nivell i boies, cablejat de potència i control per tub i safata fins sala elèctrica. Tubs, canal i petit material tot inclòs.
</t>
  </si>
  <si>
    <t xml:space="preserve">FMU90-R11    </t>
  </si>
  <si>
    <t>Subministrament transmissor de nivell Prosonic</t>
  </si>
  <si>
    <t xml:space="preserve">Subministrament de transmissor de nivell FMU90-R11CA131AA1A, prosonic S FMU90.
</t>
  </si>
  <si>
    <t xml:space="preserve">FDU92-RG4A   </t>
  </si>
  <si>
    <t>Subministrament sensor nivell Prosonic amb soport</t>
  </si>
  <si>
    <t xml:space="preserve">Subministrament sensor de nivell FDU92-RG4A, Prosonic S FDU92. Sensor per a connectar a FMU90/FMU95.
</t>
  </si>
  <si>
    <t xml:space="preserve">BOI710355    </t>
  </si>
  <si>
    <t>Subministrament boies Liquifloat amb soport</t>
  </si>
  <si>
    <t xml:space="preserve">Subministrament de boia de detecció de nivell Liquifloat T FTS20 fins a 20m amb el seu suport corresponent.
</t>
  </si>
  <si>
    <t xml:space="preserve">06 CASETA    </t>
  </si>
  <si>
    <t>Capítol 06 Caseta</t>
  </si>
  <si>
    <t xml:space="preserve">06.1 ENDERR  </t>
  </si>
  <si>
    <t>06.1 Moviment de terra i enderrocs</t>
  </si>
  <si>
    <t xml:space="preserve">E2212422     </t>
  </si>
  <si>
    <t>Excavació rebaix terreny compact.,m.mec.,càrr.mec.</t>
  </si>
  <si>
    <t>m3</t>
  </si>
  <si>
    <t>Excavació per a rebaix en terreny compacte, amb mitjans mecànics i càrrega mecànica sobre camió</t>
  </si>
  <si>
    <t xml:space="preserve">E2R45039     </t>
  </si>
  <si>
    <t>Càrrega mec.+transp.terres monodipòsit/centre recic.,camió 7t,re</t>
  </si>
  <si>
    <t>Càrrega amb mitjans mecànics i transport de terres a monodipòsit o centre de reciclatge, amb camió de 7 t, amb un recorregut de més de 10 i fins a 15 km</t>
  </si>
  <si>
    <t xml:space="preserve">E2RA6310     </t>
  </si>
  <si>
    <t>Disposició controlada a centre reciclatge runa</t>
  </si>
  <si>
    <t>Disposició controlada a centre de reciclatge de runa</t>
  </si>
  <si>
    <t xml:space="preserve">E2RA4467     </t>
  </si>
  <si>
    <t>Enderroc mur contenció de pedra</t>
  </si>
  <si>
    <t xml:space="preserve">Enderroc de mur de contenció de pedra, amb compressor i càrrega manual i mecànica de runa sobre camió.
</t>
  </si>
  <si>
    <t>06.1 ENDERR</t>
  </si>
  <si>
    <t xml:space="preserve">06.2 LLOSA   </t>
  </si>
  <si>
    <t>06.2 Llosa de formigó i vorera</t>
  </si>
  <si>
    <t xml:space="preserve">E3Z112Q1     </t>
  </si>
  <si>
    <t>Capa neteja+anivell. g=10cm,HM-20/P/40/I,camió</t>
  </si>
  <si>
    <t>m2</t>
  </si>
  <si>
    <t>Capa de neteja i anivellament de 10 cm de gruix de formigó HM-20/P/40/I, de consistència plàstica i grandària màxima del granulat 40 mm, abocat des de camió</t>
  </si>
  <si>
    <t xml:space="preserve">E3CDD100     </t>
  </si>
  <si>
    <t>Encofrat tauler p/llosa fonam.</t>
  </si>
  <si>
    <t>Encofrat amb tauler de fusta per a lloses de fonaments</t>
  </si>
  <si>
    <t xml:space="preserve">E3C515H4     </t>
  </si>
  <si>
    <t>Formigó p/llosa fonam.HA-25/B/20/IIa,bomba</t>
  </si>
  <si>
    <t>Formigó per a lloses de fonaments, HA-25/B/20/IIa, de consistència tova i grandària màxima del granulat 20 mm, abocat amb bomba</t>
  </si>
  <si>
    <t xml:space="preserve">E3CB3000     </t>
  </si>
  <si>
    <t>Acer b/corrugada,B 500 S p/armadura llosa</t>
  </si>
  <si>
    <t>kg</t>
  </si>
  <si>
    <t>Acer en barres corrugades B 500 S de límit elàstic &gt;= 500 N/mm2, per a l'armadura de lloses</t>
  </si>
  <si>
    <t xml:space="preserve">E7A24A0L     </t>
  </si>
  <si>
    <t>Barrera vap./estanq.1vel poliet.g=50µm,col.n/adh.</t>
  </si>
  <si>
    <t>Barrera de vapor/estanquitat amb vel de polietilè de 50 µm i 48 g/m2, col.locada no adherida</t>
  </si>
  <si>
    <t xml:space="preserve">E9M2M111     </t>
  </si>
  <si>
    <t>Pavim.cont.morter res.epoxi,1 capa base,1 capa acabat 1 c. pintu</t>
  </si>
  <si>
    <t>Paviment continu multicapa de morter de resines epoxi amb 1 capa base de morter, 1 capa d'acabat de morter i una capa de pintura de recobriment</t>
  </si>
  <si>
    <t xml:space="preserve">F9365H31     </t>
  </si>
  <si>
    <t>Base formigó HA-25/B/20/I, bombeig+vibr.manual, reglejat</t>
  </si>
  <si>
    <t xml:space="preserve">Base de formigó armat HA-25/B/20/I, de consistència tova i grandària màxima del granulat 20 mm de 20 cm de gruix amb malla electrosoldada d'acer corrugat de 15x15 cm dn 6mm B-500SD abocat mitjançant bombeig amb estesa i vibratge manual, amb acabat reglejat, inclou el subministrament, transport, estesa, vinratge, acabt reglejat i pp. de replanteig, encofrat, formació de guals, junts, escosells, tot inclós completament acabat.
</t>
  </si>
  <si>
    <t xml:space="preserve">F9E1F205     </t>
  </si>
  <si>
    <t>Paviment panot vorera color,20x20x2cm,preu alt,col.est.sorra-cim</t>
  </si>
  <si>
    <t xml:space="preserve">Paviment de panot a escollir per a vorera de color de 20x202.5 cm, classe 1a, preu alt, col.locat a truc de maceta, amb morter de ciment de 200 kg/m3 de ciment pòrtland i beurada de color amb ciment blanc de ram de paleta, inclou subministrament, col·locació en qualsevol posició, incloses zones de guals, ajust i neteja de la superfície, i posada a cota de tot tipus de registres i arquetes. Tot inclós completament acabat.
</t>
  </si>
  <si>
    <t>06.2 LLOSA</t>
  </si>
  <si>
    <t>06.3 CASET.PR</t>
  </si>
  <si>
    <t>06.3 Caseta prefabricada</t>
  </si>
  <si>
    <t xml:space="preserve">01.01.01     </t>
  </si>
  <si>
    <t>Mur exterior ME145-LM-600</t>
  </si>
  <si>
    <t xml:space="preserve">Muntatge i instal·lació de mur exterior d'entramat lleuger format per muntants d'abet C24 de secció 45x145 mm col·locats cada 600 mm, amb plafó de partícules orientades OSB3 de 9 mm de gruix a ambdues cares. 
L'aïllament tèrmic i acústic es realitza mitjançant panells de llana mineral de vidre amb conductivitat tèrmica\lambda = 0,037 W/(m·K), incombustible (Euroclasse A1) i no hidròfil, de 150 mm de gruix.
La partida inclou el subministrament, la càrrega, el transport i el muntatge a obra mitjançant l'ús de grua mòbil autopropulsada, totalment instal·lat segons detalls de projecte.
</t>
  </si>
  <si>
    <t xml:space="preserve">01.01.02     </t>
  </si>
  <si>
    <t>Coberta plana CP80200-LM-625</t>
  </si>
  <si>
    <t xml:space="preserve">Muntatge i instal·lació de forjat de coberta plana format per bigues de fusta d'abet KVH NSI C24, de secció 80x200 mm col·locades cada 625 mm, amb plafó inferior d'OSB3 de 9 mm i plafó superior d'18 mm. 
Aïllament tèrmic i acústic mitjançant panells de llana mineral de vidre amb conductivitat tèrmica $\lambda = 0,037$ W/(m·K), incombustible (Euroclasse A1) i no hidròfil, de 200 mm de gruix. S'inclou la col·locació de làmina provisional de protecció del plafó de coberta mitjançant làmina autoadhesiva protectora, impermeable a l'aigua i l'aire però permeable al vapor, tipus Defence Adhesive 200 de Rothoblaas o equivalent.
La partida comprèn el subministrament, transport i muntatge a obra amb l'ús de grua mòbil, totalment acabat segons especificacions de projecte.
</t>
  </si>
  <si>
    <t xml:space="preserve">01.01.03     </t>
  </si>
  <si>
    <t>Nivelació i anclatje a cimentació</t>
  </si>
  <si>
    <t xml:space="preserve">Subministrament i muntatge de dorments de pi tractat per al suport de murs i envans, de dimensions 45x190 mm, 45x145 mm, 45x120 mm o 45x68 mm segons correspongui, fixats a la llosa de cimentació. Inclou el remat de murs i envans contra els dorments mitjançant la col·locació en "U" de làmina geotèxtil impermeable tipus GURU WATER-STOP, amb un desenvolupament aproximat d'entre 50 cm i 20 cm en funció de l'element, per garantir el tall de la humitat per capil·laritat.
S'inclouen les ferramentes, plaques metàl·liques de connexió, ancoratges mecànics o químics a la solera i petit material de fixació, totalment instal·lat segons detalls constructius.
</t>
  </si>
  <si>
    <t xml:space="preserve">01.01.04     </t>
  </si>
  <si>
    <t>Peto de coberta no transitable</t>
  </si>
  <si>
    <t xml:space="preserve">Subministrament i muntatge de peto de coberta no transitable, format per una estructura de muntants de fusta d'abet C24 de secció 45x95 mm col·locats cada 600 mm, amb plafó de partícules orientades OSB3 de 9 mm de gruix fixat a ambdues cares. La partida inclou tots els elements de fixació estructural a l'estructura principal, el transport i el muntatge a obra mitjançant l'ús de grua mòbil, totalment anivellat i acabat segons els detalls constructius de projecte.
</t>
  </si>
  <si>
    <t xml:space="preserve">01.03.01     </t>
  </si>
  <si>
    <t>Remat de cantell de forjat</t>
  </si>
  <si>
    <t xml:space="preserve">Subministrament i col·locació de remat per al tancament frontal del cantell del forjat, realitzat amb plafó de partícules orientades OSB3 de 9 mm de gruix. Inclou el tall a mida segons el cantell de l'estructura, la fixació mecànica mitjançant cargoleria o grapes pneumàtiques als caps de les bigues i el segellat de les juntes per garantir la continuïtat de l'envolupant. Totalment instal·lat segons els detalls de projecte.
</t>
  </si>
  <si>
    <t xml:space="preserve">01.03.02     </t>
  </si>
  <si>
    <t>Impermeabilit. façana làmina transpirable UV</t>
  </si>
  <si>
    <t xml:space="preserve">Subministrament i instal·lació de làmina impermeable i transpirable de color negre, amb alta resistència als raigs UV, tipus Traspir FELT EVO UV 210 de Rothoblaas o equivalent, especialment indicada per a façanes amb junta oberta. Inclou el muntatge d'un rastrellat exterior primari format per rastrells de fusta de pi tractat de secció 25x47 mm, col·locats cada 600 mm i pintats íntegrament en color negre. S'inclou la part proporcional de mitjans de fixació, segellat de solapes amb cintes adhesives tècniques i elements auxiliars de muntatge.
</t>
  </si>
  <si>
    <t xml:space="preserve">01.03.03     </t>
  </si>
  <si>
    <t>Revestiment trepa uni. colours 8mm</t>
  </si>
  <si>
    <t xml:space="preserve">Subministrament i instal·lació de revestiment de façana mitjançant panells de laminat d'alta pressió (HPL) tipus TRESPA de 8 mm de gruix, de la gamma METEON UNI COLOURS. El panell disposa d'una cara decorativa amb acabat Satin i s'instal·la mitjançant fixacions vistes (reblons o cargols del mateix color del panell) sobre un rastrellat secundari de fusta de pi tractat de secció 25x47 mm, pintat íntegrament en color negre. S'inclou la part proporcional de cinta d'EPDM de protecció per als rastrells, així com tots els accessoris de fixació i elements auxiliars. En aquesta partida s'inclou el rastrell secundari, però queda exclòs el rastrell primari.
</t>
  </si>
  <si>
    <t xml:space="preserve">01.03.04     </t>
  </si>
  <si>
    <t>Remats de brancals i llindes trespa uni colours</t>
  </si>
  <si>
    <t xml:space="preserve">Subministrament i instal·lació de remats exteriors per a brancals i llindes de fusteries, realitzats amb panells de laminat d'alta pressió (HPL) tipus TRESPA de 8 mm de gruix i una longitud (profunditat de l'intradós) màxima de 230 mm. Els panells pertanyen a la gamma METEON UNI COLOURS, amb una cara decorativa i acabat Satin. El muntatge s'efectua mitjançant cargols vistos d'acer inoxidable sobre un rastrellat de fusta de pi tractat de secció 25x47 mm. Inclou el tall a mida dels panells, els ajustos perimetrals, el segellat de les juntes de lliurament i tot el material de fixació necessari, totalment instal·lat segons els detalls de projecte.
</t>
  </si>
  <si>
    <t xml:space="preserve">01.04.01     </t>
  </si>
  <si>
    <t>Segellat i retacat perimetral façana-solera</t>
  </si>
  <si>
    <t>ml</t>
  </si>
  <si>
    <t xml:space="preserve">Segellat perimetral de l'encontre entre el parament vertical de façana i la solera o llosa de fonamentació, segons detall constructiu de projecte.
La partida inclou:
Preparació: Neteja prèvia de la junta mitjançant bufat o raspallat per eliminar pols i restes d'obra.
Retacat: Omplert i regularització de la junta amb morter tècnic sense retracció d'alta resistència (tipus Grout o similar), per garantir l'estabilitat i el suport de l'envolupant.
Segellat elàstic: Col·locació de cordó de fons de junta de polietilè expandit per a la limitació de la fondària i aplicació de masilla elàstica de poliuretà o polímer MS d'alt mòdul, resistent a la intempèrie i als moviments estructurals.
Mà d'obra: Part proporcional d'oficial 1a paleta i manobre especialista per a l'aplicació, acabat i neteja final.
Auxiliars: Mitjans auxiliars i petit material necessari per a l'execució total de la unitat d'obra.
</t>
  </si>
  <si>
    <t xml:space="preserve">01.04.02     </t>
  </si>
  <si>
    <t>Segellat perimetral encontre façana-forjat</t>
  </si>
  <si>
    <t xml:space="preserve">Segellat perimetral de la junta d'unió entre el panell de façana i el forjat (o cantell de forjat), per garantir l'estanquitat a l'aire i a l'aigua segons els detalls del projecte.
La partida inclou:
Neteja i preparació: Aspirat o bufat de la junta per garantir l'adherència mecànica dels materials.
Fons de junta: Subministrament i col·locació de cordó de polietilè expandit de cel·la tancada per al control de la profunditat del segellat.
Segellat elàstic: Aplicació de masilla de poliuretà d'alt mòdul o polímer MS, resistent als raigs UV i amb capacitat de moviment elàstic permanent.
Mà d'obra: Temps proporcional d'oficial i manobre per a l'aplicació i repàs de la junta.
Auxiliars: Petit material i mitjans auxiliars.
</t>
  </si>
  <si>
    <t xml:space="preserve">01.04.03     </t>
  </si>
  <si>
    <t>Formació de pendents i impermeabilització de coberta</t>
  </si>
  <si>
    <t xml:space="preserve">Execució de la capa de pendent i sistema d'impermeabilització per a coberta plana no transitable, segons detalls constructius.
La partida inclou:
Formació de pendents: Subministrament i abocament de morter lleuger de ciment i argila expandida (o perlita), amb un gruix mitjà de 8 cm, acabat amb una fina capa de morter de ciment per a regularització de la superfície.
Capa separadora: Subministrament i col·locació de làmina geotèxtil de polipropilè de 200 g/m^2 com a capa de protecció i desolidarització.
Impermeabilització: Subministrament i instal·lació de làmina de PVC plastificat de 1,5 mm de gruix, resistent als raigs UV, fixada mecànicament o adherida, incloent-hi la soldadura tèrmica de solapes amb aire calent.
Punts singulars: Execució de reforços en cantonades, trobades amb el peto perimetral i segellat d'embuts de desguàs.
Mà d'obra: Temps proporcional d'oficial 1a paleta i manobre per a l'execució de pendents i instal·lador especialista per a la làmina.
</t>
  </si>
  <si>
    <t xml:space="preserve">01.04.04     </t>
  </si>
  <si>
    <t>Sistema de recollida d'aigües pluvials</t>
  </si>
  <si>
    <t xml:space="preserve">Subministrament i instal·lació de tres boneres protegides amb reixa per evitar embussaments i de tres baixants connectades directament a l'aljub. Inclou traspassos i altres aljudes de paleteria. Totalment instal·lades i segellades amb la impermeabilització de la coberta. 
</t>
  </si>
  <si>
    <t xml:space="preserve">01.04.05     </t>
  </si>
  <si>
    <t>Sobreeixidor de seguretat (Gàrgola) en coberta</t>
  </si>
  <si>
    <t xml:space="preserve">Subministrament i instal·lació de gàrgola per fer de sobreeixidor de la coberta. Totalment instal·lada i segellada amb la impermeabilització de la coberta. 
</t>
  </si>
  <si>
    <t xml:space="preserve">01.04.06     </t>
  </si>
  <si>
    <t>Coronació peto</t>
  </si>
  <si>
    <t xml:space="preserve">Subministrament i instal·lació de la coronació del peto amb panells HPL tipo TRESPA de 8 mm de gruix amb acabat similar al revestiment de façana. Amplada 25 cm amb goteró. Inclou elements d'ancoratge. Totalment instal·lat.
</t>
  </si>
  <si>
    <t xml:space="preserve">01.05.01     </t>
  </si>
  <si>
    <t>Porta metàl·lica d'accés a la caseta 1000x2300 mm</t>
  </si>
  <si>
    <t xml:space="preserve">Subministrament i instal·lació de porta de xapa d'acer galvanitzat per a l'accés a la caseta, de dimensions nominals 1,00 x 2,30 m, incloent-hi marc d'acer, reforços interns i pany de seguretat.
La partida inclou:
Fulla: Fabricada amb doble xapa d'acer galvanitzat d'1,2 mm de gruix, amb nucli aïllant rígid. Acabat imprimat o lacat segons carta RAL.
Marc: Perfil de xapa d'acer d'1,5 mm de gruix, preparat per a fixació mecànica estructural.
Seguretat: Pany de seguretat de 3 punts amb cilindres antirobatòries i joc de claus incopiables.
Herrajes: Frontisses d'acer de gran resistència, maneta i escut protector d'acer inoxidable.
Instal·lació: Muntatge, aplomat, fixació mitjançant cargoleria estructural i segellat perimetral amb masilla de polímer.
</t>
  </si>
  <si>
    <t xml:space="preserve">06.4 INSTAL. </t>
  </si>
  <si>
    <t>06.4 Instal·lacións</t>
  </si>
  <si>
    <t xml:space="preserve">EEDAUA1850   </t>
  </si>
  <si>
    <t>Climatitzador inverter Classe A,split mural,unitat 1x1,KOSNER sè</t>
  </si>
  <si>
    <t>Subministrament i muntatge de Condicionador inverter Classe energètica A, tipus split mural, unitat 1x1, KOSNER sèrie KSTI-18/50 F R32 o similar, de 4,6kW de potència frigorífica i 5,2kW calorífica, de 1,43 kW de potència elèctrica màxima absorbida, aproximadament, amb alimentació monofàsica de 230V, fluïd frigorífic R32, inclòs instal·lació frigorífica, cablejat d'interconnexió, bomba condensats amb part proporcional de tuberia de desguàs fins a xarxa de clavegueram, accessoris, suportacions, termòstat i comandament. Col·locada, provada i en funcionament.</t>
  </si>
  <si>
    <t xml:space="preserve">EG621005     </t>
  </si>
  <si>
    <t>Interruptor, commutador,tipus univ.,(1P),10AX/250V,a/tecla,preu</t>
  </si>
  <si>
    <t>Interruptor, commutador, de tipus universal, unipolar (1P), 10 AX/250 V, amb tecla, preu alt, muntage superficial, marca: SIMON serie 44 o similar, IP55</t>
  </si>
  <si>
    <t xml:space="preserve">EH2EP1500A   </t>
  </si>
  <si>
    <t>Pantalla Estanca SMD LED, Venalsol, mod: PTF8-050N 50W 4K 1440MM</t>
  </si>
  <si>
    <t xml:space="preserve">Pantalla estanca de superfície industrial, marca: Venalsol, model: PTF8-050N 50W 840 1440MM o similar, lluminaria tipus SMD LED, 6500 lm de flux lluminós,  potència 50 W,  temperatura de color 4000 K, Cos tubilar acer inox, difusor recobriment PCO policarbonat opal, mides 1440x120x84mm, IP69, IK08, muntatge superficial.
</t>
  </si>
  <si>
    <t xml:space="preserve">EH6EP01      </t>
  </si>
  <si>
    <t>Lluminària emerg.led,no permanent, 300 lúmens,auton&lt; 1h, LDN3</t>
  </si>
  <si>
    <t xml:space="preserve">Subministrament i muntatge de lluminària d'emergència amb làmpada led, no permanent, aïllament classe II, amb flux de 300 lúmens, 1 h d'autonomia, DAISALUX NOVA LDN3 o similar 300lm 1h, muntada en superfície o encastada.
</t>
  </si>
  <si>
    <t xml:space="preserve">EG41C125P    </t>
  </si>
  <si>
    <t>Caixa de connexió potència per allargar cablejat terra</t>
  </si>
  <si>
    <t xml:space="preserve">Subministrament i instal·lació de caixa de connexions 800x600 IP66 policarbonat amb regletes verticals de connexió de 95mm2 fins a 2,5mm2 tipus Phoenix per a cablejat de potència. 
</t>
  </si>
  <si>
    <t xml:space="preserve">EG31RV135    </t>
  </si>
  <si>
    <t>Cable 0,6/1 kV RZ1-K, Eca, 1x35mm2,col.tub/safata</t>
  </si>
  <si>
    <t xml:space="preserve">Subministrament i instal·lació de cable amb conductor de coure de 0,6/1 kV de tensió assignada, amb designació RZ1-K, Eca, unipolar, de secció 1x35 mm2, amb coberta del cable de PVC, col·locat en tub o safata.
</t>
  </si>
  <si>
    <t xml:space="preserve">EG31RV3025   </t>
  </si>
  <si>
    <t>Cable 0,6/1 kV RV-K, Eca, 3x2,5mm2,col.tub/safata</t>
  </si>
  <si>
    <t xml:space="preserve">Cable amb conductor de coure de 0,6/1 kV de tensió assignada, amb designació RV-K, Eca, tetrapolar, de secció 3x2,5 mm2, amb coberta del cable de PVC, col·locat en tub o safata
</t>
  </si>
  <si>
    <t xml:space="preserve">EG31RV3015   </t>
  </si>
  <si>
    <t>Cable 0,6/1 kV RV-K, Eca, 3x1,5mm2,col.tub/safata</t>
  </si>
  <si>
    <t>Cable amb conductor de coure de 0,6/1 kV de tensió assignada, amb designació RV-K, Eca, tetrapolar, de secció 3x1,5 mm2, amb coberta del cable de PVC, col·locat en tub o safata</t>
  </si>
  <si>
    <t>06.4 INSTAL.</t>
  </si>
  <si>
    <t>06 CASETA</t>
  </si>
  <si>
    <t xml:space="preserve">07 ENDESA    </t>
  </si>
  <si>
    <t>Capítol 07 Escomesa Endesa i armari CS+CGP+TMF10</t>
  </si>
  <si>
    <t xml:space="preserve">07.1 ENDESA  </t>
  </si>
  <si>
    <t>Nova escomesa distribució Endesa</t>
  </si>
  <si>
    <t xml:space="preserve">CSBCN02      </t>
  </si>
  <si>
    <t>Modificació de l'escomesa elèctrica</t>
  </si>
  <si>
    <t xml:space="preserve">Modificació de l'escomesa elèctrica a executar per la companyia elèctrica segons les condicions tècnico-econòmiques (Segons l'annex 8)
</t>
  </si>
  <si>
    <t>07.1 ENDESA</t>
  </si>
  <si>
    <t>07.2 CGPTMF10</t>
  </si>
  <si>
    <t>Nou armari prefabricat CGP+CS+TMF10</t>
  </si>
  <si>
    <t xml:space="preserve">EAPTMF10160  </t>
  </si>
  <si>
    <t>Armari prefabricat GRC Z18-3PCTRI TMF-10 160A o equivalent</t>
  </si>
  <si>
    <t xml:space="preserve">Subministrament i muntatge d'armari prefabricat monobloc de formigó reforçat amb fibra de vidre (GRC Z18-3PCTRI) de dimensions 2.700x1.830x480 mm i 938 kg de pes, homologat per FECSA-ENDESA segons norma UNE-EN 1169 per a l'allotjament de mòduls de mesura o TMF10 (fins a 160A), CGP i CS en compartiments diferenciats mitjançant placa divisòria amb pas de cables de Ø 200 mm. L'envolupant compta amb portes de xapa galvanitzada d'1,2 mm i marcs d'1,5 mm amb obertura superior a 150°, tancament de palanca amb tres punts d'ancoratge, bombí triangular i herratge per a cadenat, no incou el subministrament i instal·lació de l'aparellatge elèctric interior.
</t>
  </si>
  <si>
    <t xml:space="preserve">ETMF10160    </t>
  </si>
  <si>
    <t>Caixa general de mesura TMF10 160A</t>
  </si>
  <si>
    <t xml:space="preserve">Subministrament i muntatge de caixa de protecció i mesura tipus TMF10 per a 160A, marca homologada (tipus Cahors, Uriarte o similar). Inclou bases, fusibles NH00, terminals, cargoleria de fixació, connexió de conductors i proves de funcionament. Totalment instal·lat i preparat per a la verificació de la companyia elèctrica.
</t>
  </si>
  <si>
    <t xml:space="preserve">ECS240CGP9   </t>
  </si>
  <si>
    <t>Caixa de seccionament CS240 i caixa general de protecció CGP9</t>
  </si>
  <si>
    <t xml:space="preserve">Subministrament i instal·lació d'equipament elèctric de protecció i seccionament a l'interior d'armari prefabricat, format per una caixa de seccionament CS-240A i una caixa general de protecció CGP-9-250A.
La partida inclou:
Caixa de Seccionament (CS): Model homologat per a 250A (dissenyada per a cables de fins a 240 mm²), equipada amb bases de seccionament i terminals de connexió.
Caixa General de Protecció (CGP): Esquema 9 per a una intensitat nominal de 250A, amb bases portafusibles tripolar de seguretat (BUC) mida NH1.
Fusibles: Subministrament i col·locació de joc de 3 fusibles d'alta capacitat de ruptura (ACR) tipus NH, de la intensitat requerida (p. ex. 160A o 250A).
Muntatge: Fixació mecànica de les caixes a l'interior de l'armari prefabricat, precablatge intern, subministrament de terminals, brides i petit material de connexió.
Tot instal·lat d'acord amb el REBT i les Normes Particulars de la companyia distribuïdora (e-distribución o equivalent).
</t>
  </si>
  <si>
    <t xml:space="preserve">EF2225432    </t>
  </si>
  <si>
    <t>Excav.rasa pres.serv,h&lt;=2m,terreny compact.(SPT 20-50),miniretro</t>
  </si>
  <si>
    <t>Excavació de rasa en presència de serveis fins a 2 m de fondària, en terreny compacte (SPT 20-50), realitzada amb miniexcavadora i amb les terres deixades a la vora</t>
  </si>
  <si>
    <t xml:space="preserve">EF227500A    </t>
  </si>
  <si>
    <t>Repàs+picon.sòl rasa,ampl.&lt;0,6m,90%PM</t>
  </si>
  <si>
    <t>Repàs i piconatge de sòl de rasa, amb compactació del 95% PM</t>
  </si>
  <si>
    <t xml:space="preserve">EF2R45037    </t>
  </si>
  <si>
    <t>Càrrega mec.+transp.terres,instal.gestió residus,camió 5t,rec.5-</t>
  </si>
  <si>
    <t>Càrrega amb minicarregadora sobre pneumàtics de 2 a 5,9 t, i transport de terres a instal·lació autoritzada de gestió de residus, amb camió de 5 t</t>
  </si>
  <si>
    <t xml:space="preserve">EF9E1120G    </t>
  </si>
  <si>
    <t>Paviment panot vorera gris,20x20x2.5cm,preu alt,col.truc macet.m</t>
  </si>
  <si>
    <t xml:space="preserve">Paviment de panot per a vorera gris igual a l'existent, classe 1a, preu alt, col·locat a truc de maceta amb morter mixt 1:2:10 i beurada de ciment pòrtland
</t>
  </si>
  <si>
    <t xml:space="preserve">EY011122     </t>
  </si>
  <si>
    <t>Ajudes de ram de paleta per reparació de desperfectes</t>
  </si>
  <si>
    <t xml:space="preserve">Ajudes de ram de paleta per reparació de desperfectes en façanes i altres elements afectats per l'obra. Inclou ma d'obra, material necessari i mitjans mecànics. Criteri d'amidament: ut reparació realment executat d'acord amb la DT.
</t>
  </si>
  <si>
    <t xml:space="preserve">EF2RA63G0    </t>
  </si>
  <si>
    <t>Deposició controlada centre reciclatge,residus barrej. inerts,1,</t>
  </si>
  <si>
    <t>07 ENDESA</t>
  </si>
  <si>
    <t>08 OBRA CIVIL</t>
  </si>
  <si>
    <t>Capítol 08 Obra civil</t>
  </si>
  <si>
    <t xml:space="preserve">OCARBM01     </t>
  </si>
  <si>
    <t>Obra civil obertura arqueta registre bom ba 4</t>
  </si>
  <si>
    <t xml:space="preserve">Ampliar el forat del forjat per poder instalar i mantenir la bomba 4.
</t>
  </si>
  <si>
    <t xml:space="preserve">OCARBM02     </t>
  </si>
  <si>
    <t>Obra civil passamurs 160m m diam.</t>
  </si>
  <si>
    <t xml:space="preserve">OCARBM03     </t>
  </si>
  <si>
    <t>Obra civil enderroc parets existents CCM</t>
  </si>
  <si>
    <t xml:space="preserve">Enderroc de les parets i envans existents a la zona d'ubicació del CCM i els variadors actuals. Inclou el desmuntatge previ d'elements accessoris, la fragmentació de materials, la càrrega manual o mecànica, la neteja de l'àrea de treball i el transport dels enderrocs
</t>
  </si>
  <si>
    <t xml:space="preserve">09 TAPES     </t>
  </si>
  <si>
    <t>Capìtol 09 Tapes</t>
  </si>
  <si>
    <t>09.1 OBRA CIV</t>
  </si>
  <si>
    <t>09.1 Obra civil</t>
  </si>
  <si>
    <t xml:space="preserve">P2146-HYPV   </t>
  </si>
  <si>
    <t>Demol.pavim . form . g fins a 20cm,ampl.fins a 0,6m,com pressor</t>
  </si>
  <si>
    <t xml:space="preserve">Demolició de paviment de formigó de fins a 20 cm de gruix , d'amplària fins a 0,6 m, amb compressor i càrrega sobre camió amb mitjans manuals, en entorn urbà amb dificultat de mobilitat, en voreres &lt;= 3 m d'amplària o calçada/plataforma única &lt;= 7 m d'amplària, amb afectació per serveis o elements de mobiliari urbà, en actuacions d'1 a 10 m2
</t>
  </si>
  <si>
    <t xml:space="preserve">P9GD-I9X4    </t>
  </si>
  <si>
    <t>Lleug.formigó lleuger HLE-25/L/8/IIa,d=1500 a 1800kg/m3,cam ió,e</t>
  </si>
  <si>
    <t xml:space="preserve">Paviment de formigó lleuger HLE-25/L/8/IIa, de densitat 1500 a 1800 kg/m3, grandària màxima del granulat 8 mm, amb &gt;= 275 kg/m3 de ciment, apte per a classe d'exposició IIa, abocat des de camió, estesa i vibratge amb estenedora, estriat longitudinal i junts tallats en fresc
</t>
  </si>
  <si>
    <t xml:space="preserve">PO-TEBARR    </t>
  </si>
  <si>
    <t>Camió grua</t>
  </si>
  <si>
    <t>h</t>
  </si>
  <si>
    <t xml:space="preserve">Servei de transport, càrrega i descàrrega mitjançant camió grua tot terreny per al trasllat d'equips elèctrics (CCM, tapes i bombes) fins a peu d'obra. Inclou el posicionament i la col·locació precisa dels elements en la seva ubicació definitiva, l'ús d'eslingues, cadenes i balancins homologats, així com el conductor-operador qualificat. Està inclòs el desplaçament, la preparació d'estabilitzadors i totes les mesures de seguretat necessàries per a la maniobra.
</t>
  </si>
  <si>
    <t xml:space="preserve">PO-MONTEB    </t>
  </si>
  <si>
    <t>Muntatge i desmuntatge de les tapes</t>
  </si>
  <si>
    <t xml:space="preserve">Desmuntatge de les tapes actuals de l'aljub i muntatge de les noves tapes
</t>
  </si>
  <si>
    <t xml:space="preserve">09.2 TAPES   </t>
  </si>
  <si>
    <t>09.2 Tapes</t>
  </si>
  <si>
    <t xml:space="preserve">T1EB-BCN     </t>
  </si>
  <si>
    <t>Tapa 1 aljub EB Barcelona</t>
  </si>
  <si>
    <t xml:space="preserve">Subministrament de tapa aljub EB BARCELONA tipus 1. Dispositiu d'acer galvanitzat estanc a l'aigua amb les segünets característiques:
- Resistencia 250 kN
- Galvanitzat de 140 micrometres
- Apertura 600*800 mm
- 1 tapa estanca a l'aigua articulades per el cantó curt i assistida amb resorts mecànics.
- Candau no subministrat.
- Certificat LPCB Nivell 4
</t>
  </si>
  <si>
    <t xml:space="preserve">T2EB-BCN     </t>
  </si>
  <si>
    <t>Tapa 2 aljub EB Barcelona</t>
  </si>
  <si>
    <t xml:space="preserve">Subministrament de tapa aljub EB BARCELONA tipus 2. Dispositiu d'acer galvanitzat estanc a l'aigua amb les segünets característiques:
- Resistencia 250 kN
- Galvanitzat de 140 micrometres
- Apertura 1580*1280 mm
- 1 tapa estanca a l'aigua articulades per el cantó curt i assistida amb resorts mecànics.
- Candau no subministrat.
- Certificat LPCB Nivell 4
</t>
  </si>
  <si>
    <t xml:space="preserve">T3EB-BCN     </t>
  </si>
  <si>
    <t>Tapa 3 aljub EB Barcelona</t>
  </si>
  <si>
    <t xml:space="preserve">Subministrament de tapa aljub EB BARCELONA tipus 3. Dispositiu d'acer galvanitzat estanc a l'aigua amb les segünets característiques:
- Resistencia 250 kN
- Galvanitzat de 140 micrometres
- Apertura 1350*900 mm
- 1 tapa estanca a l'aigua articulades per el cantó curt i assistida amb resorts mecànics.
- Candau no subministrat.
- Certificat LPCB Nivell 4
</t>
  </si>
  <si>
    <t>09.2 TAPES</t>
  </si>
  <si>
    <t>09 TAPES</t>
  </si>
  <si>
    <t xml:space="preserve">10 GEST.RES  </t>
  </si>
  <si>
    <t>Capítol 10 Gestió de residus</t>
  </si>
  <si>
    <t xml:space="preserve">GESTRES01    </t>
  </si>
  <si>
    <t>Partida alçada a justificar per a la Gestió de Residus</t>
  </si>
  <si>
    <t>pa</t>
  </si>
  <si>
    <t>10 GEST.RES</t>
  </si>
  <si>
    <t xml:space="preserve">11 S.SALUT   </t>
  </si>
  <si>
    <t>Capìtol 11 Seguretat i salut</t>
  </si>
  <si>
    <t xml:space="preserve">SS.001       </t>
  </si>
  <si>
    <t>Partida de cobrament íntegre per les mesures de seguretat salut</t>
  </si>
  <si>
    <t xml:space="preserve">Partida de cobrament íntegre per les mesures de seguretat salut necessàries per a l'execució de les obres
</t>
  </si>
  <si>
    <t>11 S.SALUT</t>
  </si>
  <si>
    <t>12 IMPREV.OBR</t>
  </si>
  <si>
    <t>Capìtol 12 Imprevistos obra</t>
  </si>
  <si>
    <t xml:space="preserve">01IMP        </t>
  </si>
  <si>
    <t>Partida alçada imprevistos obra a justificar</t>
  </si>
  <si>
    <t>1</t>
  </si>
  <si>
    <t xml:space="preserve">Partida alçada corresponent als imprevistos no contemplats en el pressupost que puguin surgir en el transcurs de l'obra. Es justificarà sota la supervisió de la direcció facultativa.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</si>
</sst>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164"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4" fillId="5" borderId="0" xfId="0" applyNumberFormat="1" applyFont="1" applyFill="1" applyAlignment="1">
      <alignment vertical="top"/>
    </xf>
    <xf numFmtId="164" fontId="4" fillId="2"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4" x14ac:dyDescent="0.3"/>
  <cols>
    <col min="1" max="1" width="14.109375" bestFit="1" customWidth="1"/>
    <col min="2" max="2" width="5.77734375" customWidth="1"/>
    <col min="3" max="3" width="3.88671875" customWidth="1"/>
    <col min="4" max="4" width="33.109375" customWidth="1"/>
    <col min="5" max="5" width="8" customWidth="1"/>
    <col min="6" max="6" width="7.6640625" customWidth="1"/>
    <col min="7" max="7" width="8.109375" customWidth="1"/>
  </cols>
  <sheetData>
    <row r="1" spans="1:7" x14ac:dyDescent="0.3">
      <c r="A1" s="1" t="s">
        <v>0</v>
      </c>
      <c r="B1" s="2"/>
      <c r="C1" s="2"/>
      <c r="D1" s="2"/>
      <c r="E1" s="2"/>
      <c r="F1" s="2"/>
      <c r="G1" s="2"/>
    </row>
    <row r="2" spans="1:7" ht="18" x14ac:dyDescent="0.3">
      <c r="A2" s="3" t="s">
        <v>1</v>
      </c>
      <c r="B2" s="4"/>
      <c r="C2" s="4"/>
      <c r="D2" s="4"/>
      <c r="E2" s="4"/>
      <c r="F2" s="4"/>
      <c r="G2" s="4"/>
    </row>
    <row r="3" spans="1:7" x14ac:dyDescent="0.3">
      <c r="A3" s="5" t="s">
        <v>2</v>
      </c>
      <c r="B3" s="5" t="s">
        <v>5</v>
      </c>
      <c r="C3" s="5" t="s">
        <v>6</v>
      </c>
      <c r="D3" s="20" t="s">
        <v>3</v>
      </c>
      <c r="E3" s="6" t="s">
        <v>7</v>
      </c>
      <c r="F3" s="6" t="s">
        <v>8</v>
      </c>
      <c r="G3" s="6" t="s">
        <v>4</v>
      </c>
    </row>
    <row r="4" spans="1:7" x14ac:dyDescent="0.3">
      <c r="A4" s="7" t="s">
        <v>9</v>
      </c>
      <c r="B4" s="7" t="s">
        <v>11</v>
      </c>
      <c r="C4" s="7" t="s">
        <v>12</v>
      </c>
      <c r="D4" s="21" t="s">
        <v>10</v>
      </c>
      <c r="E4" s="8">
        <f>E9</f>
        <v>1</v>
      </c>
      <c r="F4" s="9">
        <f>F9</f>
        <v>2650</v>
      </c>
      <c r="G4" s="9">
        <f>G9</f>
        <v>2650</v>
      </c>
    </row>
    <row r="5" spans="1:7" x14ac:dyDescent="0.3">
      <c r="A5" s="10" t="s">
        <v>13</v>
      </c>
      <c r="B5" s="10" t="s">
        <v>15</v>
      </c>
      <c r="C5" s="10" t="s">
        <v>16</v>
      </c>
      <c r="D5" s="22" t="s">
        <v>14</v>
      </c>
      <c r="E5" s="11">
        <v>1</v>
      </c>
      <c r="F5" s="12">
        <v>2190</v>
      </c>
      <c r="G5" s="13">
        <f>ROUND(E5*F5,2)</f>
        <v>2190</v>
      </c>
    </row>
    <row r="6" spans="1:7" ht="71.400000000000006" x14ac:dyDescent="0.3">
      <c r="A6" s="14"/>
      <c r="B6" s="14"/>
      <c r="C6" s="14"/>
      <c r="D6" s="15" t="s">
        <v>17</v>
      </c>
      <c r="E6" s="14"/>
      <c r="F6" s="14"/>
      <c r="G6" s="14"/>
    </row>
    <row r="7" spans="1:7" x14ac:dyDescent="0.3">
      <c r="A7" s="10" t="s">
        <v>18</v>
      </c>
      <c r="B7" s="10" t="s">
        <v>15</v>
      </c>
      <c r="C7" s="10" t="s">
        <v>16</v>
      </c>
      <c r="D7" s="22" t="s">
        <v>19</v>
      </c>
      <c r="E7" s="11">
        <v>1</v>
      </c>
      <c r="F7" s="12">
        <v>460</v>
      </c>
      <c r="G7" s="13">
        <f>ROUND(E7*F7,2)</f>
        <v>460</v>
      </c>
    </row>
    <row r="8" spans="1:7" ht="61.2" x14ac:dyDescent="0.3">
      <c r="A8" s="14"/>
      <c r="B8" s="14"/>
      <c r="C8" s="14"/>
      <c r="D8" s="15" t="s">
        <v>20</v>
      </c>
      <c r="E8" s="14"/>
      <c r="F8" s="14"/>
      <c r="G8" s="14"/>
    </row>
    <row r="9" spans="1:7" x14ac:dyDescent="0.3">
      <c r="A9" s="14"/>
      <c r="B9" s="14"/>
      <c r="C9" s="14"/>
      <c r="D9" s="23" t="s">
        <v>21</v>
      </c>
      <c r="E9" s="16">
        <v>1</v>
      </c>
      <c r="F9" s="9">
        <f>G5+G7</f>
        <v>2650</v>
      </c>
      <c r="G9" s="9">
        <f>ROUND(F9*E9,2)</f>
        <v>2650</v>
      </c>
    </row>
    <row r="10" spans="1:7" ht="1.05" customHeight="1" x14ac:dyDescent="0.3">
      <c r="A10" s="17"/>
      <c r="B10" s="17"/>
      <c r="C10" s="17"/>
      <c r="D10" s="24"/>
      <c r="E10" s="17"/>
      <c r="F10" s="17"/>
      <c r="G10" s="17"/>
    </row>
    <row r="11" spans="1:7" x14ac:dyDescent="0.3">
      <c r="A11" s="7" t="s">
        <v>22</v>
      </c>
      <c r="B11" s="7" t="s">
        <v>11</v>
      </c>
      <c r="C11" s="7" t="s">
        <v>12</v>
      </c>
      <c r="D11" s="21" t="s">
        <v>23</v>
      </c>
      <c r="E11" s="8">
        <f>E20</f>
        <v>1</v>
      </c>
      <c r="F11" s="9">
        <f>F20</f>
        <v>1539.38</v>
      </c>
      <c r="G11" s="9">
        <f>G20</f>
        <v>1539.38</v>
      </c>
    </row>
    <row r="12" spans="1:7" x14ac:dyDescent="0.3">
      <c r="A12" s="10" t="s">
        <v>24</v>
      </c>
      <c r="B12" s="10" t="s">
        <v>15</v>
      </c>
      <c r="C12" s="10" t="s">
        <v>16</v>
      </c>
      <c r="D12" s="22" t="s">
        <v>25</v>
      </c>
      <c r="E12" s="11">
        <v>1</v>
      </c>
      <c r="F12" s="12">
        <v>390.74</v>
      </c>
      <c r="G12" s="13">
        <f>ROUND(E12*F12,2)</f>
        <v>390.74</v>
      </c>
    </row>
    <row r="13" spans="1:7" ht="51" x14ac:dyDescent="0.3">
      <c r="A13" s="14"/>
      <c r="B13" s="14"/>
      <c r="C13" s="14"/>
      <c r="D13" s="15" t="s">
        <v>26</v>
      </c>
      <c r="E13" s="14"/>
      <c r="F13" s="14"/>
      <c r="G13" s="14"/>
    </row>
    <row r="14" spans="1:7" x14ac:dyDescent="0.3">
      <c r="A14" s="10" t="s">
        <v>27</v>
      </c>
      <c r="B14" s="10" t="s">
        <v>15</v>
      </c>
      <c r="C14" s="10" t="s">
        <v>16</v>
      </c>
      <c r="D14" s="22" t="s">
        <v>28</v>
      </c>
      <c r="E14" s="11">
        <v>1</v>
      </c>
      <c r="F14" s="12">
        <v>174.32</v>
      </c>
      <c r="G14" s="13">
        <f>ROUND(E14*F14,2)</f>
        <v>174.32</v>
      </c>
    </row>
    <row r="15" spans="1:7" ht="51" x14ac:dyDescent="0.3">
      <c r="A15" s="14"/>
      <c r="B15" s="14"/>
      <c r="C15" s="14"/>
      <c r="D15" s="15" t="s">
        <v>29</v>
      </c>
      <c r="E15" s="14"/>
      <c r="F15" s="14"/>
      <c r="G15" s="14"/>
    </row>
    <row r="16" spans="1:7" x14ac:dyDescent="0.3">
      <c r="A16" s="10" t="s">
        <v>30</v>
      </c>
      <c r="B16" s="10" t="s">
        <v>15</v>
      </c>
      <c r="C16" s="10" t="s">
        <v>16</v>
      </c>
      <c r="D16" s="22" t="s">
        <v>31</v>
      </c>
      <c r="E16" s="11">
        <v>1</v>
      </c>
      <c r="F16" s="12">
        <v>694.61</v>
      </c>
      <c r="G16" s="13">
        <f>ROUND(E16*F16,2)</f>
        <v>694.61</v>
      </c>
    </row>
    <row r="17" spans="1:7" ht="61.2" x14ac:dyDescent="0.3">
      <c r="A17" s="14"/>
      <c r="B17" s="14"/>
      <c r="C17" s="14"/>
      <c r="D17" s="15" t="s">
        <v>32</v>
      </c>
      <c r="E17" s="14"/>
      <c r="F17" s="14"/>
      <c r="G17" s="14"/>
    </row>
    <row r="18" spans="1:7" x14ac:dyDescent="0.3">
      <c r="A18" s="10" t="s">
        <v>33</v>
      </c>
      <c r="B18" s="10" t="s">
        <v>15</v>
      </c>
      <c r="C18" s="10" t="s">
        <v>16</v>
      </c>
      <c r="D18" s="22" t="s">
        <v>34</v>
      </c>
      <c r="E18" s="11">
        <v>1</v>
      </c>
      <c r="F18" s="12">
        <v>279.70999999999998</v>
      </c>
      <c r="G18" s="13">
        <f>ROUND(E18*F18,2)</f>
        <v>279.70999999999998</v>
      </c>
    </row>
    <row r="19" spans="1:7" ht="40.799999999999997" x14ac:dyDescent="0.3">
      <c r="A19" s="14"/>
      <c r="B19" s="14"/>
      <c r="C19" s="14"/>
      <c r="D19" s="15" t="s">
        <v>35</v>
      </c>
      <c r="E19" s="14"/>
      <c r="F19" s="14"/>
      <c r="G19" s="14"/>
    </row>
    <row r="20" spans="1:7" x14ac:dyDescent="0.3">
      <c r="A20" s="14"/>
      <c r="B20" s="14"/>
      <c r="C20" s="14"/>
      <c r="D20" s="23" t="s">
        <v>36</v>
      </c>
      <c r="E20" s="16">
        <v>1</v>
      </c>
      <c r="F20" s="9">
        <f>G12+G14+G16+G18</f>
        <v>1539.38</v>
      </c>
      <c r="G20" s="9">
        <f>ROUND(F20*E20,2)</f>
        <v>1539.38</v>
      </c>
    </row>
    <row r="21" spans="1:7" ht="1.05" customHeight="1" x14ac:dyDescent="0.3">
      <c r="A21" s="17"/>
      <c r="B21" s="17"/>
      <c r="C21" s="17"/>
      <c r="D21" s="24"/>
      <c r="E21" s="17"/>
      <c r="F21" s="17"/>
      <c r="G21" s="17"/>
    </row>
    <row r="22" spans="1:7" x14ac:dyDescent="0.3">
      <c r="A22" s="7" t="s">
        <v>37</v>
      </c>
      <c r="B22" s="7" t="s">
        <v>11</v>
      </c>
      <c r="C22" s="7" t="s">
        <v>12</v>
      </c>
      <c r="D22" s="21" t="s">
        <v>38</v>
      </c>
      <c r="E22" s="8">
        <f>E44</f>
        <v>1</v>
      </c>
      <c r="F22" s="9">
        <f>F44</f>
        <v>113951.30000000002</v>
      </c>
      <c r="G22" s="9">
        <f>G44</f>
        <v>113951.3</v>
      </c>
    </row>
    <row r="23" spans="1:7" ht="30.6" x14ac:dyDescent="0.3">
      <c r="A23" s="14"/>
      <c r="B23" s="14"/>
      <c r="C23" s="14"/>
      <c r="D23" s="15" t="s">
        <v>39</v>
      </c>
      <c r="E23" s="14"/>
      <c r="F23" s="14"/>
      <c r="G23" s="14"/>
    </row>
    <row r="24" spans="1:7" ht="20.399999999999999" x14ac:dyDescent="0.3">
      <c r="A24" s="10" t="s">
        <v>40</v>
      </c>
      <c r="B24" s="10" t="s">
        <v>15</v>
      </c>
      <c r="C24" s="10" t="s">
        <v>16</v>
      </c>
      <c r="D24" s="22" t="s">
        <v>41</v>
      </c>
      <c r="E24" s="11">
        <v>1</v>
      </c>
      <c r="F24" s="12">
        <v>1267.23</v>
      </c>
      <c r="G24" s="13">
        <f>ROUND(E24*F24,2)</f>
        <v>1267.23</v>
      </c>
    </row>
    <row r="25" spans="1:7" ht="40.799999999999997" x14ac:dyDescent="0.3">
      <c r="A25" s="14"/>
      <c r="B25" s="14"/>
      <c r="C25" s="14"/>
      <c r="D25" s="15" t="s">
        <v>42</v>
      </c>
      <c r="E25" s="14"/>
      <c r="F25" s="14"/>
      <c r="G25" s="14"/>
    </row>
    <row r="26" spans="1:7" ht="20.399999999999999" x14ac:dyDescent="0.3">
      <c r="A26" s="10" t="s">
        <v>43</v>
      </c>
      <c r="B26" s="10" t="s">
        <v>15</v>
      </c>
      <c r="C26" s="10" t="s">
        <v>16</v>
      </c>
      <c r="D26" s="22" t="s">
        <v>44</v>
      </c>
      <c r="E26" s="11">
        <v>1</v>
      </c>
      <c r="F26" s="12">
        <v>633.62</v>
      </c>
      <c r="G26" s="13">
        <f>ROUND(E26*F26,2)</f>
        <v>633.62</v>
      </c>
    </row>
    <row r="27" spans="1:7" ht="71.400000000000006" x14ac:dyDescent="0.3">
      <c r="A27" s="14"/>
      <c r="B27" s="14"/>
      <c r="C27" s="14"/>
      <c r="D27" s="15" t="s">
        <v>45</v>
      </c>
      <c r="E27" s="14"/>
      <c r="F27" s="14"/>
      <c r="G27" s="14"/>
    </row>
    <row r="28" spans="1:7" ht="20.399999999999999" x14ac:dyDescent="0.3">
      <c r="A28" s="10" t="s">
        <v>46</v>
      </c>
      <c r="B28" s="10" t="s">
        <v>15</v>
      </c>
      <c r="C28" s="10" t="s">
        <v>16</v>
      </c>
      <c r="D28" s="22" t="s">
        <v>47</v>
      </c>
      <c r="E28" s="11">
        <v>1</v>
      </c>
      <c r="F28" s="12">
        <v>85186.880000000005</v>
      </c>
      <c r="G28" s="13">
        <f>ROUND(E28*F28,2)</f>
        <v>85186.880000000005</v>
      </c>
    </row>
    <row r="29" spans="1:7" ht="409.6" x14ac:dyDescent="0.3">
      <c r="A29" s="14"/>
      <c r="B29" s="14"/>
      <c r="C29" s="14"/>
      <c r="D29" s="15" t="s">
        <v>48</v>
      </c>
      <c r="E29" s="14"/>
      <c r="F29" s="14"/>
      <c r="G29" s="14"/>
    </row>
    <row r="30" spans="1:7" ht="20.399999999999999" x14ac:dyDescent="0.3">
      <c r="A30" s="10" t="s">
        <v>49</v>
      </c>
      <c r="B30" s="10" t="s">
        <v>15</v>
      </c>
      <c r="C30" s="10" t="s">
        <v>16</v>
      </c>
      <c r="D30" s="22" t="s">
        <v>50</v>
      </c>
      <c r="E30" s="11">
        <v>1</v>
      </c>
      <c r="F30" s="12">
        <v>8265.41</v>
      </c>
      <c r="G30" s="13">
        <f>ROUND(E30*F30,2)</f>
        <v>8265.41</v>
      </c>
    </row>
    <row r="31" spans="1:7" ht="163.19999999999999" x14ac:dyDescent="0.3">
      <c r="A31" s="14"/>
      <c r="B31" s="14"/>
      <c r="C31" s="14"/>
      <c r="D31" s="15" t="s">
        <v>51</v>
      </c>
      <c r="E31" s="14"/>
      <c r="F31" s="14"/>
      <c r="G31" s="14"/>
    </row>
    <row r="32" spans="1:7" ht="20.399999999999999" x14ac:dyDescent="0.3">
      <c r="A32" s="10" t="s">
        <v>52</v>
      </c>
      <c r="B32" s="10" t="s">
        <v>15</v>
      </c>
      <c r="C32" s="10" t="s">
        <v>16</v>
      </c>
      <c r="D32" s="22" t="s">
        <v>53</v>
      </c>
      <c r="E32" s="11">
        <v>1</v>
      </c>
      <c r="F32" s="12">
        <v>7266</v>
      </c>
      <c r="G32" s="13">
        <f>ROUND(E32*F32,2)</f>
        <v>7266</v>
      </c>
    </row>
    <row r="33" spans="1:7" ht="193.8" x14ac:dyDescent="0.3">
      <c r="A33" s="14"/>
      <c r="B33" s="14"/>
      <c r="C33" s="14"/>
      <c r="D33" s="15" t="s">
        <v>54</v>
      </c>
      <c r="E33" s="14"/>
      <c r="F33" s="14"/>
      <c r="G33" s="14"/>
    </row>
    <row r="34" spans="1:7" ht="20.399999999999999" x14ac:dyDescent="0.3">
      <c r="A34" s="10" t="s">
        <v>55</v>
      </c>
      <c r="B34" s="10" t="s">
        <v>15</v>
      </c>
      <c r="C34" s="10" t="s">
        <v>16</v>
      </c>
      <c r="D34" s="22" t="s">
        <v>56</v>
      </c>
      <c r="E34" s="11">
        <v>32</v>
      </c>
      <c r="F34" s="12">
        <v>176.53</v>
      </c>
      <c r="G34" s="13">
        <f>ROUND(E34*F34,2)</f>
        <v>5648.96</v>
      </c>
    </row>
    <row r="35" spans="1:7" ht="91.8" x14ac:dyDescent="0.3">
      <c r="A35" s="14"/>
      <c r="B35" s="14"/>
      <c r="C35" s="14"/>
      <c r="D35" s="15" t="s">
        <v>57</v>
      </c>
      <c r="E35" s="14"/>
      <c r="F35" s="14"/>
      <c r="G35" s="14"/>
    </row>
    <row r="36" spans="1:7" ht="20.399999999999999" x14ac:dyDescent="0.3">
      <c r="A36" s="10" t="s">
        <v>58</v>
      </c>
      <c r="B36" s="10" t="s">
        <v>15</v>
      </c>
      <c r="C36" s="10" t="s">
        <v>60</v>
      </c>
      <c r="D36" s="22" t="s">
        <v>59</v>
      </c>
      <c r="E36" s="11">
        <v>27</v>
      </c>
      <c r="F36" s="12">
        <v>72.459999999999994</v>
      </c>
      <c r="G36" s="13">
        <f>ROUND(E36*F36,2)</f>
        <v>1956.42</v>
      </c>
    </row>
    <row r="37" spans="1:7" ht="153" x14ac:dyDescent="0.3">
      <c r="A37" s="14"/>
      <c r="B37" s="14"/>
      <c r="C37" s="14"/>
      <c r="D37" s="15" t="s">
        <v>61</v>
      </c>
      <c r="E37" s="14"/>
      <c r="F37" s="14"/>
      <c r="G37" s="14"/>
    </row>
    <row r="38" spans="1:7" ht="20.399999999999999" x14ac:dyDescent="0.3">
      <c r="A38" s="10" t="s">
        <v>62</v>
      </c>
      <c r="B38" s="10" t="s">
        <v>15</v>
      </c>
      <c r="C38" s="10" t="s">
        <v>60</v>
      </c>
      <c r="D38" s="22" t="s">
        <v>63</v>
      </c>
      <c r="E38" s="11">
        <v>9</v>
      </c>
      <c r="F38" s="12">
        <v>20.02</v>
      </c>
      <c r="G38" s="13">
        <f>ROUND(E38*F38,2)</f>
        <v>180.18</v>
      </c>
    </row>
    <row r="39" spans="1:7" ht="153" x14ac:dyDescent="0.3">
      <c r="A39" s="14"/>
      <c r="B39" s="14"/>
      <c r="C39" s="14"/>
      <c r="D39" s="15" t="s">
        <v>64</v>
      </c>
      <c r="E39" s="14"/>
      <c r="F39" s="14"/>
      <c r="G39" s="14"/>
    </row>
    <row r="40" spans="1:7" ht="20.399999999999999" x14ac:dyDescent="0.3">
      <c r="A40" s="10" t="s">
        <v>65</v>
      </c>
      <c r="B40" s="10" t="s">
        <v>15</v>
      </c>
      <c r="C40" s="10" t="s">
        <v>60</v>
      </c>
      <c r="D40" s="22" t="s">
        <v>66</v>
      </c>
      <c r="E40" s="11">
        <v>20</v>
      </c>
      <c r="F40" s="12">
        <v>117.33</v>
      </c>
      <c r="G40" s="13">
        <f>ROUND(E40*F40,2)</f>
        <v>2346.6</v>
      </c>
    </row>
    <row r="41" spans="1:7" ht="91.8" x14ac:dyDescent="0.3">
      <c r="A41" s="14"/>
      <c r="B41" s="14"/>
      <c r="C41" s="14"/>
      <c r="D41" s="15" t="s">
        <v>67</v>
      </c>
      <c r="E41" s="14"/>
      <c r="F41" s="14"/>
      <c r="G41" s="14"/>
    </row>
    <row r="42" spans="1:7" x14ac:dyDescent="0.3">
      <c r="A42" s="10" t="s">
        <v>68</v>
      </c>
      <c r="B42" s="10" t="s">
        <v>15</v>
      </c>
      <c r="C42" s="10" t="s">
        <v>16</v>
      </c>
      <c r="D42" s="22" t="s">
        <v>69</v>
      </c>
      <c r="E42" s="11">
        <v>1</v>
      </c>
      <c r="F42" s="12">
        <v>1200</v>
      </c>
      <c r="G42" s="13">
        <f>ROUND(E42*F42,2)</f>
        <v>1200</v>
      </c>
    </row>
    <row r="43" spans="1:7" ht="20.399999999999999" x14ac:dyDescent="0.3">
      <c r="A43" s="14"/>
      <c r="B43" s="14"/>
      <c r="C43" s="14"/>
      <c r="D43" s="15" t="s">
        <v>70</v>
      </c>
      <c r="E43" s="14"/>
      <c r="F43" s="14"/>
      <c r="G43" s="14"/>
    </row>
    <row r="44" spans="1:7" x14ac:dyDescent="0.3">
      <c r="A44" s="14"/>
      <c r="B44" s="14"/>
      <c r="C44" s="14"/>
      <c r="D44" s="23" t="s">
        <v>71</v>
      </c>
      <c r="E44" s="16">
        <v>1</v>
      </c>
      <c r="F44" s="9">
        <f>G24+G26+G28+G30+G32+G34+G36+G38+G40+G42</f>
        <v>113951.30000000002</v>
      </c>
      <c r="G44" s="9">
        <f>ROUND(F44*E44,2)</f>
        <v>113951.3</v>
      </c>
    </row>
    <row r="45" spans="1:7" ht="1.05" customHeight="1" x14ac:dyDescent="0.3">
      <c r="A45" s="17"/>
      <c r="B45" s="17"/>
      <c r="C45" s="17"/>
      <c r="D45" s="24"/>
      <c r="E45" s="17"/>
      <c r="F45" s="17"/>
      <c r="G45" s="17"/>
    </row>
    <row r="46" spans="1:7" x14ac:dyDescent="0.3">
      <c r="A46" s="7" t="s">
        <v>72</v>
      </c>
      <c r="B46" s="7" t="s">
        <v>11</v>
      </c>
      <c r="C46" s="7" t="s">
        <v>12</v>
      </c>
      <c r="D46" s="21" t="s">
        <v>73</v>
      </c>
      <c r="E46" s="8">
        <f>E63</f>
        <v>1</v>
      </c>
      <c r="F46" s="9">
        <f>F63</f>
        <v>21405.370000000003</v>
      </c>
      <c r="G46" s="9">
        <f>G63</f>
        <v>21405.37</v>
      </c>
    </row>
    <row r="47" spans="1:7" ht="20.399999999999999" x14ac:dyDescent="0.3">
      <c r="A47" s="10" t="s">
        <v>65</v>
      </c>
      <c r="B47" s="10" t="s">
        <v>15</v>
      </c>
      <c r="C47" s="10" t="s">
        <v>60</v>
      </c>
      <c r="D47" s="22" t="s">
        <v>66</v>
      </c>
      <c r="E47" s="11">
        <v>5</v>
      </c>
      <c r="F47" s="12">
        <v>117.33</v>
      </c>
      <c r="G47" s="13">
        <f>ROUND(E47*F47,2)</f>
        <v>586.65</v>
      </c>
    </row>
    <row r="48" spans="1:7" ht="91.8" x14ac:dyDescent="0.3">
      <c r="A48" s="14"/>
      <c r="B48" s="14"/>
      <c r="C48" s="14"/>
      <c r="D48" s="15" t="s">
        <v>67</v>
      </c>
      <c r="E48" s="14"/>
      <c r="F48" s="14"/>
      <c r="G48" s="14"/>
    </row>
    <row r="49" spans="1:7" ht="20.399999999999999" x14ac:dyDescent="0.3">
      <c r="A49" s="10" t="s">
        <v>74</v>
      </c>
      <c r="B49" s="10" t="s">
        <v>15</v>
      </c>
      <c r="C49" s="10" t="s">
        <v>60</v>
      </c>
      <c r="D49" s="22" t="s">
        <v>75</v>
      </c>
      <c r="E49" s="11">
        <v>32</v>
      </c>
      <c r="F49" s="12">
        <v>10.31</v>
      </c>
      <c r="G49" s="13">
        <f>ROUND(E49*F49,2)</f>
        <v>329.92</v>
      </c>
    </row>
    <row r="50" spans="1:7" ht="91.8" x14ac:dyDescent="0.3">
      <c r="A50" s="14"/>
      <c r="B50" s="14"/>
      <c r="C50" s="14"/>
      <c r="D50" s="15" t="s">
        <v>76</v>
      </c>
      <c r="E50" s="14"/>
      <c r="F50" s="14"/>
      <c r="G50" s="14"/>
    </row>
    <row r="51" spans="1:7" ht="20.399999999999999" x14ac:dyDescent="0.3">
      <c r="A51" s="10" t="s">
        <v>77</v>
      </c>
      <c r="B51" s="10" t="s">
        <v>15</v>
      </c>
      <c r="C51" s="10" t="s">
        <v>60</v>
      </c>
      <c r="D51" s="22" t="s">
        <v>78</v>
      </c>
      <c r="E51" s="11">
        <v>15</v>
      </c>
      <c r="F51" s="12">
        <v>19.11</v>
      </c>
      <c r="G51" s="13">
        <f>ROUND(E51*F51,2)</f>
        <v>286.64999999999998</v>
      </c>
    </row>
    <row r="52" spans="1:7" ht="153" x14ac:dyDescent="0.3">
      <c r="A52" s="14"/>
      <c r="B52" s="14"/>
      <c r="C52" s="14"/>
      <c r="D52" s="15" t="s">
        <v>79</v>
      </c>
      <c r="E52" s="14"/>
      <c r="F52" s="14"/>
      <c r="G52" s="14"/>
    </row>
    <row r="53" spans="1:7" ht="20.399999999999999" x14ac:dyDescent="0.3">
      <c r="A53" s="10" t="s">
        <v>80</v>
      </c>
      <c r="B53" s="10" t="s">
        <v>15</v>
      </c>
      <c r="C53" s="10" t="s">
        <v>60</v>
      </c>
      <c r="D53" s="22" t="s">
        <v>81</v>
      </c>
      <c r="E53" s="11">
        <v>51</v>
      </c>
      <c r="F53" s="12">
        <v>28.36</v>
      </c>
      <c r="G53" s="13">
        <f>ROUND(E53*F53,2)</f>
        <v>1446.36</v>
      </c>
    </row>
    <row r="54" spans="1:7" ht="142.80000000000001" x14ac:dyDescent="0.3">
      <c r="A54" s="14"/>
      <c r="B54" s="14"/>
      <c r="C54" s="14"/>
      <c r="D54" s="15" t="s">
        <v>82</v>
      </c>
      <c r="E54" s="14"/>
      <c r="F54" s="14"/>
      <c r="G54" s="14"/>
    </row>
    <row r="55" spans="1:7" x14ac:dyDescent="0.3">
      <c r="A55" s="10" t="s">
        <v>83</v>
      </c>
      <c r="B55" s="10" t="s">
        <v>15</v>
      </c>
      <c r="C55" s="10" t="s">
        <v>12</v>
      </c>
      <c r="D55" s="22" t="s">
        <v>84</v>
      </c>
      <c r="E55" s="11">
        <v>3</v>
      </c>
      <c r="F55" s="12">
        <v>5342.2</v>
      </c>
      <c r="G55" s="13">
        <f>ROUND(E55*F55,2)</f>
        <v>16026.6</v>
      </c>
    </row>
    <row r="56" spans="1:7" ht="255" x14ac:dyDescent="0.3">
      <c r="A56" s="14"/>
      <c r="B56" s="14"/>
      <c r="C56" s="14"/>
      <c r="D56" s="15" t="s">
        <v>85</v>
      </c>
      <c r="E56" s="14"/>
      <c r="F56" s="14"/>
      <c r="G56" s="14"/>
    </row>
    <row r="57" spans="1:7" x14ac:dyDescent="0.3">
      <c r="A57" s="10" t="s">
        <v>86</v>
      </c>
      <c r="B57" s="10" t="s">
        <v>15</v>
      </c>
      <c r="C57" s="10" t="s">
        <v>16</v>
      </c>
      <c r="D57" s="22" t="s">
        <v>87</v>
      </c>
      <c r="E57" s="11">
        <v>1</v>
      </c>
      <c r="F57" s="12">
        <v>1056.3900000000001</v>
      </c>
      <c r="G57" s="13">
        <f>ROUND(E57*F57,2)</f>
        <v>1056.3900000000001</v>
      </c>
    </row>
    <row r="58" spans="1:7" ht="265.2" x14ac:dyDescent="0.3">
      <c r="A58" s="14"/>
      <c r="B58" s="14"/>
      <c r="C58" s="14"/>
      <c r="D58" s="15" t="s">
        <v>88</v>
      </c>
      <c r="E58" s="14"/>
      <c r="F58" s="14"/>
      <c r="G58" s="14"/>
    </row>
    <row r="59" spans="1:7" ht="20.399999999999999" x14ac:dyDescent="0.3">
      <c r="A59" s="10" t="s">
        <v>89</v>
      </c>
      <c r="B59" s="10" t="s">
        <v>15</v>
      </c>
      <c r="C59" s="10" t="s">
        <v>16</v>
      </c>
      <c r="D59" s="22" t="s">
        <v>90</v>
      </c>
      <c r="E59" s="11">
        <v>4</v>
      </c>
      <c r="F59" s="12">
        <v>219.6</v>
      </c>
      <c r="G59" s="13">
        <f>ROUND(E59*F59,2)</f>
        <v>878.4</v>
      </c>
    </row>
    <row r="60" spans="1:7" ht="61.2" x14ac:dyDescent="0.3">
      <c r="A60" s="14"/>
      <c r="B60" s="14"/>
      <c r="C60" s="14"/>
      <c r="D60" s="15" t="s">
        <v>91</v>
      </c>
      <c r="E60" s="14"/>
      <c r="F60" s="14"/>
      <c r="G60" s="14"/>
    </row>
    <row r="61" spans="1:7" x14ac:dyDescent="0.3">
      <c r="A61" s="10" t="s">
        <v>92</v>
      </c>
      <c r="B61" s="10" t="s">
        <v>15</v>
      </c>
      <c r="C61" s="10" t="s">
        <v>16</v>
      </c>
      <c r="D61" s="22" t="s">
        <v>93</v>
      </c>
      <c r="E61" s="11">
        <v>1</v>
      </c>
      <c r="F61" s="12">
        <v>794.4</v>
      </c>
      <c r="G61" s="13">
        <f>ROUND(E61*F61,2)</f>
        <v>794.4</v>
      </c>
    </row>
    <row r="62" spans="1:7" ht="61.2" x14ac:dyDescent="0.3">
      <c r="A62" s="14"/>
      <c r="B62" s="14"/>
      <c r="C62" s="14"/>
      <c r="D62" s="15" t="s">
        <v>94</v>
      </c>
      <c r="E62" s="14"/>
      <c r="F62" s="14"/>
      <c r="G62" s="14"/>
    </row>
    <row r="63" spans="1:7" x14ac:dyDescent="0.3">
      <c r="A63" s="14"/>
      <c r="B63" s="14"/>
      <c r="C63" s="14"/>
      <c r="D63" s="23" t="s">
        <v>95</v>
      </c>
      <c r="E63" s="16">
        <v>1</v>
      </c>
      <c r="F63" s="9">
        <f>G47+G49+G51+G53+G55+G57+G59+G61</f>
        <v>21405.370000000003</v>
      </c>
      <c r="G63" s="9">
        <f>ROUND(F63*E63,2)</f>
        <v>21405.37</v>
      </c>
    </row>
    <row r="64" spans="1:7" ht="1.05" customHeight="1" x14ac:dyDescent="0.3">
      <c r="A64" s="17"/>
      <c r="B64" s="17"/>
      <c r="C64" s="17"/>
      <c r="D64" s="24"/>
      <c r="E64" s="17"/>
      <c r="F64" s="17"/>
      <c r="G64" s="17"/>
    </row>
    <row r="65" spans="1:7" x14ac:dyDescent="0.3">
      <c r="A65" s="7" t="s">
        <v>96</v>
      </c>
      <c r="B65" s="7" t="s">
        <v>11</v>
      </c>
      <c r="C65" s="7" t="s">
        <v>12</v>
      </c>
      <c r="D65" s="21" t="s">
        <v>97</v>
      </c>
      <c r="E65" s="8">
        <f>E84</f>
        <v>1</v>
      </c>
      <c r="F65" s="9">
        <f>F84</f>
        <v>25120.600000000002</v>
      </c>
      <c r="G65" s="9">
        <f>G84</f>
        <v>25120.6</v>
      </c>
    </row>
    <row r="66" spans="1:7" ht="20.399999999999999" x14ac:dyDescent="0.3">
      <c r="A66" s="10" t="s">
        <v>98</v>
      </c>
      <c r="B66" s="10" t="s">
        <v>15</v>
      </c>
      <c r="C66" s="10" t="s">
        <v>16</v>
      </c>
      <c r="D66" s="22" t="s">
        <v>99</v>
      </c>
      <c r="E66" s="11">
        <v>1</v>
      </c>
      <c r="F66" s="12">
        <v>832.55</v>
      </c>
      <c r="G66" s="13">
        <f>ROUND(E66*F66,2)</f>
        <v>832.55</v>
      </c>
    </row>
    <row r="67" spans="1:7" ht="81.599999999999994" x14ac:dyDescent="0.3">
      <c r="A67" s="14"/>
      <c r="B67" s="14"/>
      <c r="C67" s="14"/>
      <c r="D67" s="15" t="s">
        <v>100</v>
      </c>
      <c r="E67" s="14"/>
      <c r="F67" s="14"/>
      <c r="G67" s="14"/>
    </row>
    <row r="68" spans="1:7" ht="20.399999999999999" x14ac:dyDescent="0.3">
      <c r="A68" s="10" t="s">
        <v>101</v>
      </c>
      <c r="B68" s="10" t="s">
        <v>15</v>
      </c>
      <c r="C68" s="10" t="s">
        <v>16</v>
      </c>
      <c r="D68" s="22" t="s">
        <v>102</v>
      </c>
      <c r="E68" s="11">
        <v>1</v>
      </c>
      <c r="F68" s="12">
        <v>2865.59</v>
      </c>
      <c r="G68" s="13">
        <f>ROUND(E68*F68,2)</f>
        <v>2865.59</v>
      </c>
    </row>
    <row r="69" spans="1:7" ht="61.2" x14ac:dyDescent="0.3">
      <c r="A69" s="14"/>
      <c r="B69" s="14"/>
      <c r="C69" s="14"/>
      <c r="D69" s="15" t="s">
        <v>103</v>
      </c>
      <c r="E69" s="14"/>
      <c r="F69" s="14"/>
      <c r="G69" s="14"/>
    </row>
    <row r="70" spans="1:7" ht="20.399999999999999" x14ac:dyDescent="0.3">
      <c r="A70" s="10" t="s">
        <v>104</v>
      </c>
      <c r="B70" s="10" t="s">
        <v>15</v>
      </c>
      <c r="C70" s="10" t="s">
        <v>16</v>
      </c>
      <c r="D70" s="22" t="s">
        <v>105</v>
      </c>
      <c r="E70" s="11">
        <v>1</v>
      </c>
      <c r="F70" s="12">
        <v>819.67</v>
      </c>
      <c r="G70" s="13">
        <f>ROUND(E70*F70,2)</f>
        <v>819.67</v>
      </c>
    </row>
    <row r="71" spans="1:7" ht="51" x14ac:dyDescent="0.3">
      <c r="A71" s="14"/>
      <c r="B71" s="14"/>
      <c r="C71" s="14"/>
      <c r="D71" s="15" t="s">
        <v>106</v>
      </c>
      <c r="E71" s="14"/>
      <c r="F71" s="14"/>
      <c r="G71" s="14"/>
    </row>
    <row r="72" spans="1:7" ht="30.6" x14ac:dyDescent="0.3">
      <c r="A72" s="10" t="s">
        <v>107</v>
      </c>
      <c r="B72" s="10" t="s">
        <v>15</v>
      </c>
      <c r="C72" s="10" t="s">
        <v>16</v>
      </c>
      <c r="D72" s="22" t="s">
        <v>108</v>
      </c>
      <c r="E72" s="11">
        <v>2</v>
      </c>
      <c r="F72" s="12">
        <v>2002</v>
      </c>
      <c r="G72" s="13">
        <f>ROUND(E72*F72,2)</f>
        <v>4004</v>
      </c>
    </row>
    <row r="73" spans="1:7" ht="51" x14ac:dyDescent="0.3">
      <c r="A73" s="14"/>
      <c r="B73" s="14"/>
      <c r="C73" s="14"/>
      <c r="D73" s="15" t="s">
        <v>109</v>
      </c>
      <c r="E73" s="14"/>
      <c r="F73" s="14"/>
      <c r="G73" s="14"/>
    </row>
    <row r="74" spans="1:7" ht="20.399999999999999" x14ac:dyDescent="0.3">
      <c r="A74" s="10" t="s">
        <v>110</v>
      </c>
      <c r="B74" s="10" t="s">
        <v>15</v>
      </c>
      <c r="C74" s="10" t="s">
        <v>16</v>
      </c>
      <c r="D74" s="22" t="s">
        <v>111</v>
      </c>
      <c r="E74" s="11">
        <v>1</v>
      </c>
      <c r="F74" s="12">
        <v>13372.13</v>
      </c>
      <c r="G74" s="13">
        <f>ROUND(E74*F74,2)</f>
        <v>13372.13</v>
      </c>
    </row>
    <row r="75" spans="1:7" ht="214.2" x14ac:dyDescent="0.3">
      <c r="A75" s="14"/>
      <c r="B75" s="14"/>
      <c r="C75" s="14"/>
      <c r="D75" s="15" t="s">
        <v>112</v>
      </c>
      <c r="E75" s="14"/>
      <c r="F75" s="14"/>
      <c r="G75" s="14"/>
    </row>
    <row r="76" spans="1:7" ht="20.399999999999999" x14ac:dyDescent="0.3">
      <c r="A76" s="10" t="s">
        <v>113</v>
      </c>
      <c r="B76" s="10" t="s">
        <v>15</v>
      </c>
      <c r="C76" s="10" t="s">
        <v>16</v>
      </c>
      <c r="D76" s="22" t="s">
        <v>114</v>
      </c>
      <c r="E76" s="11">
        <v>1</v>
      </c>
      <c r="F76" s="12">
        <v>1088.82</v>
      </c>
      <c r="G76" s="13">
        <f>ROUND(E76*F76,2)</f>
        <v>1088.82</v>
      </c>
    </row>
    <row r="77" spans="1:7" ht="81.599999999999994" x14ac:dyDescent="0.3">
      <c r="A77" s="14"/>
      <c r="B77" s="14"/>
      <c r="C77" s="14"/>
      <c r="D77" s="15" t="s">
        <v>115</v>
      </c>
      <c r="E77" s="14"/>
      <c r="F77" s="14"/>
      <c r="G77" s="14"/>
    </row>
    <row r="78" spans="1:7" ht="20.399999999999999" x14ac:dyDescent="0.3">
      <c r="A78" s="10" t="s">
        <v>116</v>
      </c>
      <c r="B78" s="10" t="s">
        <v>15</v>
      </c>
      <c r="C78" s="10" t="s">
        <v>16</v>
      </c>
      <c r="D78" s="22" t="s">
        <v>117</v>
      </c>
      <c r="E78" s="11">
        <v>1</v>
      </c>
      <c r="F78" s="12">
        <v>835.76</v>
      </c>
      <c r="G78" s="13">
        <f>ROUND(E78*F78,2)</f>
        <v>835.76</v>
      </c>
    </row>
    <row r="79" spans="1:7" ht="112.2" x14ac:dyDescent="0.3">
      <c r="A79" s="14"/>
      <c r="B79" s="14"/>
      <c r="C79" s="14"/>
      <c r="D79" s="15" t="s">
        <v>118</v>
      </c>
      <c r="E79" s="14"/>
      <c r="F79" s="14"/>
      <c r="G79" s="14"/>
    </row>
    <row r="80" spans="1:7" ht="20.399999999999999" x14ac:dyDescent="0.3">
      <c r="A80" s="10" t="s">
        <v>119</v>
      </c>
      <c r="B80" s="10" t="s">
        <v>15</v>
      </c>
      <c r="C80" s="10" t="s">
        <v>16</v>
      </c>
      <c r="D80" s="22" t="s">
        <v>120</v>
      </c>
      <c r="E80" s="11">
        <v>1</v>
      </c>
      <c r="F80" s="12">
        <v>376.2</v>
      </c>
      <c r="G80" s="13">
        <f>ROUND(E80*F80,2)</f>
        <v>376.2</v>
      </c>
    </row>
    <row r="81" spans="1:7" ht="81.599999999999994" x14ac:dyDescent="0.3">
      <c r="A81" s="14"/>
      <c r="B81" s="14"/>
      <c r="C81" s="14"/>
      <c r="D81" s="15" t="s">
        <v>121</v>
      </c>
      <c r="E81" s="14"/>
      <c r="F81" s="14"/>
      <c r="G81" s="14"/>
    </row>
    <row r="82" spans="1:7" ht="20.399999999999999" x14ac:dyDescent="0.3">
      <c r="A82" s="10" t="s">
        <v>122</v>
      </c>
      <c r="B82" s="10" t="s">
        <v>15</v>
      </c>
      <c r="C82" s="10" t="s">
        <v>16</v>
      </c>
      <c r="D82" s="22" t="s">
        <v>123</v>
      </c>
      <c r="E82" s="11">
        <v>1</v>
      </c>
      <c r="F82" s="12">
        <v>925.88</v>
      </c>
      <c r="G82" s="13">
        <f>ROUND(E82*F82,2)</f>
        <v>925.88</v>
      </c>
    </row>
    <row r="83" spans="1:7" ht="40.799999999999997" x14ac:dyDescent="0.3">
      <c r="A83" s="14"/>
      <c r="B83" s="14"/>
      <c r="C83" s="14"/>
      <c r="D83" s="15" t="s">
        <v>124</v>
      </c>
      <c r="E83" s="14"/>
      <c r="F83" s="14"/>
      <c r="G83" s="14"/>
    </row>
    <row r="84" spans="1:7" x14ac:dyDescent="0.3">
      <c r="A84" s="14"/>
      <c r="B84" s="14"/>
      <c r="C84" s="14"/>
      <c r="D84" s="23" t="s">
        <v>125</v>
      </c>
      <c r="E84" s="16">
        <v>1</v>
      </c>
      <c r="F84" s="9">
        <f>G66+G68+G70+G72+G74+G76+G78+G80+G82</f>
        <v>25120.600000000002</v>
      </c>
      <c r="G84" s="9">
        <f>ROUND(F84*E84,2)</f>
        <v>25120.6</v>
      </c>
    </row>
    <row r="85" spans="1:7" ht="1.05" customHeight="1" x14ac:dyDescent="0.3">
      <c r="A85" s="17"/>
      <c r="B85" s="17"/>
      <c r="C85" s="17"/>
      <c r="D85" s="24"/>
      <c r="E85" s="17"/>
      <c r="F85" s="17"/>
      <c r="G85" s="17"/>
    </row>
    <row r="86" spans="1:7" x14ac:dyDescent="0.3">
      <c r="A86" s="7" t="s">
        <v>126</v>
      </c>
      <c r="B86" s="7" t="s">
        <v>11</v>
      </c>
      <c r="C86" s="7" t="s">
        <v>12</v>
      </c>
      <c r="D86" s="21" t="s">
        <v>127</v>
      </c>
      <c r="E86" s="8">
        <f>E101</f>
        <v>1</v>
      </c>
      <c r="F86" s="9">
        <f>F101</f>
        <v>4853.53</v>
      </c>
      <c r="G86" s="9">
        <f>G101</f>
        <v>4853.53</v>
      </c>
    </row>
    <row r="87" spans="1:7" ht="20.399999999999999" x14ac:dyDescent="0.3">
      <c r="A87" s="10" t="s">
        <v>128</v>
      </c>
      <c r="B87" s="10" t="s">
        <v>15</v>
      </c>
      <c r="C87" s="10" t="s">
        <v>60</v>
      </c>
      <c r="D87" s="22" t="s">
        <v>129</v>
      </c>
      <c r="E87" s="11">
        <v>105</v>
      </c>
      <c r="F87" s="12">
        <v>1.1299999999999999</v>
      </c>
      <c r="G87" s="13">
        <f>ROUND(E87*F87,2)</f>
        <v>118.65</v>
      </c>
    </row>
    <row r="88" spans="1:7" ht="142.80000000000001" x14ac:dyDescent="0.3">
      <c r="A88" s="14"/>
      <c r="B88" s="14"/>
      <c r="C88" s="14"/>
      <c r="D88" s="15" t="s">
        <v>130</v>
      </c>
      <c r="E88" s="14"/>
      <c r="F88" s="14"/>
      <c r="G88" s="14"/>
    </row>
    <row r="89" spans="1:7" ht="20.399999999999999" x14ac:dyDescent="0.3">
      <c r="A89" s="10" t="s">
        <v>131</v>
      </c>
      <c r="B89" s="10" t="s">
        <v>15</v>
      </c>
      <c r="C89" s="10" t="s">
        <v>60</v>
      </c>
      <c r="D89" s="22" t="s">
        <v>132</v>
      </c>
      <c r="E89" s="11">
        <v>42</v>
      </c>
      <c r="F89" s="12">
        <v>7.68</v>
      </c>
      <c r="G89" s="13">
        <f>ROUND(E89*F89,2)</f>
        <v>322.56</v>
      </c>
    </row>
    <row r="90" spans="1:7" ht="153" x14ac:dyDescent="0.3">
      <c r="A90" s="14"/>
      <c r="B90" s="14"/>
      <c r="C90" s="14"/>
      <c r="D90" s="15" t="s">
        <v>133</v>
      </c>
      <c r="E90" s="14"/>
      <c r="F90" s="14"/>
      <c r="G90" s="14"/>
    </row>
    <row r="91" spans="1:7" ht="20.399999999999999" x14ac:dyDescent="0.3">
      <c r="A91" s="10" t="s">
        <v>134</v>
      </c>
      <c r="B91" s="10" t="s">
        <v>15</v>
      </c>
      <c r="C91" s="10" t="s">
        <v>16</v>
      </c>
      <c r="D91" s="22" t="s">
        <v>135</v>
      </c>
      <c r="E91" s="11">
        <v>7</v>
      </c>
      <c r="F91" s="12">
        <v>112.86</v>
      </c>
      <c r="G91" s="13">
        <f>ROUND(E91*F91,2)</f>
        <v>790.02</v>
      </c>
    </row>
    <row r="92" spans="1:7" ht="51" x14ac:dyDescent="0.3">
      <c r="A92" s="14"/>
      <c r="B92" s="14"/>
      <c r="C92" s="14"/>
      <c r="D92" s="15" t="s">
        <v>136</v>
      </c>
      <c r="E92" s="14"/>
      <c r="F92" s="14"/>
      <c r="G92" s="14"/>
    </row>
    <row r="93" spans="1:7" ht="20.399999999999999" x14ac:dyDescent="0.3">
      <c r="A93" s="10" t="s">
        <v>74</v>
      </c>
      <c r="B93" s="10" t="s">
        <v>15</v>
      </c>
      <c r="C93" s="10" t="s">
        <v>60</v>
      </c>
      <c r="D93" s="22" t="s">
        <v>75</v>
      </c>
      <c r="E93" s="11">
        <v>15</v>
      </c>
      <c r="F93" s="12">
        <v>10.31</v>
      </c>
      <c r="G93" s="13">
        <f>ROUND(E93*F93,2)</f>
        <v>154.65</v>
      </c>
    </row>
    <row r="94" spans="1:7" ht="91.8" x14ac:dyDescent="0.3">
      <c r="A94" s="14"/>
      <c r="B94" s="14"/>
      <c r="C94" s="14"/>
      <c r="D94" s="15" t="s">
        <v>76</v>
      </c>
      <c r="E94" s="14"/>
      <c r="F94" s="14"/>
      <c r="G94" s="14"/>
    </row>
    <row r="95" spans="1:7" x14ac:dyDescent="0.3">
      <c r="A95" s="10" t="s">
        <v>137</v>
      </c>
      <c r="B95" s="10" t="s">
        <v>15</v>
      </c>
      <c r="C95" s="10" t="s">
        <v>16</v>
      </c>
      <c r="D95" s="22" t="s">
        <v>138</v>
      </c>
      <c r="E95" s="11">
        <v>1</v>
      </c>
      <c r="F95" s="12">
        <v>1693.45</v>
      </c>
      <c r="G95" s="13">
        <f>ROUND(E95*F95,2)</f>
        <v>1693.45</v>
      </c>
    </row>
    <row r="96" spans="1:7" ht="30.6" x14ac:dyDescent="0.3">
      <c r="A96" s="14"/>
      <c r="B96" s="14"/>
      <c r="C96" s="14"/>
      <c r="D96" s="15" t="s">
        <v>139</v>
      </c>
      <c r="E96" s="14"/>
      <c r="F96" s="14"/>
      <c r="G96" s="14"/>
    </row>
    <row r="97" spans="1:7" x14ac:dyDescent="0.3">
      <c r="A97" s="10" t="s">
        <v>140</v>
      </c>
      <c r="B97" s="10" t="s">
        <v>15</v>
      </c>
      <c r="C97" s="10" t="s">
        <v>16</v>
      </c>
      <c r="D97" s="22" t="s">
        <v>141</v>
      </c>
      <c r="E97" s="11">
        <v>1</v>
      </c>
      <c r="F97" s="12">
        <v>1045.95</v>
      </c>
      <c r="G97" s="13">
        <f>ROUND(E97*F97,2)</f>
        <v>1045.95</v>
      </c>
    </row>
    <row r="98" spans="1:7" ht="40.799999999999997" x14ac:dyDescent="0.3">
      <c r="A98" s="14"/>
      <c r="B98" s="14"/>
      <c r="C98" s="14"/>
      <c r="D98" s="15" t="s">
        <v>142</v>
      </c>
      <c r="E98" s="14"/>
      <c r="F98" s="14"/>
      <c r="G98" s="14"/>
    </row>
    <row r="99" spans="1:7" x14ac:dyDescent="0.3">
      <c r="A99" s="10" t="s">
        <v>143</v>
      </c>
      <c r="B99" s="10" t="s">
        <v>15</v>
      </c>
      <c r="C99" s="10" t="s">
        <v>16</v>
      </c>
      <c r="D99" s="22" t="s">
        <v>144</v>
      </c>
      <c r="E99" s="11">
        <v>5</v>
      </c>
      <c r="F99" s="12">
        <v>145.65</v>
      </c>
      <c r="G99" s="13">
        <f>ROUND(E99*F99,2)</f>
        <v>728.25</v>
      </c>
    </row>
    <row r="100" spans="1:7" ht="40.799999999999997" x14ac:dyDescent="0.3">
      <c r="A100" s="14"/>
      <c r="B100" s="14"/>
      <c r="C100" s="14"/>
      <c r="D100" s="15" t="s">
        <v>145</v>
      </c>
      <c r="E100" s="14"/>
      <c r="F100" s="14"/>
      <c r="G100" s="14"/>
    </row>
    <row r="101" spans="1:7" x14ac:dyDescent="0.3">
      <c r="A101" s="14"/>
      <c r="B101" s="14"/>
      <c r="C101" s="14"/>
      <c r="D101" s="23" t="s">
        <v>126</v>
      </c>
      <c r="E101" s="16">
        <v>1</v>
      </c>
      <c r="F101" s="9">
        <f>G87+G89+G91+G93+G95+G97+G99</f>
        <v>4853.53</v>
      </c>
      <c r="G101" s="9">
        <f>ROUND(F101*E101,2)</f>
        <v>4853.53</v>
      </c>
    </row>
    <row r="102" spans="1:7" ht="1.05" customHeight="1" x14ac:dyDescent="0.3">
      <c r="A102" s="17"/>
      <c r="B102" s="17"/>
      <c r="C102" s="17"/>
      <c r="D102" s="24"/>
      <c r="E102" s="17"/>
      <c r="F102" s="17"/>
      <c r="G102" s="17"/>
    </row>
    <row r="103" spans="1:7" x14ac:dyDescent="0.3">
      <c r="A103" s="7" t="s">
        <v>146</v>
      </c>
      <c r="B103" s="7" t="s">
        <v>11</v>
      </c>
      <c r="C103" s="7" t="s">
        <v>12</v>
      </c>
      <c r="D103" s="21" t="s">
        <v>147</v>
      </c>
      <c r="E103" s="8">
        <f>E186</f>
        <v>1</v>
      </c>
      <c r="F103" s="9">
        <f>F186</f>
        <v>59960.26</v>
      </c>
      <c r="G103" s="9">
        <f>G186</f>
        <v>59960.26</v>
      </c>
    </row>
    <row r="104" spans="1:7" x14ac:dyDescent="0.3">
      <c r="A104" s="18" t="s">
        <v>148</v>
      </c>
      <c r="B104" s="18" t="s">
        <v>11</v>
      </c>
      <c r="C104" s="18" t="s">
        <v>16</v>
      </c>
      <c r="D104" s="25" t="s">
        <v>149</v>
      </c>
      <c r="E104" s="19">
        <f>E113</f>
        <v>1</v>
      </c>
      <c r="F104" s="9">
        <f>F113</f>
        <v>933.50999999999988</v>
      </c>
      <c r="G104" s="9">
        <f>G113</f>
        <v>933.51</v>
      </c>
    </row>
    <row r="105" spans="1:7" x14ac:dyDescent="0.3">
      <c r="A105" s="10" t="s">
        <v>150</v>
      </c>
      <c r="B105" s="10" t="s">
        <v>15</v>
      </c>
      <c r="C105" s="10" t="s">
        <v>152</v>
      </c>
      <c r="D105" s="22" t="s">
        <v>151</v>
      </c>
      <c r="E105" s="11">
        <v>27.84</v>
      </c>
      <c r="F105" s="12">
        <v>3.09</v>
      </c>
      <c r="G105" s="13">
        <f>ROUND(E105*F105,2)</f>
        <v>86.03</v>
      </c>
    </row>
    <row r="106" spans="1:7" ht="20.399999999999999" x14ac:dyDescent="0.3">
      <c r="A106" s="14"/>
      <c r="B106" s="14"/>
      <c r="C106" s="14"/>
      <c r="D106" s="15" t="s">
        <v>153</v>
      </c>
      <c r="E106" s="14"/>
      <c r="F106" s="14"/>
      <c r="G106" s="14"/>
    </row>
    <row r="107" spans="1:7" ht="20.399999999999999" x14ac:dyDescent="0.3">
      <c r="A107" s="10" t="s">
        <v>154</v>
      </c>
      <c r="B107" s="10" t="s">
        <v>15</v>
      </c>
      <c r="C107" s="10" t="s">
        <v>152</v>
      </c>
      <c r="D107" s="22" t="s">
        <v>155</v>
      </c>
      <c r="E107" s="11">
        <v>37.44</v>
      </c>
      <c r="F107" s="12">
        <v>8.34</v>
      </c>
      <c r="G107" s="13">
        <f>ROUND(E107*F107,2)</f>
        <v>312.25</v>
      </c>
    </row>
    <row r="108" spans="1:7" ht="30.6" x14ac:dyDescent="0.3">
      <c r="A108" s="14"/>
      <c r="B108" s="14"/>
      <c r="C108" s="14"/>
      <c r="D108" s="15" t="s">
        <v>156</v>
      </c>
      <c r="E108" s="14"/>
      <c r="F108" s="14"/>
      <c r="G108" s="14"/>
    </row>
    <row r="109" spans="1:7" x14ac:dyDescent="0.3">
      <c r="A109" s="10" t="s">
        <v>157</v>
      </c>
      <c r="B109" s="10" t="s">
        <v>15</v>
      </c>
      <c r="C109" s="10" t="s">
        <v>152</v>
      </c>
      <c r="D109" s="22" t="s">
        <v>158</v>
      </c>
      <c r="E109" s="11">
        <v>37.44</v>
      </c>
      <c r="F109" s="12">
        <v>11.28</v>
      </c>
      <c r="G109" s="13">
        <f>ROUND(E109*F109,2)</f>
        <v>422.32</v>
      </c>
    </row>
    <row r="110" spans="1:7" ht="20.399999999999999" x14ac:dyDescent="0.3">
      <c r="A110" s="14"/>
      <c r="B110" s="14"/>
      <c r="C110" s="14"/>
      <c r="D110" s="15" t="s">
        <v>159</v>
      </c>
      <c r="E110" s="14"/>
      <c r="F110" s="14"/>
      <c r="G110" s="14"/>
    </row>
    <row r="111" spans="1:7" x14ac:dyDescent="0.3">
      <c r="A111" s="10" t="s">
        <v>160</v>
      </c>
      <c r="B111" s="10" t="s">
        <v>15</v>
      </c>
      <c r="C111" s="10" t="s">
        <v>152</v>
      </c>
      <c r="D111" s="22" t="s">
        <v>161</v>
      </c>
      <c r="E111" s="11">
        <v>3.5</v>
      </c>
      <c r="F111" s="12">
        <v>32.26</v>
      </c>
      <c r="G111" s="13">
        <f>ROUND(E111*F111,2)</f>
        <v>112.91</v>
      </c>
    </row>
    <row r="112" spans="1:7" ht="40.799999999999997" x14ac:dyDescent="0.3">
      <c r="A112" s="14"/>
      <c r="B112" s="14"/>
      <c r="C112" s="14"/>
      <c r="D112" s="15" t="s">
        <v>162</v>
      </c>
      <c r="E112" s="14"/>
      <c r="F112" s="14"/>
      <c r="G112" s="14"/>
    </row>
    <row r="113" spans="1:7" x14ac:dyDescent="0.3">
      <c r="A113" s="14"/>
      <c r="B113" s="14"/>
      <c r="C113" s="14"/>
      <c r="D113" s="23" t="s">
        <v>163</v>
      </c>
      <c r="E113" s="11">
        <v>1</v>
      </c>
      <c r="F113" s="9">
        <f>G105+G107+G109+G111</f>
        <v>933.50999999999988</v>
      </c>
      <c r="G113" s="9">
        <f>ROUND(F113*E113,2)</f>
        <v>933.51</v>
      </c>
    </row>
    <row r="114" spans="1:7" ht="1.05" customHeight="1" x14ac:dyDescent="0.3">
      <c r="A114" s="17"/>
      <c r="B114" s="17"/>
      <c r="C114" s="17"/>
      <c r="D114" s="24"/>
      <c r="E114" s="17"/>
      <c r="F114" s="17"/>
      <c r="G114" s="17"/>
    </row>
    <row r="115" spans="1:7" x14ac:dyDescent="0.3">
      <c r="A115" s="18" t="s">
        <v>164</v>
      </c>
      <c r="B115" s="18" t="s">
        <v>11</v>
      </c>
      <c r="C115" s="18" t="s">
        <v>16</v>
      </c>
      <c r="D115" s="25" t="s">
        <v>165</v>
      </c>
      <c r="E115" s="19">
        <f>E132</f>
        <v>1</v>
      </c>
      <c r="F115" s="9">
        <f>F132</f>
        <v>3942.8700000000008</v>
      </c>
      <c r="G115" s="9">
        <f>G132</f>
        <v>3942.87</v>
      </c>
    </row>
    <row r="116" spans="1:7" x14ac:dyDescent="0.3">
      <c r="A116" s="10" t="s">
        <v>166</v>
      </c>
      <c r="B116" s="10" t="s">
        <v>15</v>
      </c>
      <c r="C116" s="10" t="s">
        <v>168</v>
      </c>
      <c r="D116" s="22" t="s">
        <v>167</v>
      </c>
      <c r="E116" s="11">
        <v>18.239999999999998</v>
      </c>
      <c r="F116" s="12">
        <v>13.39</v>
      </c>
      <c r="G116" s="13">
        <f>ROUND(E116*F116,2)</f>
        <v>244.23</v>
      </c>
    </row>
    <row r="117" spans="1:7" ht="40.799999999999997" x14ac:dyDescent="0.3">
      <c r="A117" s="14"/>
      <c r="B117" s="14"/>
      <c r="C117" s="14"/>
      <c r="D117" s="15" t="s">
        <v>169</v>
      </c>
      <c r="E117" s="14"/>
      <c r="F117" s="14"/>
      <c r="G117" s="14"/>
    </row>
    <row r="118" spans="1:7" x14ac:dyDescent="0.3">
      <c r="A118" s="10" t="s">
        <v>170</v>
      </c>
      <c r="B118" s="10" t="s">
        <v>15</v>
      </c>
      <c r="C118" s="10" t="s">
        <v>168</v>
      </c>
      <c r="D118" s="22" t="s">
        <v>171</v>
      </c>
      <c r="E118" s="11">
        <v>6.38</v>
      </c>
      <c r="F118" s="12">
        <v>33.67</v>
      </c>
      <c r="G118" s="13">
        <f>ROUND(E118*F118,2)</f>
        <v>214.81</v>
      </c>
    </row>
    <row r="119" spans="1:7" ht="20.399999999999999" x14ac:dyDescent="0.3">
      <c r="A119" s="14"/>
      <c r="B119" s="14"/>
      <c r="C119" s="14"/>
      <c r="D119" s="15" t="s">
        <v>172</v>
      </c>
      <c r="E119" s="14"/>
      <c r="F119" s="14"/>
      <c r="G119" s="14"/>
    </row>
    <row r="120" spans="1:7" x14ac:dyDescent="0.3">
      <c r="A120" s="10" t="s">
        <v>173</v>
      </c>
      <c r="B120" s="10" t="s">
        <v>15</v>
      </c>
      <c r="C120" s="10" t="s">
        <v>152</v>
      </c>
      <c r="D120" s="22" t="s">
        <v>174</v>
      </c>
      <c r="E120" s="11">
        <v>5.47</v>
      </c>
      <c r="F120" s="12">
        <v>106.56</v>
      </c>
      <c r="G120" s="13">
        <f>ROUND(E120*F120,2)</f>
        <v>582.88</v>
      </c>
    </row>
    <row r="121" spans="1:7" ht="30.6" x14ac:dyDescent="0.3">
      <c r="A121" s="14"/>
      <c r="B121" s="14"/>
      <c r="C121" s="14"/>
      <c r="D121" s="15" t="s">
        <v>175</v>
      </c>
      <c r="E121" s="14"/>
      <c r="F121" s="14"/>
      <c r="G121" s="14"/>
    </row>
    <row r="122" spans="1:7" x14ac:dyDescent="0.3">
      <c r="A122" s="10" t="s">
        <v>176</v>
      </c>
      <c r="B122" s="10" t="s">
        <v>15</v>
      </c>
      <c r="C122" s="10" t="s">
        <v>178</v>
      </c>
      <c r="D122" s="22" t="s">
        <v>177</v>
      </c>
      <c r="E122" s="11">
        <v>808.5</v>
      </c>
      <c r="F122" s="12">
        <v>1.58</v>
      </c>
      <c r="G122" s="13">
        <f>ROUND(E122*F122,2)</f>
        <v>1277.43</v>
      </c>
    </row>
    <row r="123" spans="1:7" ht="20.399999999999999" x14ac:dyDescent="0.3">
      <c r="A123" s="14"/>
      <c r="B123" s="14"/>
      <c r="C123" s="14"/>
      <c r="D123" s="15" t="s">
        <v>179</v>
      </c>
      <c r="E123" s="14"/>
      <c r="F123" s="14"/>
      <c r="G123" s="14"/>
    </row>
    <row r="124" spans="1:7" x14ac:dyDescent="0.3">
      <c r="A124" s="10" t="s">
        <v>180</v>
      </c>
      <c r="B124" s="10" t="s">
        <v>15</v>
      </c>
      <c r="C124" s="10" t="s">
        <v>168</v>
      </c>
      <c r="D124" s="22" t="s">
        <v>181</v>
      </c>
      <c r="E124" s="11">
        <v>18.239999999999998</v>
      </c>
      <c r="F124" s="12">
        <v>1.5</v>
      </c>
      <c r="G124" s="13">
        <f>ROUND(E124*F124,2)</f>
        <v>27.36</v>
      </c>
    </row>
    <row r="125" spans="1:7" ht="20.399999999999999" x14ac:dyDescent="0.3">
      <c r="A125" s="14"/>
      <c r="B125" s="14"/>
      <c r="C125" s="14"/>
      <c r="D125" s="15" t="s">
        <v>182</v>
      </c>
      <c r="E125" s="14"/>
      <c r="F125" s="14"/>
      <c r="G125" s="14"/>
    </row>
    <row r="126" spans="1:7" ht="20.399999999999999" x14ac:dyDescent="0.3">
      <c r="A126" s="10" t="s">
        <v>183</v>
      </c>
      <c r="B126" s="10" t="s">
        <v>15</v>
      </c>
      <c r="C126" s="10" t="s">
        <v>168</v>
      </c>
      <c r="D126" s="22" t="s">
        <v>184</v>
      </c>
      <c r="E126" s="11">
        <v>18.239999999999998</v>
      </c>
      <c r="F126" s="12">
        <v>60.03</v>
      </c>
      <c r="G126" s="13">
        <f>ROUND(E126*F126,2)</f>
        <v>1094.95</v>
      </c>
    </row>
    <row r="127" spans="1:7" ht="30.6" x14ac:dyDescent="0.3">
      <c r="A127" s="14"/>
      <c r="B127" s="14"/>
      <c r="C127" s="14"/>
      <c r="D127" s="15" t="s">
        <v>185</v>
      </c>
      <c r="E127" s="14"/>
      <c r="F127" s="14"/>
      <c r="G127" s="14"/>
    </row>
    <row r="128" spans="1:7" ht="20.399999999999999" x14ac:dyDescent="0.3">
      <c r="A128" s="10" t="s">
        <v>186</v>
      </c>
      <c r="B128" s="10" t="s">
        <v>15</v>
      </c>
      <c r="C128" s="10" t="s">
        <v>168</v>
      </c>
      <c r="D128" s="22" t="s">
        <v>187</v>
      </c>
      <c r="E128" s="11">
        <v>9.6</v>
      </c>
      <c r="F128" s="12">
        <v>23.79</v>
      </c>
      <c r="G128" s="13">
        <f>ROUND(E128*F128,2)</f>
        <v>228.38</v>
      </c>
    </row>
    <row r="129" spans="1:7" ht="132.6" x14ac:dyDescent="0.3">
      <c r="A129" s="14"/>
      <c r="B129" s="14"/>
      <c r="C129" s="14"/>
      <c r="D129" s="15" t="s">
        <v>188</v>
      </c>
      <c r="E129" s="14"/>
      <c r="F129" s="14"/>
      <c r="G129" s="14"/>
    </row>
    <row r="130" spans="1:7" ht="20.399999999999999" x14ac:dyDescent="0.3">
      <c r="A130" s="10" t="s">
        <v>189</v>
      </c>
      <c r="B130" s="10" t="s">
        <v>15</v>
      </c>
      <c r="C130" s="10" t="s">
        <v>168</v>
      </c>
      <c r="D130" s="22" t="s">
        <v>190</v>
      </c>
      <c r="E130" s="11">
        <v>9.6</v>
      </c>
      <c r="F130" s="12">
        <v>28.42</v>
      </c>
      <c r="G130" s="13">
        <f>ROUND(E130*F130,2)</f>
        <v>272.83</v>
      </c>
    </row>
    <row r="131" spans="1:7" ht="102" x14ac:dyDescent="0.3">
      <c r="A131" s="14"/>
      <c r="B131" s="14"/>
      <c r="C131" s="14"/>
      <c r="D131" s="15" t="s">
        <v>191</v>
      </c>
      <c r="E131" s="14"/>
      <c r="F131" s="14"/>
      <c r="G131" s="14"/>
    </row>
    <row r="132" spans="1:7" x14ac:dyDescent="0.3">
      <c r="A132" s="14"/>
      <c r="B132" s="14"/>
      <c r="C132" s="14"/>
      <c r="D132" s="23" t="s">
        <v>192</v>
      </c>
      <c r="E132" s="11">
        <v>1</v>
      </c>
      <c r="F132" s="9">
        <f>G116+G118+G120+G122+G124+G126+G128+G130</f>
        <v>3942.8700000000008</v>
      </c>
      <c r="G132" s="9">
        <f>ROUND(F132*E132,2)</f>
        <v>3942.87</v>
      </c>
    </row>
    <row r="133" spans="1:7" ht="1.05" customHeight="1" x14ac:dyDescent="0.3">
      <c r="A133" s="17"/>
      <c r="B133" s="17"/>
      <c r="C133" s="17"/>
      <c r="D133" s="24"/>
      <c r="E133" s="17"/>
      <c r="F133" s="17"/>
      <c r="G133" s="17"/>
    </row>
    <row r="134" spans="1:7" x14ac:dyDescent="0.3">
      <c r="A134" s="18" t="s">
        <v>193</v>
      </c>
      <c r="B134" s="18" t="s">
        <v>11</v>
      </c>
      <c r="C134" s="18" t="s">
        <v>16</v>
      </c>
      <c r="D134" s="25" t="s">
        <v>194</v>
      </c>
      <c r="E134" s="19">
        <f>E165</f>
        <v>1</v>
      </c>
      <c r="F134" s="9">
        <f>F165</f>
        <v>52536.409999999996</v>
      </c>
      <c r="G134" s="9">
        <f>G165</f>
        <v>52536.41</v>
      </c>
    </row>
    <row r="135" spans="1:7" x14ac:dyDescent="0.3">
      <c r="A135" s="10" t="s">
        <v>195</v>
      </c>
      <c r="B135" s="10" t="s">
        <v>15</v>
      </c>
      <c r="C135" s="10" t="s">
        <v>168</v>
      </c>
      <c r="D135" s="22" t="s">
        <v>196</v>
      </c>
      <c r="E135" s="11">
        <v>45.36</v>
      </c>
      <c r="F135" s="12">
        <v>373.32</v>
      </c>
      <c r="G135" s="13">
        <f>ROUND(E135*F135,2)</f>
        <v>16933.8</v>
      </c>
    </row>
    <row r="136" spans="1:7" ht="142.80000000000001" x14ac:dyDescent="0.3">
      <c r="A136" s="14"/>
      <c r="B136" s="14"/>
      <c r="C136" s="14"/>
      <c r="D136" s="15" t="s">
        <v>197</v>
      </c>
      <c r="E136" s="14"/>
      <c r="F136" s="14"/>
      <c r="G136" s="14"/>
    </row>
    <row r="137" spans="1:7" x14ac:dyDescent="0.3">
      <c r="A137" s="10" t="s">
        <v>198</v>
      </c>
      <c r="B137" s="10" t="s">
        <v>15</v>
      </c>
      <c r="C137" s="10" t="s">
        <v>168</v>
      </c>
      <c r="D137" s="22" t="s">
        <v>199</v>
      </c>
      <c r="E137" s="11">
        <v>16.2</v>
      </c>
      <c r="F137" s="12">
        <v>461.17</v>
      </c>
      <c r="G137" s="13">
        <f>ROUND(E137*F137,2)</f>
        <v>7470.95</v>
      </c>
    </row>
    <row r="138" spans="1:7" ht="183.6" x14ac:dyDescent="0.3">
      <c r="A138" s="14"/>
      <c r="B138" s="14"/>
      <c r="C138" s="14"/>
      <c r="D138" s="15" t="s">
        <v>200</v>
      </c>
      <c r="E138" s="14"/>
      <c r="F138" s="14"/>
      <c r="G138" s="14"/>
    </row>
    <row r="139" spans="1:7" x14ac:dyDescent="0.3">
      <c r="A139" s="10" t="s">
        <v>201</v>
      </c>
      <c r="B139" s="10" t="s">
        <v>15</v>
      </c>
      <c r="C139" s="10" t="s">
        <v>16</v>
      </c>
      <c r="D139" s="22" t="s">
        <v>202</v>
      </c>
      <c r="E139" s="11">
        <v>1</v>
      </c>
      <c r="F139" s="12">
        <v>1976.42</v>
      </c>
      <c r="G139" s="13">
        <f>ROUND(E139*F139,2)</f>
        <v>1976.42</v>
      </c>
    </row>
    <row r="140" spans="1:7" ht="153" x14ac:dyDescent="0.3">
      <c r="A140" s="14"/>
      <c r="B140" s="14"/>
      <c r="C140" s="14"/>
      <c r="D140" s="15" t="s">
        <v>203</v>
      </c>
      <c r="E140" s="14"/>
      <c r="F140" s="14"/>
      <c r="G140" s="14"/>
    </row>
    <row r="141" spans="1:7" x14ac:dyDescent="0.3">
      <c r="A141" s="10" t="s">
        <v>204</v>
      </c>
      <c r="B141" s="10" t="s">
        <v>15</v>
      </c>
      <c r="C141" s="10" t="s">
        <v>168</v>
      </c>
      <c r="D141" s="22" t="s">
        <v>205</v>
      </c>
      <c r="E141" s="11">
        <v>9.7200000000000006</v>
      </c>
      <c r="F141" s="12">
        <v>153.72</v>
      </c>
      <c r="G141" s="13">
        <f>ROUND(E141*F141,2)</f>
        <v>1494.16</v>
      </c>
    </row>
    <row r="142" spans="1:7" ht="112.2" x14ac:dyDescent="0.3">
      <c r="A142" s="14"/>
      <c r="B142" s="14"/>
      <c r="C142" s="14"/>
      <c r="D142" s="15" t="s">
        <v>206</v>
      </c>
      <c r="E142" s="14"/>
      <c r="F142" s="14"/>
      <c r="G142" s="14"/>
    </row>
    <row r="143" spans="1:7" x14ac:dyDescent="0.3">
      <c r="A143" s="10" t="s">
        <v>207</v>
      </c>
      <c r="B143" s="10" t="s">
        <v>15</v>
      </c>
      <c r="C143" s="10" t="s">
        <v>168</v>
      </c>
      <c r="D143" s="22" t="s">
        <v>208</v>
      </c>
      <c r="E143" s="11">
        <v>3.24</v>
      </c>
      <c r="F143" s="12">
        <v>109.8</v>
      </c>
      <c r="G143" s="13">
        <f>ROUND(E143*F143,2)</f>
        <v>355.75</v>
      </c>
    </row>
    <row r="144" spans="1:7" ht="102" x14ac:dyDescent="0.3">
      <c r="A144" s="14"/>
      <c r="B144" s="14"/>
      <c r="C144" s="14"/>
      <c r="D144" s="15" t="s">
        <v>209</v>
      </c>
      <c r="E144" s="14"/>
      <c r="F144" s="14"/>
      <c r="G144" s="14"/>
    </row>
    <row r="145" spans="1:7" x14ac:dyDescent="0.3">
      <c r="A145" s="10" t="s">
        <v>210</v>
      </c>
      <c r="B145" s="10" t="s">
        <v>15</v>
      </c>
      <c r="C145" s="10" t="s">
        <v>168</v>
      </c>
      <c r="D145" s="22" t="s">
        <v>211</v>
      </c>
      <c r="E145" s="11">
        <v>48.6</v>
      </c>
      <c r="F145" s="12">
        <v>60.39</v>
      </c>
      <c r="G145" s="13">
        <f>ROUND(E145*F145,2)</f>
        <v>2934.95</v>
      </c>
    </row>
    <row r="146" spans="1:7" ht="132.6" x14ac:dyDescent="0.3">
      <c r="A146" s="14"/>
      <c r="B146" s="14"/>
      <c r="C146" s="14"/>
      <c r="D146" s="15" t="s">
        <v>212</v>
      </c>
      <c r="E146" s="14"/>
      <c r="F146" s="14"/>
      <c r="G146" s="14"/>
    </row>
    <row r="147" spans="1:7" x14ac:dyDescent="0.3">
      <c r="A147" s="10" t="s">
        <v>213</v>
      </c>
      <c r="B147" s="10" t="s">
        <v>15</v>
      </c>
      <c r="C147" s="10" t="s">
        <v>168</v>
      </c>
      <c r="D147" s="22" t="s">
        <v>214</v>
      </c>
      <c r="E147" s="11">
        <v>48.6</v>
      </c>
      <c r="F147" s="12">
        <v>296.45999999999998</v>
      </c>
      <c r="G147" s="13">
        <f>ROUND(E147*F147,2)</f>
        <v>14407.96</v>
      </c>
    </row>
    <row r="148" spans="1:7" ht="153" x14ac:dyDescent="0.3">
      <c r="A148" s="14"/>
      <c r="B148" s="14"/>
      <c r="C148" s="14"/>
      <c r="D148" s="15" t="s">
        <v>215</v>
      </c>
      <c r="E148" s="14"/>
      <c r="F148" s="14"/>
      <c r="G148" s="14"/>
    </row>
    <row r="149" spans="1:7" x14ac:dyDescent="0.3">
      <c r="A149" s="10" t="s">
        <v>216</v>
      </c>
      <c r="B149" s="10" t="s">
        <v>15</v>
      </c>
      <c r="C149" s="10" t="s">
        <v>60</v>
      </c>
      <c r="D149" s="22" t="s">
        <v>217</v>
      </c>
      <c r="E149" s="11">
        <v>11.92</v>
      </c>
      <c r="F149" s="12">
        <v>142.74</v>
      </c>
      <c r="G149" s="13">
        <f>ROUND(E149*F149,2)</f>
        <v>1701.46</v>
      </c>
    </row>
    <row r="150" spans="1:7" ht="153" x14ac:dyDescent="0.3">
      <c r="A150" s="14"/>
      <c r="B150" s="14"/>
      <c r="C150" s="14"/>
      <c r="D150" s="15" t="s">
        <v>218</v>
      </c>
      <c r="E150" s="14"/>
      <c r="F150" s="14"/>
      <c r="G150" s="14"/>
    </row>
    <row r="151" spans="1:7" x14ac:dyDescent="0.3">
      <c r="A151" s="10" t="s">
        <v>219</v>
      </c>
      <c r="B151" s="10" t="s">
        <v>15</v>
      </c>
      <c r="C151" s="10" t="s">
        <v>221</v>
      </c>
      <c r="D151" s="22" t="s">
        <v>220</v>
      </c>
      <c r="E151" s="11">
        <v>16.8</v>
      </c>
      <c r="F151" s="12">
        <v>18.260000000000002</v>
      </c>
      <c r="G151" s="13">
        <f>ROUND(E151*F151,2)</f>
        <v>306.77</v>
      </c>
    </row>
    <row r="152" spans="1:7" ht="224.4" x14ac:dyDescent="0.3">
      <c r="A152" s="14"/>
      <c r="B152" s="14"/>
      <c r="C152" s="14"/>
      <c r="D152" s="15" t="s">
        <v>222</v>
      </c>
      <c r="E152" s="14"/>
      <c r="F152" s="14"/>
      <c r="G152" s="14"/>
    </row>
    <row r="153" spans="1:7" x14ac:dyDescent="0.3">
      <c r="A153" s="10" t="s">
        <v>223</v>
      </c>
      <c r="B153" s="10" t="s">
        <v>15</v>
      </c>
      <c r="C153" s="10" t="s">
        <v>221</v>
      </c>
      <c r="D153" s="22" t="s">
        <v>224</v>
      </c>
      <c r="E153" s="11">
        <v>16.8</v>
      </c>
      <c r="F153" s="12">
        <v>9.85</v>
      </c>
      <c r="G153" s="13">
        <f>ROUND(E153*F153,2)</f>
        <v>165.48</v>
      </c>
    </row>
    <row r="154" spans="1:7" ht="173.4" x14ac:dyDescent="0.3">
      <c r="A154" s="14"/>
      <c r="B154" s="14"/>
      <c r="C154" s="14"/>
      <c r="D154" s="15" t="s">
        <v>225</v>
      </c>
      <c r="E154" s="14"/>
      <c r="F154" s="14"/>
      <c r="G154" s="14"/>
    </row>
    <row r="155" spans="1:7" ht="20.399999999999999" x14ac:dyDescent="0.3">
      <c r="A155" s="10" t="s">
        <v>226</v>
      </c>
      <c r="B155" s="10" t="s">
        <v>15</v>
      </c>
      <c r="C155" s="10" t="s">
        <v>168</v>
      </c>
      <c r="D155" s="22" t="s">
        <v>227</v>
      </c>
      <c r="E155" s="11">
        <v>18.239999999999998</v>
      </c>
      <c r="F155" s="12">
        <v>86.27</v>
      </c>
      <c r="G155" s="13">
        <f>ROUND(E155*F155,2)</f>
        <v>1573.56</v>
      </c>
    </row>
    <row r="156" spans="1:7" ht="244.8" x14ac:dyDescent="0.3">
      <c r="A156" s="14"/>
      <c r="B156" s="14"/>
      <c r="C156" s="14"/>
      <c r="D156" s="15" t="s">
        <v>228</v>
      </c>
      <c r="E156" s="14"/>
      <c r="F156" s="14"/>
      <c r="G156" s="14"/>
    </row>
    <row r="157" spans="1:7" x14ac:dyDescent="0.3">
      <c r="A157" s="10" t="s">
        <v>229</v>
      </c>
      <c r="B157" s="10" t="s">
        <v>15</v>
      </c>
      <c r="C157" s="10" t="s">
        <v>16</v>
      </c>
      <c r="D157" s="22" t="s">
        <v>230</v>
      </c>
      <c r="E157" s="11">
        <v>1</v>
      </c>
      <c r="F157" s="12">
        <v>1254.8</v>
      </c>
      <c r="G157" s="13">
        <f>ROUND(E157*F157,2)</f>
        <v>1254.8</v>
      </c>
    </row>
    <row r="158" spans="1:7" ht="81.599999999999994" x14ac:dyDescent="0.3">
      <c r="A158" s="14"/>
      <c r="B158" s="14"/>
      <c r="C158" s="14"/>
      <c r="D158" s="15" t="s">
        <v>231</v>
      </c>
      <c r="E158" s="14"/>
      <c r="F158" s="14"/>
      <c r="G158" s="14"/>
    </row>
    <row r="159" spans="1:7" x14ac:dyDescent="0.3">
      <c r="A159" s="10" t="s">
        <v>232</v>
      </c>
      <c r="B159" s="10" t="s">
        <v>15</v>
      </c>
      <c r="C159" s="10" t="s">
        <v>16</v>
      </c>
      <c r="D159" s="22" t="s">
        <v>233</v>
      </c>
      <c r="E159" s="11">
        <v>2</v>
      </c>
      <c r="F159" s="12">
        <v>132.49</v>
      </c>
      <c r="G159" s="13">
        <f>ROUND(E159*F159,2)</f>
        <v>264.98</v>
      </c>
    </row>
    <row r="160" spans="1:7" ht="40.799999999999997" x14ac:dyDescent="0.3">
      <c r="A160" s="14"/>
      <c r="B160" s="14"/>
      <c r="C160" s="14"/>
      <c r="D160" s="15" t="s">
        <v>234</v>
      </c>
      <c r="E160" s="14"/>
      <c r="F160" s="14"/>
      <c r="G160" s="14"/>
    </row>
    <row r="161" spans="1:7" x14ac:dyDescent="0.3">
      <c r="A161" s="10" t="s">
        <v>235</v>
      </c>
      <c r="B161" s="10" t="s">
        <v>15</v>
      </c>
      <c r="C161" s="10" t="s">
        <v>221</v>
      </c>
      <c r="D161" s="22" t="s">
        <v>236</v>
      </c>
      <c r="E161" s="11">
        <v>16.8</v>
      </c>
      <c r="F161" s="12">
        <v>40.15</v>
      </c>
      <c r="G161" s="13">
        <f>ROUND(E161*F161,2)</f>
        <v>674.52</v>
      </c>
    </row>
    <row r="162" spans="1:7" ht="71.400000000000006" x14ac:dyDescent="0.3">
      <c r="A162" s="14"/>
      <c r="B162" s="14"/>
      <c r="C162" s="14"/>
      <c r="D162" s="15" t="s">
        <v>237</v>
      </c>
      <c r="E162" s="14"/>
      <c r="F162" s="14"/>
      <c r="G162" s="14"/>
    </row>
    <row r="163" spans="1:7" x14ac:dyDescent="0.3">
      <c r="A163" s="10" t="s">
        <v>238</v>
      </c>
      <c r="B163" s="10" t="s">
        <v>15</v>
      </c>
      <c r="C163" s="10" t="s">
        <v>16</v>
      </c>
      <c r="D163" s="22" t="s">
        <v>239</v>
      </c>
      <c r="E163" s="11">
        <v>1</v>
      </c>
      <c r="F163" s="12">
        <v>1020.85</v>
      </c>
      <c r="G163" s="13">
        <f>ROUND(E163*F163,2)</f>
        <v>1020.85</v>
      </c>
    </row>
    <row r="164" spans="1:7" ht="183.6" x14ac:dyDescent="0.3">
      <c r="A164" s="14"/>
      <c r="B164" s="14"/>
      <c r="C164" s="14"/>
      <c r="D164" s="15" t="s">
        <v>240</v>
      </c>
      <c r="E164" s="14"/>
      <c r="F164" s="14"/>
      <c r="G164" s="14"/>
    </row>
    <row r="165" spans="1:7" x14ac:dyDescent="0.3">
      <c r="A165" s="14"/>
      <c r="B165" s="14"/>
      <c r="C165" s="14"/>
      <c r="D165" s="23" t="s">
        <v>193</v>
      </c>
      <c r="E165" s="11">
        <v>1</v>
      </c>
      <c r="F165" s="9">
        <f>G135+G137+G139+G141+G143+G145+G147+G149+G151+G153+G155+G157+G159+G161+G163</f>
        <v>52536.409999999996</v>
      </c>
      <c r="G165" s="9">
        <f>ROUND(F165*E165,2)</f>
        <v>52536.41</v>
      </c>
    </row>
    <row r="166" spans="1:7" ht="1.05" customHeight="1" x14ac:dyDescent="0.3">
      <c r="A166" s="17"/>
      <c r="B166" s="17"/>
      <c r="C166" s="17"/>
      <c r="D166" s="24"/>
      <c r="E166" s="17"/>
      <c r="F166" s="17"/>
      <c r="G166" s="17"/>
    </row>
    <row r="167" spans="1:7" x14ac:dyDescent="0.3">
      <c r="A167" s="18" t="s">
        <v>241</v>
      </c>
      <c r="B167" s="18" t="s">
        <v>11</v>
      </c>
      <c r="C167" s="18" t="s">
        <v>16</v>
      </c>
      <c r="D167" s="25" t="s">
        <v>242</v>
      </c>
      <c r="E167" s="19">
        <f>E184</f>
        <v>1</v>
      </c>
      <c r="F167" s="9">
        <f>F184</f>
        <v>2547.4699999999998</v>
      </c>
      <c r="G167" s="9">
        <f>G184</f>
        <v>2547.4699999999998</v>
      </c>
    </row>
    <row r="168" spans="1:7" ht="20.399999999999999" x14ac:dyDescent="0.3">
      <c r="A168" s="10" t="s">
        <v>243</v>
      </c>
      <c r="B168" s="10" t="s">
        <v>15</v>
      </c>
      <c r="C168" s="10" t="s">
        <v>16</v>
      </c>
      <c r="D168" s="22" t="s">
        <v>244</v>
      </c>
      <c r="E168" s="11">
        <v>1</v>
      </c>
      <c r="F168" s="12">
        <v>1173.77</v>
      </c>
      <c r="G168" s="13">
        <f>ROUND(E168*F168,2)</f>
        <v>1173.77</v>
      </c>
    </row>
    <row r="169" spans="1:7" ht="132.6" x14ac:dyDescent="0.3">
      <c r="A169" s="14"/>
      <c r="B169" s="14"/>
      <c r="C169" s="14"/>
      <c r="D169" s="15" t="s">
        <v>245</v>
      </c>
      <c r="E169" s="14"/>
      <c r="F169" s="14"/>
      <c r="G169" s="14"/>
    </row>
    <row r="170" spans="1:7" ht="20.399999999999999" x14ac:dyDescent="0.3">
      <c r="A170" s="10" t="s">
        <v>246</v>
      </c>
      <c r="B170" s="10" t="s">
        <v>15</v>
      </c>
      <c r="C170" s="10" t="s">
        <v>16</v>
      </c>
      <c r="D170" s="22" t="s">
        <v>247</v>
      </c>
      <c r="E170" s="11">
        <v>1</v>
      </c>
      <c r="F170" s="12">
        <v>13.78</v>
      </c>
      <c r="G170" s="13">
        <f>ROUND(E170*F170,2)</f>
        <v>13.78</v>
      </c>
    </row>
    <row r="171" spans="1:7" ht="40.799999999999997" x14ac:dyDescent="0.3">
      <c r="A171" s="14"/>
      <c r="B171" s="14"/>
      <c r="C171" s="14"/>
      <c r="D171" s="15" t="s">
        <v>248</v>
      </c>
      <c r="E171" s="14"/>
      <c r="F171" s="14"/>
      <c r="G171" s="14"/>
    </row>
    <row r="172" spans="1:7" ht="20.399999999999999" x14ac:dyDescent="0.3">
      <c r="A172" s="10" t="s">
        <v>249</v>
      </c>
      <c r="B172" s="10" t="s">
        <v>15</v>
      </c>
      <c r="C172" s="10" t="s">
        <v>16</v>
      </c>
      <c r="D172" s="22" t="s">
        <v>250</v>
      </c>
      <c r="E172" s="11">
        <v>2</v>
      </c>
      <c r="F172" s="12">
        <v>169.85</v>
      </c>
      <c r="G172" s="13">
        <f>ROUND(E172*F172,2)</f>
        <v>339.7</v>
      </c>
    </row>
    <row r="173" spans="1:7" ht="81.599999999999994" x14ac:dyDescent="0.3">
      <c r="A173" s="14"/>
      <c r="B173" s="14"/>
      <c r="C173" s="14"/>
      <c r="D173" s="15" t="s">
        <v>251</v>
      </c>
      <c r="E173" s="14"/>
      <c r="F173" s="14"/>
      <c r="G173" s="14"/>
    </row>
    <row r="174" spans="1:7" ht="20.399999999999999" x14ac:dyDescent="0.3">
      <c r="A174" s="10" t="s">
        <v>252</v>
      </c>
      <c r="B174" s="10" t="s">
        <v>15</v>
      </c>
      <c r="C174" s="10" t="s">
        <v>16</v>
      </c>
      <c r="D174" s="22" t="s">
        <v>253</v>
      </c>
      <c r="E174" s="11">
        <v>2</v>
      </c>
      <c r="F174" s="12">
        <v>69.52</v>
      </c>
      <c r="G174" s="13">
        <f>ROUND(E174*F174,2)</f>
        <v>139.04</v>
      </c>
    </row>
    <row r="175" spans="1:7" ht="61.2" x14ac:dyDescent="0.3">
      <c r="A175" s="14"/>
      <c r="B175" s="14"/>
      <c r="C175" s="14"/>
      <c r="D175" s="15" t="s">
        <v>254</v>
      </c>
      <c r="E175" s="14"/>
      <c r="F175" s="14"/>
      <c r="G175" s="14"/>
    </row>
    <row r="176" spans="1:7" ht="20.399999999999999" x14ac:dyDescent="0.3">
      <c r="A176" s="10" t="s">
        <v>255</v>
      </c>
      <c r="B176" s="10" t="s">
        <v>15</v>
      </c>
      <c r="C176" s="10" t="s">
        <v>16</v>
      </c>
      <c r="D176" s="22" t="s">
        <v>256</v>
      </c>
      <c r="E176" s="11">
        <v>1</v>
      </c>
      <c r="F176" s="12">
        <v>158.30000000000001</v>
      </c>
      <c r="G176" s="13">
        <f>ROUND(E176*F176,2)</f>
        <v>158.30000000000001</v>
      </c>
    </row>
    <row r="177" spans="1:7" ht="51" x14ac:dyDescent="0.3">
      <c r="A177" s="14"/>
      <c r="B177" s="14"/>
      <c r="C177" s="14"/>
      <c r="D177" s="15" t="s">
        <v>257</v>
      </c>
      <c r="E177" s="14"/>
      <c r="F177" s="14"/>
      <c r="G177" s="14"/>
    </row>
    <row r="178" spans="1:7" x14ac:dyDescent="0.3">
      <c r="A178" s="10" t="s">
        <v>258</v>
      </c>
      <c r="B178" s="10" t="s">
        <v>15</v>
      </c>
      <c r="C178" s="10" t="s">
        <v>16</v>
      </c>
      <c r="D178" s="22" t="s">
        <v>259</v>
      </c>
      <c r="E178" s="11">
        <v>28</v>
      </c>
      <c r="F178" s="12">
        <v>14.61</v>
      </c>
      <c r="G178" s="13">
        <f>ROUND(E178*F178,2)</f>
        <v>409.08</v>
      </c>
    </row>
    <row r="179" spans="1:7" ht="81.599999999999994" x14ac:dyDescent="0.3">
      <c r="A179" s="14"/>
      <c r="B179" s="14"/>
      <c r="C179" s="14"/>
      <c r="D179" s="15" t="s">
        <v>260</v>
      </c>
      <c r="E179" s="14"/>
      <c r="F179" s="14"/>
      <c r="G179" s="14"/>
    </row>
    <row r="180" spans="1:7" x14ac:dyDescent="0.3">
      <c r="A180" s="10" t="s">
        <v>261</v>
      </c>
      <c r="B180" s="10" t="s">
        <v>15</v>
      </c>
      <c r="C180" s="10" t="s">
        <v>60</v>
      </c>
      <c r="D180" s="22" t="s">
        <v>262</v>
      </c>
      <c r="E180" s="11">
        <v>16</v>
      </c>
      <c r="F180" s="12">
        <v>4.95</v>
      </c>
      <c r="G180" s="13">
        <f>ROUND(E180*F180,2)</f>
        <v>79.2</v>
      </c>
    </row>
    <row r="181" spans="1:7" ht="61.2" x14ac:dyDescent="0.3">
      <c r="A181" s="14"/>
      <c r="B181" s="14"/>
      <c r="C181" s="14"/>
      <c r="D181" s="15" t="s">
        <v>263</v>
      </c>
      <c r="E181" s="14"/>
      <c r="F181" s="14"/>
      <c r="G181" s="14"/>
    </row>
    <row r="182" spans="1:7" x14ac:dyDescent="0.3">
      <c r="A182" s="10" t="s">
        <v>264</v>
      </c>
      <c r="B182" s="10" t="s">
        <v>15</v>
      </c>
      <c r="C182" s="10" t="s">
        <v>60</v>
      </c>
      <c r="D182" s="22" t="s">
        <v>265</v>
      </c>
      <c r="E182" s="11">
        <v>60</v>
      </c>
      <c r="F182" s="12">
        <v>3.91</v>
      </c>
      <c r="G182" s="13">
        <f>ROUND(E182*F182,2)</f>
        <v>234.6</v>
      </c>
    </row>
    <row r="183" spans="1:7" ht="40.799999999999997" x14ac:dyDescent="0.3">
      <c r="A183" s="14"/>
      <c r="B183" s="14"/>
      <c r="C183" s="14"/>
      <c r="D183" s="15" t="s">
        <v>266</v>
      </c>
      <c r="E183" s="14"/>
      <c r="F183" s="14"/>
      <c r="G183" s="14"/>
    </row>
    <row r="184" spans="1:7" x14ac:dyDescent="0.3">
      <c r="A184" s="14"/>
      <c r="B184" s="14"/>
      <c r="C184" s="14"/>
      <c r="D184" s="23" t="s">
        <v>267</v>
      </c>
      <c r="E184" s="11">
        <v>1</v>
      </c>
      <c r="F184" s="9">
        <f>G168+G170+G172+G174+G176+G178+G180+G182</f>
        <v>2547.4699999999998</v>
      </c>
      <c r="G184" s="9">
        <f>ROUND(F184*E184,2)</f>
        <v>2547.4699999999998</v>
      </c>
    </row>
    <row r="185" spans="1:7" ht="1.05" customHeight="1" x14ac:dyDescent="0.3">
      <c r="A185" s="17"/>
      <c r="B185" s="17"/>
      <c r="C185" s="17"/>
      <c r="D185" s="24"/>
      <c r="E185" s="17"/>
      <c r="F185" s="17"/>
      <c r="G185" s="17"/>
    </row>
    <row r="186" spans="1:7" x14ac:dyDescent="0.3">
      <c r="A186" s="14"/>
      <c r="B186" s="14"/>
      <c r="C186" s="14"/>
      <c r="D186" s="23" t="s">
        <v>268</v>
      </c>
      <c r="E186" s="16">
        <v>1</v>
      </c>
      <c r="F186" s="9">
        <f>G113+G132+G165+G184</f>
        <v>59960.26</v>
      </c>
      <c r="G186" s="9">
        <f>ROUND(F186*E186,2)</f>
        <v>59960.26</v>
      </c>
    </row>
    <row r="187" spans="1:7" ht="1.05" customHeight="1" x14ac:dyDescent="0.3">
      <c r="A187" s="17"/>
      <c r="B187" s="17"/>
      <c r="C187" s="17"/>
      <c r="D187" s="24"/>
      <c r="E187" s="17"/>
      <c r="F187" s="17"/>
      <c r="G187" s="17"/>
    </row>
    <row r="188" spans="1:7" x14ac:dyDescent="0.3">
      <c r="A188" s="7" t="s">
        <v>269</v>
      </c>
      <c r="B188" s="7" t="s">
        <v>11</v>
      </c>
      <c r="C188" s="7" t="s">
        <v>12</v>
      </c>
      <c r="D188" s="21" t="s">
        <v>270</v>
      </c>
      <c r="E188" s="8">
        <f>E214</f>
        <v>1</v>
      </c>
      <c r="F188" s="9">
        <f>F214</f>
        <v>19307.149999999998</v>
      </c>
      <c r="G188" s="9">
        <f>G214</f>
        <v>19307.150000000001</v>
      </c>
    </row>
    <row r="189" spans="1:7" x14ac:dyDescent="0.3">
      <c r="A189" s="18" t="s">
        <v>271</v>
      </c>
      <c r="B189" s="18" t="s">
        <v>11</v>
      </c>
      <c r="C189" s="18" t="s">
        <v>12</v>
      </c>
      <c r="D189" s="25" t="s">
        <v>272</v>
      </c>
      <c r="E189" s="19">
        <f>E192</f>
        <v>1</v>
      </c>
      <c r="F189" s="9">
        <f>F192</f>
        <v>15295.72</v>
      </c>
      <c r="G189" s="9">
        <f>G192</f>
        <v>15295.72</v>
      </c>
    </row>
    <row r="190" spans="1:7" x14ac:dyDescent="0.3">
      <c r="A190" s="10" t="s">
        <v>273</v>
      </c>
      <c r="B190" s="10" t="s">
        <v>15</v>
      </c>
      <c r="C190" s="10" t="s">
        <v>16</v>
      </c>
      <c r="D190" s="22" t="s">
        <v>274</v>
      </c>
      <c r="E190" s="11">
        <v>1</v>
      </c>
      <c r="F190" s="12">
        <v>15295.72</v>
      </c>
      <c r="G190" s="13">
        <f>ROUND(E190*F190,2)</f>
        <v>15295.72</v>
      </c>
    </row>
    <row r="191" spans="1:7" ht="40.799999999999997" x14ac:dyDescent="0.3">
      <c r="A191" s="14"/>
      <c r="B191" s="14"/>
      <c r="C191" s="14"/>
      <c r="D191" s="15" t="s">
        <v>275</v>
      </c>
      <c r="E191" s="14"/>
      <c r="F191" s="14"/>
      <c r="G191" s="14"/>
    </row>
    <row r="192" spans="1:7" x14ac:dyDescent="0.3">
      <c r="A192" s="14"/>
      <c r="B192" s="14"/>
      <c r="C192" s="14"/>
      <c r="D192" s="23" t="s">
        <v>276</v>
      </c>
      <c r="E192" s="11">
        <v>1</v>
      </c>
      <c r="F192" s="9">
        <f>G190</f>
        <v>15295.72</v>
      </c>
      <c r="G192" s="9">
        <f>ROUND(F192*E192,2)</f>
        <v>15295.72</v>
      </c>
    </row>
    <row r="193" spans="1:7" ht="1.05" customHeight="1" x14ac:dyDescent="0.3">
      <c r="A193" s="17"/>
      <c r="B193" s="17"/>
      <c r="C193" s="17"/>
      <c r="D193" s="24"/>
      <c r="E193" s="17"/>
      <c r="F193" s="17"/>
      <c r="G193" s="17"/>
    </row>
    <row r="194" spans="1:7" x14ac:dyDescent="0.3">
      <c r="A194" s="18" t="s">
        <v>277</v>
      </c>
      <c r="B194" s="18" t="s">
        <v>11</v>
      </c>
      <c r="C194" s="18" t="s">
        <v>12</v>
      </c>
      <c r="D194" s="25" t="s">
        <v>278</v>
      </c>
      <c r="E194" s="19">
        <f>E212</f>
        <v>1</v>
      </c>
      <c r="F194" s="9">
        <f>F212</f>
        <v>4011.43</v>
      </c>
      <c r="G194" s="9">
        <f>G212</f>
        <v>4011.43</v>
      </c>
    </row>
    <row r="195" spans="1:7" ht="20.399999999999999" x14ac:dyDescent="0.3">
      <c r="A195" s="10" t="s">
        <v>279</v>
      </c>
      <c r="B195" s="10" t="s">
        <v>15</v>
      </c>
      <c r="C195" s="10" t="s">
        <v>16</v>
      </c>
      <c r="D195" s="22" t="s">
        <v>280</v>
      </c>
      <c r="E195" s="11">
        <v>1</v>
      </c>
      <c r="F195" s="12">
        <v>2324.15</v>
      </c>
      <c r="G195" s="13">
        <f>ROUND(E195*F195,2)</f>
        <v>2324.15</v>
      </c>
    </row>
    <row r="196" spans="1:7" ht="163.19999999999999" x14ac:dyDescent="0.3">
      <c r="A196" s="14"/>
      <c r="B196" s="14"/>
      <c r="C196" s="14"/>
      <c r="D196" s="15" t="s">
        <v>281</v>
      </c>
      <c r="E196" s="14"/>
      <c r="F196" s="14"/>
      <c r="G196" s="14"/>
    </row>
    <row r="197" spans="1:7" x14ac:dyDescent="0.3">
      <c r="A197" s="10" t="s">
        <v>282</v>
      </c>
      <c r="B197" s="10" t="s">
        <v>15</v>
      </c>
      <c r="C197" s="10" t="s">
        <v>16</v>
      </c>
      <c r="D197" s="22" t="s">
        <v>283</v>
      </c>
      <c r="E197" s="11">
        <v>1</v>
      </c>
      <c r="F197" s="12">
        <v>708.53</v>
      </c>
      <c r="G197" s="13">
        <f>ROUND(E197*F197,2)</f>
        <v>708.53</v>
      </c>
    </row>
    <row r="198" spans="1:7" ht="81.599999999999994" x14ac:dyDescent="0.3">
      <c r="A198" s="14"/>
      <c r="B198" s="14"/>
      <c r="C198" s="14"/>
      <c r="D198" s="15" t="s">
        <v>284</v>
      </c>
      <c r="E198" s="14"/>
      <c r="F198" s="14"/>
      <c r="G198" s="14"/>
    </row>
    <row r="199" spans="1:7" ht="20.399999999999999" x14ac:dyDescent="0.3">
      <c r="A199" s="10" t="s">
        <v>285</v>
      </c>
      <c r="B199" s="10" t="s">
        <v>15</v>
      </c>
      <c r="C199" s="10" t="s">
        <v>16</v>
      </c>
      <c r="D199" s="22" t="s">
        <v>286</v>
      </c>
      <c r="E199" s="11">
        <v>1</v>
      </c>
      <c r="F199" s="12">
        <v>831.45</v>
      </c>
      <c r="G199" s="13">
        <f>ROUND(E199*F199,2)</f>
        <v>831.45</v>
      </c>
    </row>
    <row r="200" spans="1:7" ht="244.8" x14ac:dyDescent="0.3">
      <c r="A200" s="14"/>
      <c r="B200" s="14"/>
      <c r="C200" s="14"/>
      <c r="D200" s="15" t="s">
        <v>287</v>
      </c>
      <c r="E200" s="14"/>
      <c r="F200" s="14"/>
      <c r="G200" s="14"/>
    </row>
    <row r="201" spans="1:7" ht="20.399999999999999" x14ac:dyDescent="0.3">
      <c r="A201" s="10" t="s">
        <v>288</v>
      </c>
      <c r="B201" s="10" t="s">
        <v>15</v>
      </c>
      <c r="C201" s="10" t="s">
        <v>152</v>
      </c>
      <c r="D201" s="22" t="s">
        <v>289</v>
      </c>
      <c r="E201" s="11">
        <v>0.64</v>
      </c>
      <c r="F201" s="12">
        <v>18.72</v>
      </c>
      <c r="G201" s="13">
        <f>ROUND(E201*F201,2)</f>
        <v>11.98</v>
      </c>
    </row>
    <row r="202" spans="1:7" ht="40.799999999999997" x14ac:dyDescent="0.3">
      <c r="A202" s="14"/>
      <c r="B202" s="14"/>
      <c r="C202" s="14"/>
      <c r="D202" s="15" t="s">
        <v>290</v>
      </c>
      <c r="E202" s="14"/>
      <c r="F202" s="14"/>
      <c r="G202" s="14"/>
    </row>
    <row r="203" spans="1:7" x14ac:dyDescent="0.3">
      <c r="A203" s="10" t="s">
        <v>291</v>
      </c>
      <c r="B203" s="10" t="s">
        <v>15</v>
      </c>
      <c r="C203" s="10" t="s">
        <v>168</v>
      </c>
      <c r="D203" s="22" t="s">
        <v>292</v>
      </c>
      <c r="E203" s="11">
        <v>1.6</v>
      </c>
      <c r="F203" s="12">
        <v>4.46</v>
      </c>
      <c r="G203" s="13">
        <f>ROUND(E203*F203,2)</f>
        <v>7.14</v>
      </c>
    </row>
    <row r="204" spans="1:7" ht="20.399999999999999" x14ac:dyDescent="0.3">
      <c r="A204" s="14"/>
      <c r="B204" s="14"/>
      <c r="C204" s="14"/>
      <c r="D204" s="15" t="s">
        <v>293</v>
      </c>
      <c r="E204" s="14"/>
      <c r="F204" s="14"/>
      <c r="G204" s="14"/>
    </row>
    <row r="205" spans="1:7" ht="20.399999999999999" x14ac:dyDescent="0.3">
      <c r="A205" s="10" t="s">
        <v>294</v>
      </c>
      <c r="B205" s="10" t="s">
        <v>15</v>
      </c>
      <c r="C205" s="10" t="s">
        <v>152</v>
      </c>
      <c r="D205" s="22" t="s">
        <v>295</v>
      </c>
      <c r="E205" s="11">
        <v>0.8</v>
      </c>
      <c r="F205" s="12">
        <v>5.62</v>
      </c>
      <c r="G205" s="13">
        <f>ROUND(E205*F205,2)</f>
        <v>4.5</v>
      </c>
    </row>
    <row r="206" spans="1:7" ht="30.6" x14ac:dyDescent="0.3">
      <c r="A206" s="14"/>
      <c r="B206" s="14"/>
      <c r="C206" s="14"/>
      <c r="D206" s="15" t="s">
        <v>296</v>
      </c>
      <c r="E206" s="14"/>
      <c r="F206" s="14"/>
      <c r="G206" s="14"/>
    </row>
    <row r="207" spans="1:7" ht="20.399999999999999" x14ac:dyDescent="0.3">
      <c r="A207" s="10" t="s">
        <v>297</v>
      </c>
      <c r="B207" s="10" t="s">
        <v>15</v>
      </c>
      <c r="C207" s="10" t="s">
        <v>168</v>
      </c>
      <c r="D207" s="22" t="s">
        <v>298</v>
      </c>
      <c r="E207" s="11">
        <v>0.8</v>
      </c>
      <c r="F207" s="12">
        <v>35.76</v>
      </c>
      <c r="G207" s="13">
        <f>ROUND(E207*F207,2)</f>
        <v>28.61</v>
      </c>
    </row>
    <row r="208" spans="1:7" ht="51" x14ac:dyDescent="0.3">
      <c r="A208" s="14"/>
      <c r="B208" s="14"/>
      <c r="C208" s="14"/>
      <c r="D208" s="15" t="s">
        <v>299</v>
      </c>
      <c r="E208" s="14"/>
      <c r="F208" s="14"/>
      <c r="G208" s="14"/>
    </row>
    <row r="209" spans="1:7" ht="20.399999999999999" x14ac:dyDescent="0.3">
      <c r="A209" s="10" t="s">
        <v>300</v>
      </c>
      <c r="B209" s="10" t="s">
        <v>15</v>
      </c>
      <c r="C209" s="10" t="s">
        <v>16</v>
      </c>
      <c r="D209" s="22" t="s">
        <v>301</v>
      </c>
      <c r="E209" s="11">
        <v>1</v>
      </c>
      <c r="F209" s="12">
        <v>83.97</v>
      </c>
      <c r="G209" s="13">
        <f>ROUND(E209*F209,2)</f>
        <v>83.97</v>
      </c>
    </row>
    <row r="210" spans="1:7" ht="61.2" x14ac:dyDescent="0.3">
      <c r="A210" s="14"/>
      <c r="B210" s="14"/>
      <c r="C210" s="14"/>
      <c r="D210" s="15" t="s">
        <v>302</v>
      </c>
      <c r="E210" s="14"/>
      <c r="F210" s="14"/>
      <c r="G210" s="14"/>
    </row>
    <row r="211" spans="1:7" ht="20.399999999999999" x14ac:dyDescent="0.3">
      <c r="A211" s="10" t="s">
        <v>303</v>
      </c>
      <c r="B211" s="10" t="s">
        <v>15</v>
      </c>
      <c r="C211" s="10" t="s">
        <v>152</v>
      </c>
      <c r="D211" s="22" t="s">
        <v>304</v>
      </c>
      <c r="E211" s="11">
        <v>0.8</v>
      </c>
      <c r="F211" s="12">
        <v>13.87</v>
      </c>
      <c r="G211" s="13">
        <f>ROUND(E211*F211,2)</f>
        <v>11.1</v>
      </c>
    </row>
    <row r="212" spans="1:7" x14ac:dyDescent="0.3">
      <c r="A212" s="14"/>
      <c r="B212" s="14"/>
      <c r="C212" s="14"/>
      <c r="D212" s="23" t="s">
        <v>277</v>
      </c>
      <c r="E212" s="11">
        <v>1</v>
      </c>
      <c r="F212" s="9">
        <f>G195+G197+G199+G201+G203+G205+G207+G209+G211</f>
        <v>4011.43</v>
      </c>
      <c r="G212" s="9">
        <f>ROUND(F212*E212,2)</f>
        <v>4011.43</v>
      </c>
    </row>
    <row r="213" spans="1:7" ht="1.05" customHeight="1" x14ac:dyDescent="0.3">
      <c r="A213" s="17"/>
      <c r="B213" s="17"/>
      <c r="C213" s="17"/>
      <c r="D213" s="24"/>
      <c r="E213" s="17"/>
      <c r="F213" s="17"/>
      <c r="G213" s="17"/>
    </row>
    <row r="214" spans="1:7" x14ac:dyDescent="0.3">
      <c r="A214" s="14"/>
      <c r="B214" s="14"/>
      <c r="C214" s="14"/>
      <c r="D214" s="23" t="s">
        <v>305</v>
      </c>
      <c r="E214" s="16">
        <v>1</v>
      </c>
      <c r="F214" s="9">
        <f>G192+G212</f>
        <v>19307.149999999998</v>
      </c>
      <c r="G214" s="9">
        <f>ROUND(F214*E214,2)</f>
        <v>19307.150000000001</v>
      </c>
    </row>
    <row r="215" spans="1:7" ht="1.05" customHeight="1" x14ac:dyDescent="0.3">
      <c r="A215" s="17"/>
      <c r="B215" s="17"/>
      <c r="C215" s="17"/>
      <c r="D215" s="24"/>
      <c r="E215" s="17"/>
      <c r="F215" s="17"/>
      <c r="G215" s="17"/>
    </row>
    <row r="216" spans="1:7" x14ac:dyDescent="0.3">
      <c r="A216" s="7" t="s">
        <v>306</v>
      </c>
      <c r="B216" s="7" t="s">
        <v>11</v>
      </c>
      <c r="C216" s="7" t="s">
        <v>12</v>
      </c>
      <c r="D216" s="21" t="s">
        <v>307</v>
      </c>
      <c r="E216" s="8">
        <f>E222</f>
        <v>1</v>
      </c>
      <c r="F216" s="9">
        <f>F222</f>
        <v>1047.1999999999998</v>
      </c>
      <c r="G216" s="9">
        <f>G222</f>
        <v>1047.2</v>
      </c>
    </row>
    <row r="217" spans="1:7" x14ac:dyDescent="0.3">
      <c r="A217" s="10" t="s">
        <v>308</v>
      </c>
      <c r="B217" s="10" t="s">
        <v>15</v>
      </c>
      <c r="C217" s="10" t="s">
        <v>16</v>
      </c>
      <c r="D217" s="22" t="s">
        <v>309</v>
      </c>
      <c r="E217" s="11">
        <v>1</v>
      </c>
      <c r="F217" s="12">
        <v>309.89999999999998</v>
      </c>
      <c r="G217" s="13">
        <f>ROUND(E217*F217,2)</f>
        <v>309.89999999999998</v>
      </c>
    </row>
    <row r="218" spans="1:7" ht="30.6" x14ac:dyDescent="0.3">
      <c r="A218" s="14"/>
      <c r="B218" s="14"/>
      <c r="C218" s="14"/>
      <c r="D218" s="15" t="s">
        <v>310</v>
      </c>
      <c r="E218" s="14"/>
      <c r="F218" s="14"/>
      <c r="G218" s="14"/>
    </row>
    <row r="219" spans="1:7" x14ac:dyDescent="0.3">
      <c r="A219" s="10" t="s">
        <v>311</v>
      </c>
      <c r="B219" s="10" t="s">
        <v>15</v>
      </c>
      <c r="C219" s="10" t="s">
        <v>16</v>
      </c>
      <c r="D219" s="22" t="s">
        <v>312</v>
      </c>
      <c r="E219" s="11">
        <v>4</v>
      </c>
      <c r="F219" s="12">
        <v>129.13</v>
      </c>
      <c r="G219" s="13">
        <f>ROUND(E219*F219,2)</f>
        <v>516.52</v>
      </c>
    </row>
    <row r="220" spans="1:7" x14ac:dyDescent="0.3">
      <c r="A220" s="10" t="s">
        <v>313</v>
      </c>
      <c r="B220" s="10" t="s">
        <v>15</v>
      </c>
      <c r="C220" s="10" t="s">
        <v>16</v>
      </c>
      <c r="D220" s="22" t="s">
        <v>314</v>
      </c>
      <c r="E220" s="11">
        <v>1</v>
      </c>
      <c r="F220" s="12">
        <v>220.78</v>
      </c>
      <c r="G220" s="13">
        <f>ROUND(E220*F220,2)</f>
        <v>220.78</v>
      </c>
    </row>
    <row r="221" spans="1:7" ht="71.400000000000006" x14ac:dyDescent="0.3">
      <c r="A221" s="14"/>
      <c r="B221" s="14"/>
      <c r="C221" s="14"/>
      <c r="D221" s="15" t="s">
        <v>315</v>
      </c>
      <c r="E221" s="14"/>
      <c r="F221" s="14"/>
      <c r="G221" s="14"/>
    </row>
    <row r="222" spans="1:7" x14ac:dyDescent="0.3">
      <c r="A222" s="14"/>
      <c r="B222" s="14"/>
      <c r="C222" s="14"/>
      <c r="D222" s="23" t="s">
        <v>306</v>
      </c>
      <c r="E222" s="16">
        <v>1</v>
      </c>
      <c r="F222" s="9">
        <f>G217+SUM(G219:G220)</f>
        <v>1047.1999999999998</v>
      </c>
      <c r="G222" s="9">
        <f>ROUND(F222*E222,2)</f>
        <v>1047.2</v>
      </c>
    </row>
    <row r="223" spans="1:7" ht="1.05" customHeight="1" x14ac:dyDescent="0.3">
      <c r="A223" s="17"/>
      <c r="B223" s="17"/>
      <c r="C223" s="17"/>
      <c r="D223" s="24"/>
      <c r="E223" s="17"/>
      <c r="F223" s="17"/>
      <c r="G223" s="17"/>
    </row>
    <row r="224" spans="1:7" x14ac:dyDescent="0.3">
      <c r="A224" s="7" t="s">
        <v>316</v>
      </c>
      <c r="B224" s="7" t="s">
        <v>11</v>
      </c>
      <c r="C224" s="7" t="s">
        <v>12</v>
      </c>
      <c r="D224" s="21" t="s">
        <v>317</v>
      </c>
      <c r="E224" s="8">
        <f>E245</f>
        <v>1</v>
      </c>
      <c r="F224" s="9">
        <f>F245</f>
        <v>94131.680000000008</v>
      </c>
      <c r="G224" s="9">
        <f>G245</f>
        <v>94131.68</v>
      </c>
    </row>
    <row r="225" spans="1:7" x14ac:dyDescent="0.3">
      <c r="A225" s="18" t="s">
        <v>318</v>
      </c>
      <c r="B225" s="18" t="s">
        <v>11</v>
      </c>
      <c r="C225" s="18" t="s">
        <v>12</v>
      </c>
      <c r="D225" s="25" t="s">
        <v>319</v>
      </c>
      <c r="E225" s="19">
        <f>E234</f>
        <v>1</v>
      </c>
      <c r="F225" s="9">
        <f>F234</f>
        <v>5654.88</v>
      </c>
      <c r="G225" s="9">
        <f>G234</f>
        <v>5654.88</v>
      </c>
    </row>
    <row r="226" spans="1:7" ht="20.399999999999999" x14ac:dyDescent="0.3">
      <c r="A226" s="10" t="s">
        <v>320</v>
      </c>
      <c r="B226" s="10" t="s">
        <v>15</v>
      </c>
      <c r="C226" s="10" t="s">
        <v>168</v>
      </c>
      <c r="D226" s="22" t="s">
        <v>321</v>
      </c>
      <c r="E226" s="11">
        <v>0.6</v>
      </c>
      <c r="F226" s="12">
        <v>103.13</v>
      </c>
      <c r="G226" s="13">
        <f>ROUND(E226*F226,2)</f>
        <v>61.88</v>
      </c>
    </row>
    <row r="227" spans="1:7" ht="81.599999999999994" x14ac:dyDescent="0.3">
      <c r="A227" s="14"/>
      <c r="B227" s="14"/>
      <c r="C227" s="14"/>
      <c r="D227" s="15" t="s">
        <v>322</v>
      </c>
      <c r="E227" s="14"/>
      <c r="F227" s="14"/>
      <c r="G227" s="14"/>
    </row>
    <row r="228" spans="1:7" ht="20.399999999999999" x14ac:dyDescent="0.3">
      <c r="A228" s="10" t="s">
        <v>323</v>
      </c>
      <c r="B228" s="10" t="s">
        <v>15</v>
      </c>
      <c r="C228" s="10" t="s">
        <v>152</v>
      </c>
      <c r="D228" s="22" t="s">
        <v>324</v>
      </c>
      <c r="E228" s="11">
        <v>0.6</v>
      </c>
      <c r="F228" s="12">
        <v>574.17999999999995</v>
      </c>
      <c r="G228" s="13">
        <f>ROUND(E228*F228,2)</f>
        <v>344.51</v>
      </c>
    </row>
    <row r="229" spans="1:7" ht="71.400000000000006" x14ac:dyDescent="0.3">
      <c r="A229" s="14"/>
      <c r="B229" s="14"/>
      <c r="C229" s="14"/>
      <c r="D229" s="15" t="s">
        <v>325</v>
      </c>
      <c r="E229" s="14"/>
      <c r="F229" s="14"/>
      <c r="G229" s="14"/>
    </row>
    <row r="230" spans="1:7" x14ac:dyDescent="0.3">
      <c r="A230" s="10" t="s">
        <v>326</v>
      </c>
      <c r="B230" s="10" t="s">
        <v>15</v>
      </c>
      <c r="C230" s="10" t="s">
        <v>328</v>
      </c>
      <c r="D230" s="22" t="s">
        <v>327</v>
      </c>
      <c r="E230" s="11">
        <v>16</v>
      </c>
      <c r="F230" s="12">
        <v>86.89</v>
      </c>
      <c r="G230" s="13">
        <f>ROUND(E230*F230,2)</f>
        <v>1390.24</v>
      </c>
    </row>
    <row r="231" spans="1:7" ht="112.2" x14ac:dyDescent="0.3">
      <c r="A231" s="14"/>
      <c r="B231" s="14"/>
      <c r="C231" s="14"/>
      <c r="D231" s="15" t="s">
        <v>329</v>
      </c>
      <c r="E231" s="14"/>
      <c r="F231" s="14"/>
      <c r="G231" s="14"/>
    </row>
    <row r="232" spans="1:7" x14ac:dyDescent="0.3">
      <c r="A232" s="10" t="s">
        <v>330</v>
      </c>
      <c r="B232" s="10" t="s">
        <v>15</v>
      </c>
      <c r="C232" s="10" t="s">
        <v>16</v>
      </c>
      <c r="D232" s="22" t="s">
        <v>331</v>
      </c>
      <c r="E232" s="11">
        <v>5</v>
      </c>
      <c r="F232" s="12">
        <v>771.65</v>
      </c>
      <c r="G232" s="13">
        <f>ROUND(E232*F232,2)</f>
        <v>3858.25</v>
      </c>
    </row>
    <row r="233" spans="1:7" ht="30.6" x14ac:dyDescent="0.3">
      <c r="A233" s="14"/>
      <c r="B233" s="14"/>
      <c r="C233" s="14"/>
      <c r="D233" s="15" t="s">
        <v>332</v>
      </c>
      <c r="E233" s="14"/>
      <c r="F233" s="14"/>
      <c r="G233" s="14"/>
    </row>
    <row r="234" spans="1:7" x14ac:dyDescent="0.3">
      <c r="A234" s="14"/>
      <c r="B234" s="14"/>
      <c r="C234" s="14"/>
      <c r="D234" s="23" t="s">
        <v>318</v>
      </c>
      <c r="E234" s="11">
        <v>1</v>
      </c>
      <c r="F234" s="9">
        <f>G226+G228+G230+G232</f>
        <v>5654.88</v>
      </c>
      <c r="G234" s="9">
        <f>ROUND(F234*E234,2)</f>
        <v>5654.88</v>
      </c>
    </row>
    <row r="235" spans="1:7" ht="1.05" customHeight="1" x14ac:dyDescent="0.3">
      <c r="A235" s="17"/>
      <c r="B235" s="17"/>
      <c r="C235" s="17"/>
      <c r="D235" s="24"/>
      <c r="E235" s="17"/>
      <c r="F235" s="17"/>
      <c r="G235" s="17"/>
    </row>
    <row r="236" spans="1:7" x14ac:dyDescent="0.3">
      <c r="A236" s="18" t="s">
        <v>333</v>
      </c>
      <c r="B236" s="18" t="s">
        <v>11</v>
      </c>
      <c r="C236" s="18" t="s">
        <v>12</v>
      </c>
      <c r="D236" s="25" t="s">
        <v>334</v>
      </c>
      <c r="E236" s="19">
        <f>E243</f>
        <v>1</v>
      </c>
      <c r="F236" s="9">
        <f>F243</f>
        <v>88476.800000000003</v>
      </c>
      <c r="G236" s="9">
        <f>G243</f>
        <v>88476.800000000003</v>
      </c>
    </row>
    <row r="237" spans="1:7" x14ac:dyDescent="0.3">
      <c r="A237" s="10" t="s">
        <v>335</v>
      </c>
      <c r="B237" s="10" t="s">
        <v>15</v>
      </c>
      <c r="C237" s="10" t="s">
        <v>16</v>
      </c>
      <c r="D237" s="22" t="s">
        <v>336</v>
      </c>
      <c r="E237" s="11">
        <v>1</v>
      </c>
      <c r="F237" s="12">
        <v>7295.2</v>
      </c>
      <c r="G237" s="13">
        <f>ROUND(E237*F237,2)</f>
        <v>7295.2</v>
      </c>
    </row>
    <row r="238" spans="1:7" ht="112.2" x14ac:dyDescent="0.3">
      <c r="A238" s="14"/>
      <c r="B238" s="14"/>
      <c r="C238" s="14"/>
      <c r="D238" s="15" t="s">
        <v>337</v>
      </c>
      <c r="E238" s="14"/>
      <c r="F238" s="14"/>
      <c r="G238" s="14"/>
    </row>
    <row r="239" spans="1:7" x14ac:dyDescent="0.3">
      <c r="A239" s="10" t="s">
        <v>338</v>
      </c>
      <c r="B239" s="10" t="s">
        <v>15</v>
      </c>
      <c r="C239" s="10" t="s">
        <v>16</v>
      </c>
      <c r="D239" s="22" t="s">
        <v>339</v>
      </c>
      <c r="E239" s="11">
        <v>3</v>
      </c>
      <c r="F239" s="12">
        <v>23776.2</v>
      </c>
      <c r="G239" s="13">
        <f>ROUND(E239*F239,2)</f>
        <v>71328.600000000006</v>
      </c>
    </row>
    <row r="240" spans="1:7" ht="122.4" x14ac:dyDescent="0.3">
      <c r="A240" s="14"/>
      <c r="B240" s="14"/>
      <c r="C240" s="14"/>
      <c r="D240" s="15" t="s">
        <v>340</v>
      </c>
      <c r="E240" s="14"/>
      <c r="F240" s="14"/>
      <c r="G240" s="14"/>
    </row>
    <row r="241" spans="1:7" x14ac:dyDescent="0.3">
      <c r="A241" s="10" t="s">
        <v>341</v>
      </c>
      <c r="B241" s="10" t="s">
        <v>15</v>
      </c>
      <c r="C241" s="10" t="s">
        <v>16</v>
      </c>
      <c r="D241" s="22" t="s">
        <v>342</v>
      </c>
      <c r="E241" s="11">
        <v>1</v>
      </c>
      <c r="F241" s="12">
        <v>9853</v>
      </c>
      <c r="G241" s="13">
        <f>ROUND(E241*F241,2)</f>
        <v>9853</v>
      </c>
    </row>
    <row r="242" spans="1:7" ht="112.2" x14ac:dyDescent="0.3">
      <c r="A242" s="14"/>
      <c r="B242" s="14"/>
      <c r="C242" s="14"/>
      <c r="D242" s="15" t="s">
        <v>343</v>
      </c>
      <c r="E242" s="14"/>
      <c r="F242" s="14"/>
      <c r="G242" s="14"/>
    </row>
    <row r="243" spans="1:7" x14ac:dyDescent="0.3">
      <c r="A243" s="14"/>
      <c r="B243" s="14"/>
      <c r="C243" s="14"/>
      <c r="D243" s="23" t="s">
        <v>344</v>
      </c>
      <c r="E243" s="11">
        <v>1</v>
      </c>
      <c r="F243" s="9">
        <f>G237+G239+G241</f>
        <v>88476.800000000003</v>
      </c>
      <c r="G243" s="9">
        <f>ROUND(F243*E243,2)</f>
        <v>88476.800000000003</v>
      </c>
    </row>
    <row r="244" spans="1:7" ht="1.05" customHeight="1" x14ac:dyDescent="0.3">
      <c r="A244" s="17"/>
      <c r="B244" s="17"/>
      <c r="C244" s="17"/>
      <c r="D244" s="24"/>
      <c r="E244" s="17"/>
      <c r="F244" s="17"/>
      <c r="G244" s="17"/>
    </row>
    <row r="245" spans="1:7" x14ac:dyDescent="0.3">
      <c r="A245" s="14"/>
      <c r="B245" s="14"/>
      <c r="C245" s="14"/>
      <c r="D245" s="23" t="s">
        <v>345</v>
      </c>
      <c r="E245" s="16">
        <v>1</v>
      </c>
      <c r="F245" s="9">
        <f>G234+G243</f>
        <v>94131.680000000008</v>
      </c>
      <c r="G245" s="9">
        <f>ROUND(F245*E245,2)</f>
        <v>94131.68</v>
      </c>
    </row>
    <row r="246" spans="1:7" ht="1.05" customHeight="1" x14ac:dyDescent="0.3">
      <c r="A246" s="17"/>
      <c r="B246" s="17"/>
      <c r="C246" s="17"/>
      <c r="D246" s="24"/>
      <c r="E246" s="17"/>
      <c r="F246" s="17"/>
      <c r="G246" s="17"/>
    </row>
    <row r="247" spans="1:7" x14ac:dyDescent="0.3">
      <c r="A247" s="7" t="s">
        <v>346</v>
      </c>
      <c r="B247" s="7" t="s">
        <v>11</v>
      </c>
      <c r="C247" s="7" t="s">
        <v>12</v>
      </c>
      <c r="D247" s="21" t="s">
        <v>347</v>
      </c>
      <c r="E247" s="8">
        <f>E250</f>
        <v>1</v>
      </c>
      <c r="F247" s="9">
        <f>F250</f>
        <v>641.39</v>
      </c>
      <c r="G247" s="9">
        <f>G250</f>
        <v>641.39</v>
      </c>
    </row>
    <row r="248" spans="1:7" ht="20.399999999999999" x14ac:dyDescent="0.3">
      <c r="A248" s="10" t="s">
        <v>348</v>
      </c>
      <c r="B248" s="10" t="s">
        <v>15</v>
      </c>
      <c r="C248" s="10" t="s">
        <v>350</v>
      </c>
      <c r="D248" s="22" t="s">
        <v>349</v>
      </c>
      <c r="E248" s="11">
        <v>1</v>
      </c>
      <c r="F248" s="12">
        <v>641.39</v>
      </c>
      <c r="G248" s="13">
        <f>ROUND(E248*F248,2)</f>
        <v>641.39</v>
      </c>
    </row>
    <row r="249" spans="1:7" ht="20.399999999999999" x14ac:dyDescent="0.3">
      <c r="A249" s="14"/>
      <c r="B249" s="14"/>
      <c r="C249" s="14"/>
      <c r="D249" s="15" t="s">
        <v>349</v>
      </c>
      <c r="E249" s="14"/>
      <c r="F249" s="14"/>
      <c r="G249" s="14"/>
    </row>
    <row r="250" spans="1:7" x14ac:dyDescent="0.3">
      <c r="A250" s="14"/>
      <c r="B250" s="14"/>
      <c r="C250" s="14"/>
      <c r="D250" s="23" t="s">
        <v>351</v>
      </c>
      <c r="E250" s="16">
        <v>1</v>
      </c>
      <c r="F250" s="9">
        <f>G248</f>
        <v>641.39</v>
      </c>
      <c r="G250" s="9">
        <f>ROUND(F250*E250,2)</f>
        <v>641.39</v>
      </c>
    </row>
    <row r="251" spans="1:7" ht="1.05" customHeight="1" x14ac:dyDescent="0.3">
      <c r="A251" s="17"/>
      <c r="B251" s="17"/>
      <c r="C251" s="17"/>
      <c r="D251" s="24"/>
      <c r="E251" s="17"/>
      <c r="F251" s="17"/>
      <c r="G251" s="17"/>
    </row>
    <row r="252" spans="1:7" x14ac:dyDescent="0.3">
      <c r="A252" s="7" t="s">
        <v>352</v>
      </c>
      <c r="B252" s="7" t="s">
        <v>11</v>
      </c>
      <c r="C252" s="7" t="s">
        <v>12</v>
      </c>
      <c r="D252" s="21" t="s">
        <v>353</v>
      </c>
      <c r="E252" s="8">
        <f>E255</f>
        <v>1</v>
      </c>
      <c r="F252" s="9">
        <f>F255</f>
        <v>2402.83</v>
      </c>
      <c r="G252" s="9">
        <f>G255</f>
        <v>2402.83</v>
      </c>
    </row>
    <row r="253" spans="1:7" ht="20.399999999999999" x14ac:dyDescent="0.3">
      <c r="A253" s="10" t="s">
        <v>354</v>
      </c>
      <c r="B253" s="10" t="s">
        <v>15</v>
      </c>
      <c r="C253" s="10" t="s">
        <v>12</v>
      </c>
      <c r="D253" s="22" t="s">
        <v>355</v>
      </c>
      <c r="E253" s="11">
        <v>1</v>
      </c>
      <c r="F253" s="12">
        <v>2402.83</v>
      </c>
      <c r="G253" s="13">
        <f>ROUND(E253*F253,2)</f>
        <v>2402.83</v>
      </c>
    </row>
    <row r="254" spans="1:7" ht="40.799999999999997" x14ac:dyDescent="0.3">
      <c r="A254" s="14"/>
      <c r="B254" s="14"/>
      <c r="C254" s="14"/>
      <c r="D254" s="15" t="s">
        <v>356</v>
      </c>
      <c r="E254" s="14"/>
      <c r="F254" s="14"/>
      <c r="G254" s="14"/>
    </row>
    <row r="255" spans="1:7" x14ac:dyDescent="0.3">
      <c r="A255" s="14"/>
      <c r="B255" s="14"/>
      <c r="C255" s="14"/>
      <c r="D255" s="23" t="s">
        <v>357</v>
      </c>
      <c r="E255" s="16">
        <v>1</v>
      </c>
      <c r="F255" s="9">
        <f>G253</f>
        <v>2402.83</v>
      </c>
      <c r="G255" s="9">
        <f>ROUND(F255*E255,2)</f>
        <v>2402.83</v>
      </c>
    </row>
    <row r="256" spans="1:7" ht="1.05" customHeight="1" x14ac:dyDescent="0.3">
      <c r="A256" s="17"/>
      <c r="B256" s="17"/>
      <c r="C256" s="17"/>
      <c r="D256" s="24"/>
      <c r="E256" s="17"/>
      <c r="F256" s="17"/>
      <c r="G256" s="17"/>
    </row>
    <row r="257" spans="1:7" x14ac:dyDescent="0.3">
      <c r="A257" s="7" t="s">
        <v>358</v>
      </c>
      <c r="B257" s="7" t="s">
        <v>11</v>
      </c>
      <c r="C257" s="7" t="s">
        <v>12</v>
      </c>
      <c r="D257" s="21" t="s">
        <v>359</v>
      </c>
      <c r="E257" s="8">
        <f>E260</f>
        <v>1</v>
      </c>
      <c r="F257" s="9">
        <f>F260</f>
        <v>1523.3</v>
      </c>
      <c r="G257" s="9">
        <f>G260</f>
        <v>1523.3</v>
      </c>
    </row>
    <row r="258" spans="1:7" x14ac:dyDescent="0.3">
      <c r="A258" s="10" t="s">
        <v>360</v>
      </c>
      <c r="B258" s="10" t="s">
        <v>15</v>
      </c>
      <c r="C258" s="10" t="s">
        <v>362</v>
      </c>
      <c r="D258" s="22" t="s">
        <v>361</v>
      </c>
      <c r="E258" s="11">
        <v>1</v>
      </c>
      <c r="F258" s="12">
        <v>1523.3</v>
      </c>
      <c r="G258" s="13">
        <f>ROUND(E258*F258,2)</f>
        <v>1523.3</v>
      </c>
    </row>
    <row r="259" spans="1:7" ht="51" x14ac:dyDescent="0.3">
      <c r="A259" s="14"/>
      <c r="B259" s="14"/>
      <c r="C259" s="14"/>
      <c r="D259" s="15" t="s">
        <v>363</v>
      </c>
      <c r="E259" s="14"/>
      <c r="F259" s="14"/>
      <c r="G259" s="14"/>
    </row>
    <row r="260" spans="1:7" x14ac:dyDescent="0.3">
      <c r="A260" s="14"/>
      <c r="B260" s="14"/>
      <c r="C260" s="14"/>
      <c r="D260" s="23" t="s">
        <v>358</v>
      </c>
      <c r="E260" s="16">
        <v>1</v>
      </c>
      <c r="F260" s="9">
        <f>G258</f>
        <v>1523.3</v>
      </c>
      <c r="G260" s="9">
        <f>ROUND(F260*E260,2)</f>
        <v>1523.3</v>
      </c>
    </row>
    <row r="261" spans="1:7" ht="1.05" customHeight="1" x14ac:dyDescent="0.3">
      <c r="A261" s="17"/>
      <c r="B261" s="17"/>
      <c r="C261" s="17"/>
      <c r="D261" s="24"/>
      <c r="E261" s="17"/>
      <c r="F261" s="17"/>
      <c r="G261" s="17"/>
    </row>
    <row r="262" spans="1:7" x14ac:dyDescent="0.3">
      <c r="A262" s="14"/>
      <c r="B262" s="14"/>
      <c r="C262" s="14"/>
      <c r="D262" s="23" t="s">
        <v>362</v>
      </c>
      <c r="E262" s="16">
        <v>1</v>
      </c>
      <c r="F262" s="9">
        <f>G9+G20+G44+G63+G84+G101+G186+G214+G222+G245+G250+G255+G260</f>
        <v>348533.99000000005</v>
      </c>
      <c r="G262" s="9">
        <f>ROUND(F262*E262,2)</f>
        <v>348533.99</v>
      </c>
    </row>
    <row r="263" spans="1:7" x14ac:dyDescent="0.3">
      <c r="A263" s="14"/>
      <c r="B263" s="14"/>
      <c r="C263" s="14"/>
      <c r="D263" s="15"/>
      <c r="E263" s="14"/>
      <c r="F263" s="14"/>
      <c r="G263" s="14"/>
    </row>
  </sheetData>
  <dataValidations count="1">
    <dataValidation type="list" allowBlank="1" showInputMessage="1" showErrorMessage="1" sqref="B4:B263">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Emilio Pérez</dc:creator>
  <cp:lastModifiedBy>Emilio Pérez</cp:lastModifiedBy>
  <dcterms:created xsi:type="dcterms:W3CDTF">2026-05-20T19:44:39Z</dcterms:created>
  <dcterms:modified xsi:type="dcterms:W3CDTF">2026-05-20T19:47:07Z</dcterms:modified>
</cp:coreProperties>
</file>