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erveis.sharepoint.com/sites/Iserveis/Documents compartits/Contractacio/A - AJUNTAMENTS/Santa Pau/Concessió de Servei Bar Centre Cívic/"/>
    </mc:Choice>
  </mc:AlternateContent>
  <xr:revisionPtr revIDLastSave="6" documentId="13_ncr:80000009_{777C330A-594C-475E-A75F-B6EFFCE55BFD}" xr6:coauthVersionLast="47" xr6:coauthVersionMax="47" xr10:uidLastSave="{AA4B284C-D3D4-456E-A036-AD632DD35189}"/>
  <bookViews>
    <workbookView xWindow="-28920" yWindow="-120" windowWidth="29040" windowHeight="15720" xr2:uid="{D4B893A0-27BD-4012-B5CB-600BB389AD19}"/>
  </bookViews>
  <sheets>
    <sheet name="despeses" sheetId="1" r:id="rId1"/>
    <sheet name="Ingressos" sheetId="2" r:id="rId2"/>
    <sheet name="sous per categoria" sheetId="10" r:id="rId3"/>
    <sheet name="quadre amortitzacions" sheetId="13" r:id="rId4"/>
  </sheets>
  <definedNames>
    <definedName name="_1Àrea_d_impressió" localSheetId="0">despeses!$F$4:$I$52</definedName>
    <definedName name="_2Àrea_d_impressió" localSheetId="1">Ingressos!$A$2:$M$10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3" l="1"/>
  <c r="C4" i="13"/>
  <c r="D4" i="13"/>
  <c r="E4" i="13"/>
  <c r="F4" i="13"/>
  <c r="G4" i="13"/>
  <c r="H4" i="13"/>
  <c r="I4" i="13"/>
  <c r="J4" i="13"/>
  <c r="M4" i="13"/>
  <c r="N4" i="13"/>
  <c r="E5" i="13"/>
  <c r="F5" i="13"/>
  <c r="G5" i="13"/>
  <c r="H5" i="13"/>
  <c r="I5" i="13"/>
  <c r="J5" i="13"/>
  <c r="M5" i="13"/>
  <c r="N5" i="13"/>
  <c r="B6" i="13"/>
  <c r="E6" i="13"/>
  <c r="F6" i="13"/>
  <c r="G6" i="13"/>
  <c r="H6" i="13"/>
  <c r="I6" i="13"/>
  <c r="J6" i="13"/>
  <c r="M6" i="13"/>
  <c r="N6" i="13"/>
  <c r="E7" i="13"/>
  <c r="F7" i="13"/>
  <c r="G7" i="13"/>
  <c r="H7" i="13"/>
  <c r="I7" i="13"/>
  <c r="J7" i="13"/>
  <c r="M7" i="13"/>
  <c r="N7" i="13"/>
  <c r="E8" i="13"/>
  <c r="F8" i="13"/>
  <c r="G8" i="13"/>
  <c r="H8" i="13"/>
  <c r="I8" i="13"/>
  <c r="J8" i="13"/>
  <c r="M8" i="13"/>
  <c r="N8" i="13"/>
  <c r="E9" i="13"/>
  <c r="F9" i="13"/>
  <c r="G9" i="13"/>
  <c r="H9" i="13"/>
  <c r="I9" i="13"/>
  <c r="J9" i="13"/>
  <c r="M9" i="13"/>
  <c r="N9" i="13"/>
  <c r="E10" i="13"/>
  <c r="F10" i="13"/>
  <c r="G10" i="13"/>
  <c r="H10" i="13"/>
  <c r="I10" i="13"/>
  <c r="J10" i="13"/>
  <c r="M10" i="13"/>
  <c r="N10" i="13"/>
  <c r="E11" i="13"/>
  <c r="F11" i="13"/>
  <c r="G11" i="13"/>
  <c r="H11" i="13"/>
  <c r="I11" i="13"/>
  <c r="J11" i="13"/>
  <c r="M11" i="13"/>
  <c r="N11" i="13"/>
  <c r="E12" i="13"/>
  <c r="F12" i="13"/>
  <c r="G12" i="13"/>
  <c r="H12" i="13"/>
  <c r="I12" i="13"/>
  <c r="J12" i="13"/>
  <c r="M12" i="13"/>
  <c r="N12" i="13"/>
  <c r="E13" i="13"/>
  <c r="F13" i="13"/>
  <c r="G13" i="13"/>
  <c r="H13" i="13"/>
  <c r="I13" i="13"/>
  <c r="J13" i="13"/>
  <c r="M13" i="13"/>
  <c r="N13" i="13"/>
  <c r="E14" i="13"/>
  <c r="F14" i="13"/>
  <c r="G14" i="13"/>
  <c r="H14" i="13"/>
  <c r="I14" i="13"/>
  <c r="J14" i="13"/>
  <c r="M14" i="13"/>
  <c r="N14" i="13"/>
  <c r="E15" i="13"/>
  <c r="F15" i="13"/>
  <c r="G15" i="13"/>
  <c r="H15" i="13"/>
  <c r="I15" i="13"/>
  <c r="J15" i="13"/>
  <c r="M15" i="13"/>
  <c r="N15" i="13"/>
  <c r="C16" i="13"/>
  <c r="D16" i="13"/>
  <c r="E16" i="13"/>
  <c r="F16" i="13"/>
  <c r="G16" i="13"/>
  <c r="H16" i="13"/>
  <c r="I16" i="13"/>
  <c r="J16" i="13"/>
  <c r="M16" i="13"/>
  <c r="N16" i="13"/>
  <c r="E17" i="13"/>
  <c r="F17" i="13"/>
  <c r="G17" i="13"/>
  <c r="H17" i="13"/>
  <c r="I17" i="13"/>
  <c r="J17" i="13"/>
  <c r="M17" i="13"/>
  <c r="N17" i="13"/>
  <c r="E18" i="13"/>
  <c r="F18" i="13"/>
  <c r="G18" i="13"/>
  <c r="H18" i="13"/>
  <c r="I18" i="13"/>
  <c r="J18" i="13"/>
  <c r="M18" i="13"/>
  <c r="N18" i="13"/>
  <c r="E19" i="13"/>
  <c r="F19" i="13"/>
  <c r="G19" i="13"/>
  <c r="H19" i="13"/>
  <c r="I19" i="13"/>
  <c r="J19" i="13"/>
  <c r="M19" i="13"/>
  <c r="N19" i="13"/>
  <c r="E20" i="13"/>
  <c r="F20" i="13"/>
  <c r="G20" i="13"/>
  <c r="H20" i="13"/>
  <c r="I20" i="13"/>
  <c r="J20" i="13"/>
  <c r="M20" i="13"/>
  <c r="N20" i="13"/>
  <c r="E21" i="13"/>
  <c r="F21" i="13"/>
  <c r="G21" i="13"/>
  <c r="H21" i="13"/>
  <c r="I21" i="13"/>
  <c r="J21" i="13"/>
  <c r="M21" i="13"/>
  <c r="N21" i="13"/>
  <c r="E22" i="13"/>
  <c r="F22" i="13"/>
  <c r="G22" i="13"/>
  <c r="H22" i="13"/>
  <c r="I22" i="13"/>
  <c r="J22" i="13"/>
  <c r="M22" i="13"/>
  <c r="N22" i="13"/>
  <c r="E23" i="13"/>
  <c r="F23" i="13"/>
  <c r="G23" i="13"/>
  <c r="H23" i="13"/>
  <c r="I23" i="13"/>
  <c r="J23" i="13"/>
  <c r="M23" i="13"/>
  <c r="N23" i="13"/>
  <c r="E24" i="13"/>
  <c r="F24" i="13"/>
  <c r="G24" i="13"/>
  <c r="H24" i="13"/>
  <c r="I24" i="13"/>
  <c r="J24" i="13"/>
  <c r="E25" i="13"/>
  <c r="F25" i="13"/>
  <c r="G25" i="13"/>
  <c r="H25" i="13"/>
  <c r="I25" i="13"/>
  <c r="J25" i="13"/>
  <c r="E26" i="13"/>
  <c r="F26" i="13"/>
  <c r="G26" i="13"/>
  <c r="H26" i="13"/>
  <c r="I26" i="13"/>
  <c r="J26" i="13"/>
  <c r="M26" i="13"/>
  <c r="E27" i="13"/>
  <c r="F27" i="13"/>
  <c r="G27" i="13"/>
  <c r="H27" i="13"/>
  <c r="I27" i="13"/>
  <c r="J27" i="13"/>
  <c r="C28" i="13"/>
  <c r="D28" i="13"/>
  <c r="E28" i="13"/>
  <c r="F28" i="13"/>
  <c r="G28" i="13"/>
  <c r="H28" i="13"/>
  <c r="I28" i="13"/>
  <c r="J28" i="13"/>
  <c r="E29" i="13"/>
  <c r="F29" i="13"/>
  <c r="G29" i="13"/>
  <c r="H29" i="13"/>
  <c r="I29" i="13"/>
  <c r="J29" i="13"/>
  <c r="E30" i="13"/>
  <c r="F30" i="13"/>
  <c r="G30" i="13"/>
  <c r="H30" i="13"/>
  <c r="I30" i="13"/>
  <c r="J30" i="13"/>
  <c r="E31" i="13"/>
  <c r="F31" i="13"/>
  <c r="G31" i="13"/>
  <c r="H31" i="13"/>
  <c r="I31" i="13"/>
  <c r="J31" i="13"/>
  <c r="E32" i="13"/>
  <c r="F32" i="13"/>
  <c r="G32" i="13"/>
  <c r="H32" i="13"/>
  <c r="I32" i="13"/>
  <c r="J32" i="13"/>
  <c r="E33" i="13"/>
  <c r="F33" i="13"/>
  <c r="G33" i="13"/>
  <c r="H33" i="13"/>
  <c r="I33" i="13"/>
  <c r="J33" i="13"/>
  <c r="E34" i="13"/>
  <c r="F34" i="13"/>
  <c r="G34" i="13"/>
  <c r="H34" i="13"/>
  <c r="I34" i="13"/>
  <c r="J34" i="13"/>
  <c r="E35" i="13"/>
  <c r="F35" i="13"/>
  <c r="G35" i="13"/>
  <c r="H35" i="13"/>
  <c r="I35" i="13"/>
  <c r="J35" i="13"/>
  <c r="E36" i="13"/>
  <c r="F36" i="13"/>
  <c r="G36" i="13"/>
  <c r="H36" i="13"/>
  <c r="I36" i="13"/>
  <c r="J36" i="13"/>
  <c r="E37" i="13"/>
  <c r="F37" i="13"/>
  <c r="G37" i="13"/>
  <c r="H37" i="13"/>
  <c r="I37" i="13"/>
  <c r="J37" i="13"/>
  <c r="E38" i="13"/>
  <c r="F38" i="13"/>
  <c r="G38" i="13"/>
  <c r="H38" i="13"/>
  <c r="I38" i="13"/>
  <c r="J38" i="13"/>
  <c r="E39" i="13"/>
  <c r="F39" i="13"/>
  <c r="G39" i="13"/>
  <c r="H39" i="13"/>
  <c r="I39" i="13"/>
  <c r="J39" i="13"/>
  <c r="C40" i="13"/>
  <c r="D40" i="13"/>
  <c r="E40" i="13"/>
  <c r="F40" i="13"/>
  <c r="G40" i="13"/>
  <c r="H40" i="13"/>
  <c r="I40" i="13"/>
  <c r="J40" i="13"/>
  <c r="E41" i="13"/>
  <c r="F41" i="13"/>
  <c r="G41" i="13"/>
  <c r="H41" i="13"/>
  <c r="I41" i="13"/>
  <c r="J41" i="13"/>
  <c r="E42" i="13"/>
  <c r="F42" i="13"/>
  <c r="G42" i="13"/>
  <c r="H42" i="13"/>
  <c r="I42" i="13"/>
  <c r="J42" i="13"/>
  <c r="E43" i="13"/>
  <c r="F43" i="13"/>
  <c r="G43" i="13"/>
  <c r="H43" i="13"/>
  <c r="I43" i="13"/>
  <c r="J43" i="13"/>
  <c r="E44" i="13"/>
  <c r="F44" i="13"/>
  <c r="G44" i="13"/>
  <c r="H44" i="13"/>
  <c r="I44" i="13"/>
  <c r="J44" i="13"/>
  <c r="E45" i="13"/>
  <c r="F45" i="13"/>
  <c r="G45" i="13"/>
  <c r="H45" i="13"/>
  <c r="I45" i="13"/>
  <c r="J45" i="13"/>
  <c r="E46" i="13"/>
  <c r="F46" i="13"/>
  <c r="G46" i="13"/>
  <c r="H46" i="13"/>
  <c r="I46" i="13"/>
  <c r="J46" i="13"/>
  <c r="E47" i="13"/>
  <c r="F47" i="13"/>
  <c r="G47" i="13"/>
  <c r="H47" i="13"/>
  <c r="I47" i="13"/>
  <c r="J47" i="13"/>
  <c r="E48" i="13"/>
  <c r="F48" i="13"/>
  <c r="G48" i="13"/>
  <c r="H48" i="13"/>
  <c r="I48" i="13"/>
  <c r="J48" i="13"/>
  <c r="E49" i="13"/>
  <c r="F49" i="13"/>
  <c r="G49" i="13"/>
  <c r="H49" i="13"/>
  <c r="I49" i="13"/>
  <c r="J49" i="13"/>
  <c r="E50" i="13"/>
  <c r="F50" i="13"/>
  <c r="G50" i="13"/>
  <c r="H50" i="13"/>
  <c r="I50" i="13"/>
  <c r="J50" i="13"/>
  <c r="E51" i="13"/>
  <c r="F51" i="13"/>
  <c r="G51" i="13"/>
  <c r="H51" i="13"/>
  <c r="I51" i="13"/>
  <c r="J51" i="13"/>
  <c r="C52" i="13"/>
  <c r="D52" i="13"/>
  <c r="E52" i="13"/>
  <c r="F52" i="13"/>
  <c r="G52" i="13"/>
  <c r="H52" i="13"/>
  <c r="I52" i="13"/>
  <c r="J52" i="13"/>
  <c r="E53" i="13"/>
  <c r="F53" i="13"/>
  <c r="G53" i="13"/>
  <c r="H53" i="13"/>
  <c r="I53" i="13"/>
  <c r="J53" i="13"/>
  <c r="E54" i="13"/>
  <c r="F54" i="13"/>
  <c r="G54" i="13"/>
  <c r="H54" i="13"/>
  <c r="I54" i="13"/>
  <c r="J54" i="13"/>
  <c r="E55" i="13"/>
  <c r="F55" i="13"/>
  <c r="G55" i="13"/>
  <c r="H55" i="13"/>
  <c r="I55" i="13"/>
  <c r="J55" i="13"/>
  <c r="E56" i="13"/>
  <c r="F56" i="13"/>
  <c r="G56" i="13"/>
  <c r="H56" i="13"/>
  <c r="I56" i="13"/>
  <c r="J56" i="13"/>
  <c r="E57" i="13"/>
  <c r="F57" i="13"/>
  <c r="G57" i="13"/>
  <c r="H57" i="13"/>
  <c r="I57" i="13"/>
  <c r="J57" i="13"/>
  <c r="E58" i="13"/>
  <c r="F58" i="13"/>
  <c r="G58" i="13"/>
  <c r="H58" i="13"/>
  <c r="I58" i="13"/>
  <c r="J58" i="13"/>
  <c r="E59" i="13"/>
  <c r="F59" i="13"/>
  <c r="G59" i="13"/>
  <c r="H59" i="13"/>
  <c r="I59" i="13"/>
  <c r="J59" i="13"/>
  <c r="E60" i="13"/>
  <c r="F60" i="13"/>
  <c r="G60" i="13"/>
  <c r="H60" i="13"/>
  <c r="I60" i="13"/>
  <c r="J60" i="13"/>
  <c r="E61" i="13"/>
  <c r="F61" i="13"/>
  <c r="G61" i="13"/>
  <c r="H61" i="13"/>
  <c r="I61" i="13"/>
  <c r="J61" i="13"/>
  <c r="E62" i="13"/>
  <c r="F62" i="13"/>
  <c r="G62" i="13"/>
  <c r="H62" i="13"/>
  <c r="I62" i="13"/>
  <c r="J62" i="13"/>
  <c r="E63" i="13"/>
  <c r="F63" i="13"/>
  <c r="G63" i="13"/>
  <c r="H63" i="13"/>
  <c r="I63" i="13"/>
  <c r="J63" i="13"/>
  <c r="C64" i="13"/>
  <c r="D64" i="13"/>
  <c r="E64" i="13"/>
  <c r="F64" i="13"/>
  <c r="G64" i="13"/>
  <c r="H64" i="13"/>
  <c r="I64" i="13"/>
  <c r="J64" i="13"/>
  <c r="E65" i="13"/>
  <c r="F65" i="13"/>
  <c r="G65" i="13"/>
  <c r="H65" i="13"/>
  <c r="I65" i="13"/>
  <c r="J65" i="13"/>
  <c r="E66" i="13"/>
  <c r="F66" i="13"/>
  <c r="G66" i="13"/>
  <c r="H66" i="13"/>
  <c r="I66" i="13"/>
  <c r="J66" i="13"/>
  <c r="E67" i="13"/>
  <c r="F67" i="13"/>
  <c r="G67" i="13"/>
  <c r="H67" i="13"/>
  <c r="I67" i="13"/>
  <c r="J67" i="13"/>
  <c r="E68" i="13"/>
  <c r="F68" i="13"/>
  <c r="G68" i="13"/>
  <c r="H68" i="13"/>
  <c r="I68" i="13"/>
  <c r="J68" i="13"/>
  <c r="E69" i="13"/>
  <c r="F69" i="13"/>
  <c r="G69" i="13"/>
  <c r="H69" i="13"/>
  <c r="I69" i="13"/>
  <c r="J69" i="13"/>
  <c r="E70" i="13"/>
  <c r="F70" i="13"/>
  <c r="G70" i="13"/>
  <c r="H70" i="13"/>
  <c r="I70" i="13"/>
  <c r="J70" i="13"/>
  <c r="E71" i="13"/>
  <c r="F71" i="13"/>
  <c r="G71" i="13"/>
  <c r="H71" i="13"/>
  <c r="I71" i="13"/>
  <c r="J71" i="13"/>
  <c r="E72" i="13"/>
  <c r="F72" i="13"/>
  <c r="G72" i="13"/>
  <c r="H72" i="13"/>
  <c r="I72" i="13"/>
  <c r="J72" i="13"/>
  <c r="E73" i="13"/>
  <c r="F73" i="13"/>
  <c r="G73" i="13"/>
  <c r="H73" i="13"/>
  <c r="I73" i="13"/>
  <c r="J73" i="13"/>
  <c r="E74" i="13"/>
  <c r="F74" i="13"/>
  <c r="G74" i="13"/>
  <c r="H74" i="13"/>
  <c r="I74" i="13"/>
  <c r="J74" i="13"/>
  <c r="E75" i="13"/>
  <c r="F75" i="13"/>
  <c r="G75" i="13"/>
  <c r="H75" i="13"/>
  <c r="I75" i="13"/>
  <c r="J75" i="13"/>
  <c r="C76" i="13"/>
  <c r="D76" i="13"/>
  <c r="E76" i="13"/>
  <c r="F76" i="13"/>
  <c r="G76" i="13"/>
  <c r="H76" i="13"/>
  <c r="I76" i="13"/>
  <c r="J76" i="13"/>
  <c r="E77" i="13"/>
  <c r="F77" i="13"/>
  <c r="G77" i="13"/>
  <c r="H77" i="13"/>
  <c r="I77" i="13"/>
  <c r="J77" i="13"/>
  <c r="E78" i="13"/>
  <c r="F78" i="13"/>
  <c r="G78" i="13"/>
  <c r="H78" i="13"/>
  <c r="I78" i="13"/>
  <c r="J78" i="13"/>
  <c r="E79" i="13"/>
  <c r="F79" i="13"/>
  <c r="G79" i="13"/>
  <c r="H79" i="13"/>
  <c r="I79" i="13"/>
  <c r="J79" i="13"/>
  <c r="E80" i="13"/>
  <c r="F80" i="13"/>
  <c r="G80" i="13"/>
  <c r="H80" i="13"/>
  <c r="I80" i="13"/>
  <c r="J80" i="13"/>
  <c r="E81" i="13"/>
  <c r="F81" i="13"/>
  <c r="G81" i="13"/>
  <c r="H81" i="13"/>
  <c r="I81" i="13"/>
  <c r="J81" i="13"/>
  <c r="E82" i="13"/>
  <c r="F82" i="13"/>
  <c r="G82" i="13"/>
  <c r="H82" i="13"/>
  <c r="I82" i="13"/>
  <c r="J82" i="13"/>
  <c r="E83" i="13"/>
  <c r="F83" i="13"/>
  <c r="G83" i="13"/>
  <c r="H83" i="13"/>
  <c r="I83" i="13"/>
  <c r="J83" i="13"/>
  <c r="E84" i="13"/>
  <c r="F84" i="13"/>
  <c r="G84" i="13"/>
  <c r="H84" i="13"/>
  <c r="I84" i="13"/>
  <c r="J84" i="13"/>
  <c r="E85" i="13"/>
  <c r="F85" i="13"/>
  <c r="G85" i="13"/>
  <c r="H85" i="13"/>
  <c r="I85" i="13"/>
  <c r="J85" i="13"/>
  <c r="E86" i="13"/>
  <c r="F86" i="13"/>
  <c r="G86" i="13"/>
  <c r="H86" i="13"/>
  <c r="I86" i="13"/>
  <c r="J86" i="13"/>
  <c r="E87" i="13"/>
  <c r="F87" i="13"/>
  <c r="G87" i="13"/>
  <c r="H87" i="13"/>
  <c r="I87" i="13"/>
  <c r="J87" i="13"/>
  <c r="C88" i="13"/>
  <c r="D88" i="13"/>
  <c r="E88" i="13"/>
  <c r="F88" i="13"/>
  <c r="G88" i="13"/>
  <c r="H88" i="13"/>
  <c r="I88" i="13"/>
  <c r="J88" i="13"/>
  <c r="E89" i="13"/>
  <c r="F89" i="13"/>
  <c r="G89" i="13"/>
  <c r="H89" i="13"/>
  <c r="I89" i="13"/>
  <c r="J89" i="13"/>
  <c r="E90" i="13"/>
  <c r="F90" i="13"/>
  <c r="G90" i="13"/>
  <c r="H90" i="13"/>
  <c r="I90" i="13"/>
  <c r="J90" i="13"/>
  <c r="E91" i="13"/>
  <c r="F91" i="13"/>
  <c r="G91" i="13"/>
  <c r="H91" i="13"/>
  <c r="I91" i="13"/>
  <c r="J91" i="13"/>
  <c r="E92" i="13"/>
  <c r="F92" i="13"/>
  <c r="G92" i="13"/>
  <c r="H92" i="13"/>
  <c r="I92" i="13"/>
  <c r="J92" i="13"/>
  <c r="E93" i="13"/>
  <c r="F93" i="13"/>
  <c r="G93" i="13"/>
  <c r="H93" i="13"/>
  <c r="I93" i="13"/>
  <c r="J93" i="13"/>
  <c r="E94" i="13"/>
  <c r="F94" i="13"/>
  <c r="G94" i="13"/>
  <c r="H94" i="13"/>
  <c r="I94" i="13"/>
  <c r="J94" i="13"/>
  <c r="E95" i="13"/>
  <c r="F95" i="13"/>
  <c r="G95" i="13"/>
  <c r="H95" i="13"/>
  <c r="I95" i="13"/>
  <c r="J95" i="13"/>
  <c r="E96" i="13"/>
  <c r="F96" i="13"/>
  <c r="G96" i="13"/>
  <c r="H96" i="13"/>
  <c r="I96" i="13"/>
  <c r="J96" i="13"/>
  <c r="E97" i="13"/>
  <c r="F97" i="13"/>
  <c r="G97" i="13"/>
  <c r="H97" i="13"/>
  <c r="I97" i="13"/>
  <c r="J97" i="13"/>
  <c r="E98" i="13"/>
  <c r="F98" i="13"/>
  <c r="G98" i="13"/>
  <c r="H98" i="13"/>
  <c r="I98" i="13"/>
  <c r="J98" i="13"/>
  <c r="E99" i="13"/>
  <c r="F99" i="13"/>
  <c r="G99" i="13"/>
  <c r="H99" i="13"/>
  <c r="I99" i="13"/>
  <c r="J99" i="13"/>
  <c r="C100" i="13"/>
  <c r="D100" i="13"/>
  <c r="E100" i="13"/>
  <c r="F100" i="13"/>
  <c r="G100" i="13"/>
  <c r="H100" i="13"/>
  <c r="I100" i="13"/>
  <c r="J100" i="13"/>
  <c r="E101" i="13"/>
  <c r="F101" i="13"/>
  <c r="G101" i="13"/>
  <c r="H101" i="13"/>
  <c r="I101" i="13"/>
  <c r="J101" i="13"/>
  <c r="E102" i="13"/>
  <c r="F102" i="13"/>
  <c r="G102" i="13"/>
  <c r="H102" i="13"/>
  <c r="I102" i="13"/>
  <c r="J102" i="13"/>
  <c r="E103" i="13"/>
  <c r="F103" i="13"/>
  <c r="G103" i="13"/>
  <c r="H103" i="13"/>
  <c r="I103" i="13"/>
  <c r="J103" i="13"/>
  <c r="E104" i="13"/>
  <c r="F104" i="13"/>
  <c r="G104" i="13"/>
  <c r="H104" i="13"/>
  <c r="I104" i="13"/>
  <c r="J104" i="13"/>
  <c r="E105" i="13"/>
  <c r="F105" i="13"/>
  <c r="G105" i="13"/>
  <c r="H105" i="13"/>
  <c r="I105" i="13"/>
  <c r="J105" i="13"/>
  <c r="E106" i="13"/>
  <c r="F106" i="13"/>
  <c r="G106" i="13"/>
  <c r="H106" i="13"/>
  <c r="I106" i="13"/>
  <c r="J106" i="13"/>
  <c r="E107" i="13"/>
  <c r="F107" i="13"/>
  <c r="G107" i="13"/>
  <c r="H107" i="13"/>
  <c r="I107" i="13"/>
  <c r="J107" i="13"/>
  <c r="E108" i="13"/>
  <c r="F108" i="13"/>
  <c r="G108" i="13"/>
  <c r="H108" i="13"/>
  <c r="I108" i="13"/>
  <c r="J108" i="13"/>
  <c r="E109" i="13"/>
  <c r="F109" i="13"/>
  <c r="G109" i="13"/>
  <c r="H109" i="13"/>
  <c r="I109" i="13"/>
  <c r="J109" i="13"/>
  <c r="E110" i="13"/>
  <c r="F110" i="13"/>
  <c r="G110" i="13"/>
  <c r="H110" i="13"/>
  <c r="I110" i="13"/>
  <c r="J110" i="13"/>
  <c r="E111" i="13"/>
  <c r="F111" i="13"/>
  <c r="G111" i="13"/>
  <c r="H111" i="13"/>
  <c r="I111" i="13"/>
  <c r="J111" i="13"/>
  <c r="C112" i="13"/>
  <c r="D112" i="13"/>
  <c r="E112" i="13"/>
  <c r="F112" i="13"/>
  <c r="G112" i="13"/>
  <c r="H112" i="13"/>
  <c r="I112" i="13"/>
  <c r="J112" i="13"/>
  <c r="E113" i="13"/>
  <c r="F113" i="13"/>
  <c r="G113" i="13"/>
  <c r="H113" i="13"/>
  <c r="I113" i="13"/>
  <c r="J113" i="13"/>
  <c r="E114" i="13"/>
  <c r="F114" i="13"/>
  <c r="G114" i="13"/>
  <c r="H114" i="13"/>
  <c r="I114" i="13"/>
  <c r="J114" i="13"/>
  <c r="E115" i="13"/>
  <c r="F115" i="13"/>
  <c r="G115" i="13"/>
  <c r="H115" i="13"/>
  <c r="I115" i="13"/>
  <c r="J115" i="13"/>
  <c r="E116" i="13"/>
  <c r="F116" i="13"/>
  <c r="G116" i="13"/>
  <c r="H116" i="13"/>
  <c r="I116" i="13"/>
  <c r="J116" i="13"/>
  <c r="E117" i="13"/>
  <c r="F117" i="13"/>
  <c r="G117" i="13"/>
  <c r="H117" i="13"/>
  <c r="I117" i="13"/>
  <c r="J117" i="13"/>
  <c r="E118" i="13"/>
  <c r="F118" i="13"/>
  <c r="G118" i="13"/>
  <c r="H118" i="13"/>
  <c r="I118" i="13"/>
  <c r="J118" i="13"/>
  <c r="E119" i="13"/>
  <c r="F119" i="13"/>
  <c r="G119" i="13"/>
  <c r="H119" i="13"/>
  <c r="I119" i="13"/>
  <c r="J119" i="13"/>
  <c r="E120" i="13"/>
  <c r="F120" i="13"/>
  <c r="G120" i="13"/>
  <c r="H120" i="13"/>
  <c r="I120" i="13"/>
  <c r="J120" i="13"/>
  <c r="E121" i="13"/>
  <c r="F121" i="13"/>
  <c r="G121" i="13"/>
  <c r="H121" i="13"/>
  <c r="I121" i="13"/>
  <c r="J121" i="13"/>
  <c r="E122" i="13"/>
  <c r="F122" i="13"/>
  <c r="G122" i="13"/>
  <c r="H122" i="13"/>
  <c r="I122" i="13"/>
  <c r="J122" i="13"/>
  <c r="E123" i="13"/>
  <c r="F123" i="13"/>
  <c r="G123" i="13"/>
  <c r="H123" i="13"/>
  <c r="I123" i="13"/>
  <c r="J123" i="13"/>
  <c r="C124" i="13"/>
  <c r="D124" i="13"/>
  <c r="E124" i="13"/>
  <c r="F124" i="13"/>
  <c r="G124" i="13"/>
  <c r="H124" i="13"/>
  <c r="I124" i="13"/>
  <c r="J124" i="13"/>
  <c r="E125" i="13"/>
  <c r="F125" i="13"/>
  <c r="G125" i="13"/>
  <c r="H125" i="13"/>
  <c r="I125" i="13"/>
  <c r="J125" i="13"/>
  <c r="E126" i="13"/>
  <c r="F126" i="13"/>
  <c r="G126" i="13"/>
  <c r="H126" i="13"/>
  <c r="I126" i="13"/>
  <c r="J126" i="13"/>
  <c r="E127" i="13"/>
  <c r="F127" i="13"/>
  <c r="G127" i="13"/>
  <c r="H127" i="13"/>
  <c r="I127" i="13"/>
  <c r="J127" i="13"/>
  <c r="E128" i="13"/>
  <c r="F128" i="13"/>
  <c r="G128" i="13"/>
  <c r="H128" i="13"/>
  <c r="I128" i="13"/>
  <c r="J128" i="13"/>
  <c r="E129" i="13"/>
  <c r="F129" i="13"/>
  <c r="G129" i="13"/>
  <c r="H129" i="13"/>
  <c r="I129" i="13"/>
  <c r="J129" i="13"/>
  <c r="E130" i="13"/>
  <c r="F130" i="13"/>
  <c r="G130" i="13"/>
  <c r="H130" i="13"/>
  <c r="I130" i="13"/>
  <c r="J130" i="13"/>
  <c r="E131" i="13"/>
  <c r="F131" i="13"/>
  <c r="G131" i="13"/>
  <c r="H131" i="13"/>
  <c r="I131" i="13"/>
  <c r="J131" i="13"/>
  <c r="E132" i="13"/>
  <c r="F132" i="13"/>
  <c r="G132" i="13"/>
  <c r="H132" i="13"/>
  <c r="I132" i="13"/>
  <c r="J132" i="13"/>
  <c r="E133" i="13"/>
  <c r="F133" i="13"/>
  <c r="G133" i="13"/>
  <c r="H133" i="13"/>
  <c r="I133" i="13"/>
  <c r="J133" i="13"/>
  <c r="E134" i="13"/>
  <c r="F134" i="13"/>
  <c r="G134" i="13"/>
  <c r="H134" i="13"/>
  <c r="I134" i="13"/>
  <c r="J134" i="13"/>
  <c r="E135" i="13"/>
  <c r="F135" i="13"/>
  <c r="G135" i="13"/>
  <c r="H135" i="13"/>
  <c r="I135" i="13"/>
  <c r="J135" i="13"/>
  <c r="C136" i="13"/>
  <c r="D136" i="13"/>
  <c r="E136" i="13"/>
  <c r="F136" i="13"/>
  <c r="G136" i="13"/>
  <c r="H136" i="13"/>
  <c r="I136" i="13"/>
  <c r="J136" i="13"/>
  <c r="E137" i="13"/>
  <c r="F137" i="13"/>
  <c r="G137" i="13"/>
  <c r="H137" i="13"/>
  <c r="I137" i="13"/>
  <c r="J137" i="13"/>
  <c r="E138" i="13"/>
  <c r="F138" i="13"/>
  <c r="G138" i="13"/>
  <c r="H138" i="13"/>
  <c r="I138" i="13"/>
  <c r="J138" i="13"/>
  <c r="E139" i="13"/>
  <c r="F139" i="13"/>
  <c r="G139" i="13"/>
  <c r="H139" i="13"/>
  <c r="I139" i="13"/>
  <c r="J139" i="13"/>
  <c r="E140" i="13"/>
  <c r="F140" i="13"/>
  <c r="G140" i="13"/>
  <c r="H140" i="13"/>
  <c r="I140" i="13"/>
  <c r="J140" i="13"/>
  <c r="E141" i="13"/>
  <c r="F141" i="13"/>
  <c r="G141" i="13"/>
  <c r="H141" i="13"/>
  <c r="I141" i="13"/>
  <c r="J141" i="13"/>
  <c r="E142" i="13"/>
  <c r="F142" i="13"/>
  <c r="G142" i="13"/>
  <c r="H142" i="13"/>
  <c r="I142" i="13"/>
  <c r="J142" i="13"/>
  <c r="E143" i="13"/>
  <c r="F143" i="13"/>
  <c r="G143" i="13"/>
  <c r="H143" i="13"/>
  <c r="I143" i="13"/>
  <c r="J143" i="13"/>
  <c r="E144" i="13"/>
  <c r="F144" i="13"/>
  <c r="G144" i="13"/>
  <c r="H144" i="13"/>
  <c r="I144" i="13"/>
  <c r="J144" i="13"/>
  <c r="E145" i="13"/>
  <c r="F145" i="13"/>
  <c r="G145" i="13"/>
  <c r="H145" i="13"/>
  <c r="I145" i="13"/>
  <c r="J145" i="13"/>
  <c r="E146" i="13"/>
  <c r="F146" i="13"/>
  <c r="G146" i="13"/>
  <c r="H146" i="13"/>
  <c r="I146" i="13"/>
  <c r="J146" i="13"/>
  <c r="E147" i="13"/>
  <c r="F147" i="13"/>
  <c r="G147" i="13"/>
  <c r="H147" i="13"/>
  <c r="I147" i="13"/>
  <c r="J147" i="13"/>
  <c r="C148" i="13"/>
  <c r="D148" i="13"/>
  <c r="E148" i="13"/>
  <c r="F148" i="13"/>
  <c r="G148" i="13"/>
  <c r="H148" i="13"/>
  <c r="I148" i="13"/>
  <c r="J148" i="13"/>
  <c r="E149" i="13"/>
  <c r="F149" i="13"/>
  <c r="G149" i="13"/>
  <c r="H149" i="13"/>
  <c r="I149" i="13"/>
  <c r="J149" i="13"/>
  <c r="E150" i="13"/>
  <c r="F150" i="13"/>
  <c r="G150" i="13"/>
  <c r="H150" i="13"/>
  <c r="I150" i="13"/>
  <c r="J150" i="13"/>
  <c r="E151" i="13"/>
  <c r="F151" i="13"/>
  <c r="G151" i="13"/>
  <c r="H151" i="13"/>
  <c r="I151" i="13"/>
  <c r="J151" i="13"/>
  <c r="E152" i="13"/>
  <c r="F152" i="13"/>
  <c r="G152" i="13"/>
  <c r="H152" i="13"/>
  <c r="I152" i="13"/>
  <c r="J152" i="13"/>
  <c r="E153" i="13"/>
  <c r="F153" i="13"/>
  <c r="G153" i="13"/>
  <c r="H153" i="13"/>
  <c r="I153" i="13"/>
  <c r="J153" i="13"/>
  <c r="E154" i="13"/>
  <c r="F154" i="13"/>
  <c r="G154" i="13"/>
  <c r="H154" i="13"/>
  <c r="I154" i="13"/>
  <c r="J154" i="13"/>
  <c r="E155" i="13"/>
  <c r="F155" i="13"/>
  <c r="G155" i="13"/>
  <c r="H155" i="13"/>
  <c r="I155" i="13"/>
  <c r="J155" i="13"/>
  <c r="E156" i="13"/>
  <c r="F156" i="13"/>
  <c r="G156" i="13"/>
  <c r="H156" i="13"/>
  <c r="I156" i="13"/>
  <c r="J156" i="13"/>
  <c r="E157" i="13"/>
  <c r="F157" i="13"/>
  <c r="G157" i="13"/>
  <c r="H157" i="13"/>
  <c r="I157" i="13"/>
  <c r="J157" i="13"/>
  <c r="E158" i="13"/>
  <c r="F158" i="13"/>
  <c r="G158" i="13"/>
  <c r="H158" i="13"/>
  <c r="I158" i="13"/>
  <c r="J158" i="13"/>
  <c r="E159" i="13"/>
  <c r="F159" i="13"/>
  <c r="G159" i="13"/>
  <c r="H159" i="13"/>
  <c r="I159" i="13"/>
  <c r="J159" i="13"/>
  <c r="C160" i="13"/>
  <c r="D160" i="13"/>
  <c r="E160" i="13"/>
  <c r="F160" i="13"/>
  <c r="G160" i="13"/>
  <c r="H160" i="13"/>
  <c r="I160" i="13"/>
  <c r="J160" i="13"/>
  <c r="E161" i="13"/>
  <c r="F161" i="13"/>
  <c r="G161" i="13"/>
  <c r="H161" i="13"/>
  <c r="I161" i="13"/>
  <c r="J161" i="13"/>
  <c r="E162" i="13"/>
  <c r="F162" i="13"/>
  <c r="G162" i="13"/>
  <c r="H162" i="13"/>
  <c r="I162" i="13"/>
  <c r="J162" i="13"/>
  <c r="E163" i="13"/>
  <c r="F163" i="13"/>
  <c r="G163" i="13"/>
  <c r="H163" i="13"/>
  <c r="I163" i="13"/>
  <c r="J163" i="13"/>
  <c r="E164" i="13"/>
  <c r="F164" i="13"/>
  <c r="G164" i="13"/>
  <c r="H164" i="13"/>
  <c r="I164" i="13"/>
  <c r="J164" i="13"/>
  <c r="E165" i="13"/>
  <c r="F165" i="13"/>
  <c r="G165" i="13"/>
  <c r="H165" i="13"/>
  <c r="I165" i="13"/>
  <c r="J165" i="13"/>
  <c r="E166" i="13"/>
  <c r="F166" i="13"/>
  <c r="G166" i="13"/>
  <c r="H166" i="13"/>
  <c r="I166" i="13"/>
  <c r="J166" i="13"/>
  <c r="E167" i="13"/>
  <c r="F167" i="13"/>
  <c r="G167" i="13"/>
  <c r="H167" i="13"/>
  <c r="I167" i="13"/>
  <c r="J167" i="13"/>
  <c r="E168" i="13"/>
  <c r="F168" i="13"/>
  <c r="G168" i="13"/>
  <c r="H168" i="13"/>
  <c r="I168" i="13"/>
  <c r="J168" i="13"/>
  <c r="E169" i="13"/>
  <c r="F169" i="13"/>
  <c r="G169" i="13"/>
  <c r="H169" i="13"/>
  <c r="I169" i="13"/>
  <c r="J169" i="13"/>
  <c r="E170" i="13"/>
  <c r="F170" i="13"/>
  <c r="G170" i="13"/>
  <c r="H170" i="13"/>
  <c r="I170" i="13"/>
  <c r="J170" i="13"/>
  <c r="E171" i="13"/>
  <c r="F171" i="13"/>
  <c r="G171" i="13"/>
  <c r="H171" i="13"/>
  <c r="I171" i="13"/>
  <c r="J171" i="13"/>
  <c r="C172" i="13"/>
  <c r="D172" i="13"/>
  <c r="E172" i="13"/>
  <c r="F172" i="13"/>
  <c r="G172" i="13"/>
  <c r="H172" i="13"/>
  <c r="I172" i="13"/>
  <c r="J172" i="13"/>
  <c r="E173" i="13"/>
  <c r="F173" i="13"/>
  <c r="G173" i="13"/>
  <c r="H173" i="13"/>
  <c r="I173" i="13"/>
  <c r="J173" i="13"/>
  <c r="E174" i="13"/>
  <c r="F174" i="13"/>
  <c r="G174" i="13"/>
  <c r="H174" i="13"/>
  <c r="I174" i="13"/>
  <c r="J174" i="13"/>
  <c r="E175" i="13"/>
  <c r="F175" i="13"/>
  <c r="G175" i="13"/>
  <c r="H175" i="13"/>
  <c r="I175" i="13"/>
  <c r="J175" i="13"/>
  <c r="E176" i="13"/>
  <c r="F176" i="13"/>
  <c r="G176" i="13"/>
  <c r="H176" i="13"/>
  <c r="I176" i="13"/>
  <c r="J176" i="13"/>
  <c r="E177" i="13"/>
  <c r="F177" i="13"/>
  <c r="G177" i="13"/>
  <c r="H177" i="13"/>
  <c r="I177" i="13"/>
  <c r="J177" i="13"/>
  <c r="E178" i="13"/>
  <c r="F178" i="13"/>
  <c r="G178" i="13"/>
  <c r="H178" i="13"/>
  <c r="I178" i="13"/>
  <c r="J178" i="13"/>
  <c r="E179" i="13"/>
  <c r="F179" i="13"/>
  <c r="G179" i="13"/>
  <c r="H179" i="13"/>
  <c r="I179" i="13"/>
  <c r="J179" i="13"/>
  <c r="E180" i="13"/>
  <c r="F180" i="13"/>
  <c r="G180" i="13"/>
  <c r="H180" i="13"/>
  <c r="I180" i="13"/>
  <c r="J180" i="13"/>
  <c r="E181" i="13"/>
  <c r="F181" i="13"/>
  <c r="G181" i="13"/>
  <c r="H181" i="13"/>
  <c r="I181" i="13"/>
  <c r="J181" i="13"/>
  <c r="E182" i="13"/>
  <c r="F182" i="13"/>
  <c r="G182" i="13"/>
  <c r="H182" i="13"/>
  <c r="I182" i="13"/>
  <c r="J182" i="13"/>
  <c r="E183" i="13"/>
  <c r="F183" i="13"/>
  <c r="G183" i="13"/>
  <c r="H183" i="13"/>
  <c r="I183" i="13"/>
  <c r="J183" i="13"/>
  <c r="C184" i="13"/>
  <c r="D184" i="13"/>
  <c r="E184" i="13"/>
  <c r="F184" i="13"/>
  <c r="G184" i="13"/>
  <c r="H184" i="13"/>
  <c r="I184" i="13"/>
  <c r="J184" i="13"/>
  <c r="E185" i="13"/>
  <c r="F185" i="13"/>
  <c r="G185" i="13"/>
  <c r="H185" i="13"/>
  <c r="I185" i="13"/>
  <c r="J185" i="13"/>
  <c r="E186" i="13"/>
  <c r="F186" i="13"/>
  <c r="G186" i="13"/>
  <c r="H186" i="13"/>
  <c r="I186" i="13"/>
  <c r="J186" i="13"/>
  <c r="E187" i="13"/>
  <c r="F187" i="13"/>
  <c r="G187" i="13"/>
  <c r="H187" i="13"/>
  <c r="I187" i="13"/>
  <c r="J187" i="13"/>
  <c r="E188" i="13"/>
  <c r="F188" i="13"/>
  <c r="G188" i="13"/>
  <c r="H188" i="13"/>
  <c r="I188" i="13"/>
  <c r="J188" i="13"/>
  <c r="E189" i="13"/>
  <c r="F189" i="13"/>
  <c r="G189" i="13"/>
  <c r="H189" i="13"/>
  <c r="I189" i="13"/>
  <c r="J189" i="13"/>
  <c r="E190" i="13"/>
  <c r="F190" i="13"/>
  <c r="G190" i="13"/>
  <c r="H190" i="13"/>
  <c r="I190" i="13"/>
  <c r="J190" i="13"/>
  <c r="E191" i="13"/>
  <c r="F191" i="13"/>
  <c r="G191" i="13"/>
  <c r="H191" i="13"/>
  <c r="I191" i="13"/>
  <c r="J191" i="13"/>
  <c r="E192" i="13"/>
  <c r="F192" i="13"/>
  <c r="G192" i="13"/>
  <c r="H192" i="13"/>
  <c r="I192" i="13"/>
  <c r="J192" i="13"/>
  <c r="E193" i="13"/>
  <c r="F193" i="13"/>
  <c r="G193" i="13"/>
  <c r="H193" i="13"/>
  <c r="I193" i="13"/>
  <c r="J193" i="13"/>
  <c r="E194" i="13"/>
  <c r="F194" i="13"/>
  <c r="G194" i="13"/>
  <c r="H194" i="13"/>
  <c r="I194" i="13"/>
  <c r="J194" i="13"/>
  <c r="E195" i="13"/>
  <c r="F195" i="13"/>
  <c r="G195" i="13"/>
  <c r="H195" i="13"/>
  <c r="I195" i="13"/>
  <c r="J195" i="13"/>
  <c r="C196" i="13"/>
  <c r="D196" i="13"/>
  <c r="E196" i="13"/>
  <c r="F196" i="13"/>
  <c r="G196" i="13"/>
  <c r="H196" i="13"/>
  <c r="I196" i="13"/>
  <c r="J196" i="13"/>
  <c r="E197" i="13"/>
  <c r="F197" i="13"/>
  <c r="G197" i="13"/>
  <c r="H197" i="13"/>
  <c r="I197" i="13"/>
  <c r="J197" i="13"/>
  <c r="E198" i="13"/>
  <c r="F198" i="13"/>
  <c r="G198" i="13"/>
  <c r="H198" i="13"/>
  <c r="I198" i="13"/>
  <c r="J198" i="13"/>
  <c r="E199" i="13"/>
  <c r="F199" i="13"/>
  <c r="G199" i="13"/>
  <c r="H199" i="13"/>
  <c r="I199" i="13"/>
  <c r="J199" i="13"/>
  <c r="E200" i="13"/>
  <c r="F200" i="13"/>
  <c r="G200" i="13"/>
  <c r="H200" i="13"/>
  <c r="I200" i="13"/>
  <c r="J200" i="13"/>
  <c r="E201" i="13"/>
  <c r="F201" i="13"/>
  <c r="G201" i="13"/>
  <c r="H201" i="13"/>
  <c r="I201" i="13"/>
  <c r="J201" i="13"/>
  <c r="E202" i="13"/>
  <c r="F202" i="13"/>
  <c r="G202" i="13"/>
  <c r="H202" i="13"/>
  <c r="I202" i="13"/>
  <c r="J202" i="13"/>
  <c r="E203" i="13"/>
  <c r="F203" i="13"/>
  <c r="G203" i="13"/>
  <c r="H203" i="13"/>
  <c r="I203" i="13"/>
  <c r="J203" i="13"/>
  <c r="E204" i="13"/>
  <c r="F204" i="13"/>
  <c r="G204" i="13"/>
  <c r="H204" i="13"/>
  <c r="I204" i="13"/>
  <c r="J204" i="13"/>
  <c r="E205" i="13"/>
  <c r="F205" i="13"/>
  <c r="G205" i="13"/>
  <c r="H205" i="13"/>
  <c r="I205" i="13"/>
  <c r="J205" i="13"/>
  <c r="E206" i="13"/>
  <c r="F206" i="13"/>
  <c r="G206" i="13"/>
  <c r="H206" i="13"/>
  <c r="I206" i="13"/>
  <c r="J206" i="13"/>
  <c r="E207" i="13"/>
  <c r="F207" i="13"/>
  <c r="G207" i="13"/>
  <c r="H207" i="13"/>
  <c r="I207" i="13"/>
  <c r="J207" i="13"/>
  <c r="C208" i="13"/>
  <c r="D208" i="13"/>
  <c r="E208" i="13"/>
  <c r="F208" i="13"/>
  <c r="G208" i="13"/>
  <c r="H208" i="13"/>
  <c r="I208" i="13"/>
  <c r="J208" i="13"/>
  <c r="E209" i="13"/>
  <c r="F209" i="13"/>
  <c r="G209" i="13"/>
  <c r="H209" i="13"/>
  <c r="I209" i="13"/>
  <c r="J209" i="13"/>
  <c r="E210" i="13"/>
  <c r="F210" i="13"/>
  <c r="G210" i="13"/>
  <c r="H210" i="13"/>
  <c r="I210" i="13"/>
  <c r="J210" i="13"/>
  <c r="E211" i="13"/>
  <c r="F211" i="13"/>
  <c r="G211" i="13"/>
  <c r="H211" i="13"/>
  <c r="I211" i="13"/>
  <c r="J211" i="13"/>
  <c r="E212" i="13"/>
  <c r="F212" i="13"/>
  <c r="G212" i="13"/>
  <c r="H212" i="13"/>
  <c r="I212" i="13"/>
  <c r="J212" i="13"/>
  <c r="E213" i="13"/>
  <c r="F213" i="13"/>
  <c r="G213" i="13"/>
  <c r="H213" i="13"/>
  <c r="I213" i="13"/>
  <c r="J213" i="13"/>
  <c r="E214" i="13"/>
  <c r="F214" i="13"/>
  <c r="G214" i="13"/>
  <c r="H214" i="13"/>
  <c r="I214" i="13"/>
  <c r="J214" i="13"/>
  <c r="E215" i="13"/>
  <c r="F215" i="13"/>
  <c r="G215" i="13"/>
  <c r="H215" i="13"/>
  <c r="I215" i="13"/>
  <c r="J215" i="13"/>
  <c r="E216" i="13"/>
  <c r="F216" i="13"/>
  <c r="G216" i="13"/>
  <c r="H216" i="13"/>
  <c r="I216" i="13"/>
  <c r="J216" i="13"/>
  <c r="E217" i="13"/>
  <c r="F217" i="13"/>
  <c r="G217" i="13"/>
  <c r="H217" i="13"/>
  <c r="I217" i="13"/>
  <c r="J217" i="13"/>
  <c r="E218" i="13"/>
  <c r="F218" i="13"/>
  <c r="G218" i="13"/>
  <c r="H218" i="13"/>
  <c r="I218" i="13"/>
  <c r="J218" i="13"/>
  <c r="E219" i="13"/>
  <c r="F219" i="13"/>
  <c r="G219" i="13"/>
  <c r="H219" i="13"/>
  <c r="I219" i="13"/>
  <c r="J219" i="13"/>
  <c r="C220" i="13"/>
  <c r="D220" i="13"/>
  <c r="E220" i="13"/>
  <c r="F220" i="13"/>
  <c r="G220" i="13"/>
  <c r="H220" i="13"/>
  <c r="I220" i="13"/>
  <c r="J220" i="13"/>
  <c r="E221" i="13"/>
  <c r="F221" i="13"/>
  <c r="G221" i="13"/>
  <c r="H221" i="13"/>
  <c r="I221" i="13"/>
  <c r="J221" i="13"/>
  <c r="E222" i="13"/>
  <c r="F222" i="13"/>
  <c r="G222" i="13"/>
  <c r="H222" i="13"/>
  <c r="I222" i="13"/>
  <c r="J222" i="13"/>
  <c r="E223" i="13"/>
  <c r="F223" i="13"/>
  <c r="G223" i="13"/>
  <c r="H223" i="13"/>
  <c r="I223" i="13"/>
  <c r="J223" i="13"/>
  <c r="E224" i="13"/>
  <c r="F224" i="13"/>
  <c r="G224" i="13"/>
  <c r="H224" i="13"/>
  <c r="I224" i="13"/>
  <c r="J224" i="13"/>
  <c r="E225" i="13"/>
  <c r="F225" i="13"/>
  <c r="G225" i="13"/>
  <c r="H225" i="13"/>
  <c r="I225" i="13"/>
  <c r="J225" i="13"/>
  <c r="E226" i="13"/>
  <c r="F226" i="13"/>
  <c r="G226" i="13"/>
  <c r="H226" i="13"/>
  <c r="I226" i="13"/>
  <c r="J226" i="13"/>
  <c r="E227" i="13"/>
  <c r="F227" i="13"/>
  <c r="G227" i="13"/>
  <c r="H227" i="13"/>
  <c r="I227" i="13"/>
  <c r="J227" i="13"/>
  <c r="E228" i="13"/>
  <c r="F228" i="13"/>
  <c r="G228" i="13"/>
  <c r="H228" i="13"/>
  <c r="I228" i="13"/>
  <c r="J228" i="13"/>
  <c r="E229" i="13"/>
  <c r="F229" i="13"/>
  <c r="G229" i="13"/>
  <c r="H229" i="13"/>
  <c r="I229" i="13"/>
  <c r="J229" i="13"/>
  <c r="E230" i="13"/>
  <c r="F230" i="13"/>
  <c r="G230" i="13"/>
  <c r="H230" i="13"/>
  <c r="I230" i="13"/>
  <c r="J230" i="13"/>
  <c r="E231" i="13"/>
  <c r="F231" i="13"/>
  <c r="G231" i="13"/>
  <c r="H231" i="13"/>
  <c r="I231" i="13"/>
  <c r="J231" i="13"/>
  <c r="C232" i="13"/>
  <c r="D232" i="13"/>
  <c r="E232" i="13"/>
  <c r="F232" i="13"/>
  <c r="G232" i="13"/>
  <c r="H232" i="13"/>
  <c r="I232" i="13"/>
  <c r="J232" i="13"/>
  <c r="E233" i="13"/>
  <c r="F233" i="13"/>
  <c r="G233" i="13"/>
  <c r="H233" i="13"/>
  <c r="I233" i="13"/>
  <c r="J233" i="13"/>
  <c r="E234" i="13"/>
  <c r="F234" i="13"/>
  <c r="G234" i="13"/>
  <c r="H234" i="13"/>
  <c r="I234" i="13"/>
  <c r="J234" i="13"/>
  <c r="E235" i="13"/>
  <c r="F235" i="13"/>
  <c r="G235" i="13"/>
  <c r="H235" i="13"/>
  <c r="I235" i="13"/>
  <c r="J235" i="13"/>
  <c r="E236" i="13"/>
  <c r="F236" i="13"/>
  <c r="G236" i="13"/>
  <c r="H236" i="13"/>
  <c r="I236" i="13"/>
  <c r="J236" i="13"/>
  <c r="E237" i="13"/>
  <c r="F237" i="13"/>
  <c r="G237" i="13"/>
  <c r="H237" i="13"/>
  <c r="I237" i="13"/>
  <c r="J237" i="13"/>
  <c r="E238" i="13"/>
  <c r="F238" i="13"/>
  <c r="G238" i="13"/>
  <c r="H238" i="13"/>
  <c r="I238" i="13"/>
  <c r="J238" i="13"/>
  <c r="E239" i="13"/>
  <c r="F239" i="13"/>
  <c r="G239" i="13"/>
  <c r="H239" i="13"/>
  <c r="I239" i="13"/>
  <c r="J239" i="13"/>
  <c r="E240" i="13"/>
  <c r="F240" i="13"/>
  <c r="G240" i="13"/>
  <c r="H240" i="13"/>
  <c r="I240" i="13"/>
  <c r="J240" i="13"/>
  <c r="E241" i="13"/>
  <c r="F241" i="13"/>
  <c r="G241" i="13"/>
  <c r="H241" i="13"/>
  <c r="I241" i="13"/>
  <c r="J241" i="13"/>
  <c r="E242" i="13"/>
  <c r="F242" i="13"/>
  <c r="G242" i="13"/>
  <c r="H242" i="13"/>
  <c r="I242" i="13"/>
  <c r="J242" i="13"/>
  <c r="E243" i="13"/>
  <c r="F243" i="13"/>
  <c r="G243" i="13"/>
  <c r="H243" i="13"/>
  <c r="I243" i="13"/>
  <c r="J243" i="13"/>
  <c r="C244" i="13"/>
  <c r="E244" i="13"/>
  <c r="F244" i="13"/>
  <c r="G244" i="13"/>
  <c r="H244" i="13"/>
  <c r="I244" i="13"/>
  <c r="J244" i="13"/>
  <c r="E245" i="13"/>
  <c r="F245" i="13"/>
  <c r="G245" i="13"/>
  <c r="H245" i="13"/>
  <c r="I245" i="13"/>
  <c r="J245" i="13"/>
  <c r="E246" i="13"/>
  <c r="F246" i="13"/>
  <c r="G246" i="13"/>
  <c r="H246" i="13"/>
  <c r="I246" i="13"/>
  <c r="J246" i="13"/>
  <c r="E247" i="13"/>
  <c r="F247" i="13"/>
  <c r="G247" i="13"/>
  <c r="H247" i="13"/>
  <c r="I247" i="13"/>
  <c r="J247" i="13"/>
  <c r="E248" i="13"/>
  <c r="F248" i="13"/>
  <c r="G248" i="13"/>
  <c r="H248" i="13"/>
  <c r="I248" i="13"/>
  <c r="J248" i="13"/>
  <c r="E249" i="13"/>
  <c r="F249" i="13"/>
  <c r="G249" i="13"/>
  <c r="H249" i="13"/>
  <c r="I249" i="13"/>
  <c r="J249" i="13"/>
  <c r="E250" i="13"/>
  <c r="F250" i="13"/>
  <c r="G250" i="13"/>
  <c r="H250" i="13"/>
  <c r="I250" i="13"/>
  <c r="J250" i="13"/>
  <c r="E251" i="13"/>
  <c r="F251" i="13"/>
  <c r="G251" i="13"/>
  <c r="H251" i="13"/>
  <c r="I251" i="13"/>
  <c r="J251" i="13"/>
  <c r="E252" i="13"/>
  <c r="F252" i="13"/>
  <c r="G252" i="13"/>
  <c r="H252" i="13"/>
  <c r="I252" i="13"/>
  <c r="J252" i="13"/>
  <c r="E253" i="13"/>
  <c r="F253" i="13"/>
  <c r="G253" i="13"/>
  <c r="H253" i="13"/>
  <c r="I253" i="13"/>
  <c r="J253" i="13"/>
  <c r="E254" i="13"/>
  <c r="F254" i="13"/>
  <c r="G254" i="13"/>
  <c r="H254" i="13"/>
  <c r="I254" i="13"/>
  <c r="J254" i="13"/>
  <c r="E255" i="13"/>
  <c r="F255" i="13"/>
  <c r="G255" i="13"/>
  <c r="H255" i="13"/>
  <c r="I255" i="13"/>
  <c r="J255" i="13"/>
  <c r="C256" i="13"/>
  <c r="E256" i="13"/>
  <c r="F256" i="13"/>
  <c r="G256" i="13"/>
  <c r="H256" i="13"/>
  <c r="I256" i="13"/>
  <c r="J256" i="13"/>
  <c r="E257" i="13"/>
  <c r="F257" i="13"/>
  <c r="G257" i="13"/>
  <c r="H257" i="13"/>
  <c r="I257" i="13"/>
  <c r="J257" i="13"/>
  <c r="E258" i="13"/>
  <c r="F258" i="13"/>
  <c r="G258" i="13"/>
  <c r="H258" i="13"/>
  <c r="I258" i="13"/>
  <c r="J258" i="13"/>
  <c r="E259" i="13"/>
  <c r="F259" i="13"/>
  <c r="G259" i="13"/>
  <c r="H259" i="13"/>
  <c r="I259" i="13"/>
  <c r="J259" i="13"/>
  <c r="E260" i="13"/>
  <c r="F260" i="13"/>
  <c r="G260" i="13"/>
  <c r="H260" i="13"/>
  <c r="I260" i="13"/>
  <c r="J260" i="13"/>
  <c r="E261" i="13"/>
  <c r="F261" i="13"/>
  <c r="G261" i="13"/>
  <c r="H261" i="13"/>
  <c r="I261" i="13"/>
  <c r="J261" i="13"/>
  <c r="E262" i="13"/>
  <c r="F262" i="13"/>
  <c r="G262" i="13"/>
  <c r="H262" i="13"/>
  <c r="I262" i="13"/>
  <c r="J262" i="13"/>
  <c r="E263" i="13"/>
  <c r="F263" i="13"/>
  <c r="G263" i="13"/>
  <c r="H263" i="13"/>
  <c r="I263" i="13"/>
  <c r="J263" i="13"/>
  <c r="E264" i="13"/>
  <c r="F264" i="13"/>
  <c r="G264" i="13"/>
  <c r="H264" i="13"/>
  <c r="I264" i="13"/>
  <c r="J264" i="13"/>
  <c r="E265" i="13"/>
  <c r="F265" i="13"/>
  <c r="G265" i="13"/>
  <c r="H265" i="13"/>
  <c r="I265" i="13"/>
  <c r="J265" i="13"/>
  <c r="E266" i="13"/>
  <c r="F266" i="13"/>
  <c r="G266" i="13"/>
  <c r="H266" i="13"/>
  <c r="I266" i="13"/>
  <c r="J266" i="13"/>
  <c r="E267" i="13"/>
  <c r="F267" i="13"/>
  <c r="G267" i="13"/>
  <c r="H267" i="13"/>
  <c r="I267" i="13"/>
  <c r="J267" i="13"/>
  <c r="C268" i="13"/>
  <c r="E268" i="13"/>
  <c r="F268" i="13"/>
  <c r="G268" i="13"/>
  <c r="H268" i="13"/>
  <c r="I268" i="13"/>
  <c r="J268" i="13"/>
  <c r="E269" i="13"/>
  <c r="F269" i="13"/>
  <c r="G269" i="13"/>
  <c r="H269" i="13"/>
  <c r="I269" i="13"/>
  <c r="J269" i="13"/>
  <c r="E270" i="13"/>
  <c r="F270" i="13"/>
  <c r="G270" i="13"/>
  <c r="H270" i="13"/>
  <c r="I270" i="13"/>
  <c r="J270" i="13"/>
  <c r="E271" i="13"/>
  <c r="F271" i="13"/>
  <c r="G271" i="13"/>
  <c r="H271" i="13"/>
  <c r="I271" i="13"/>
  <c r="J271" i="13"/>
  <c r="E272" i="13"/>
  <c r="F272" i="13"/>
  <c r="G272" i="13"/>
  <c r="H272" i="13"/>
  <c r="I272" i="13"/>
  <c r="J272" i="13"/>
  <c r="E273" i="13"/>
  <c r="F273" i="13"/>
  <c r="G273" i="13"/>
  <c r="H273" i="13"/>
  <c r="I273" i="13"/>
  <c r="J273" i="13"/>
  <c r="E274" i="13"/>
  <c r="F274" i="13"/>
  <c r="G274" i="13"/>
  <c r="H274" i="13"/>
  <c r="I274" i="13"/>
  <c r="J274" i="13"/>
  <c r="E275" i="13"/>
  <c r="F275" i="13"/>
  <c r="G275" i="13"/>
  <c r="H275" i="13"/>
  <c r="I275" i="13"/>
  <c r="J275" i="13"/>
  <c r="E276" i="13"/>
  <c r="F276" i="13"/>
  <c r="G276" i="13"/>
  <c r="H276" i="13"/>
  <c r="I276" i="13"/>
  <c r="J276" i="13"/>
  <c r="E277" i="13"/>
  <c r="F277" i="13"/>
  <c r="G277" i="13"/>
  <c r="H277" i="13"/>
  <c r="I277" i="13"/>
  <c r="J277" i="13"/>
  <c r="E278" i="13"/>
  <c r="F278" i="13"/>
  <c r="G278" i="13"/>
  <c r="H278" i="13"/>
  <c r="I278" i="13"/>
  <c r="J278" i="13"/>
  <c r="E279" i="13"/>
  <c r="F279" i="13"/>
  <c r="G279" i="13"/>
  <c r="H279" i="13"/>
  <c r="I279" i="13"/>
  <c r="J279" i="13"/>
  <c r="C280" i="13"/>
  <c r="E280" i="13"/>
  <c r="F280" i="13"/>
  <c r="G280" i="13"/>
  <c r="H280" i="13"/>
  <c r="I280" i="13"/>
  <c r="J280" i="13"/>
  <c r="E281" i="13"/>
  <c r="F281" i="13"/>
  <c r="G281" i="13"/>
  <c r="H281" i="13"/>
  <c r="I281" i="13"/>
  <c r="J281" i="13"/>
  <c r="E282" i="13"/>
  <c r="F282" i="13"/>
  <c r="G282" i="13"/>
  <c r="H282" i="13"/>
  <c r="I282" i="13"/>
  <c r="J282" i="13"/>
  <c r="E283" i="13"/>
  <c r="F283" i="13"/>
  <c r="G283" i="13"/>
  <c r="H283" i="13"/>
  <c r="I283" i="13"/>
  <c r="J283" i="13"/>
  <c r="E284" i="13"/>
  <c r="F284" i="13"/>
  <c r="G284" i="13"/>
  <c r="H284" i="13"/>
  <c r="I284" i="13"/>
  <c r="J284" i="13"/>
  <c r="E285" i="13"/>
  <c r="F285" i="13"/>
  <c r="G285" i="13"/>
  <c r="H285" i="13"/>
  <c r="I285" i="13"/>
  <c r="J285" i="13"/>
  <c r="E286" i="13"/>
  <c r="F286" i="13"/>
  <c r="G286" i="13"/>
  <c r="H286" i="13"/>
  <c r="I286" i="13"/>
  <c r="J286" i="13"/>
  <c r="E287" i="13"/>
  <c r="F287" i="13"/>
  <c r="G287" i="13"/>
  <c r="H287" i="13"/>
  <c r="I287" i="13"/>
  <c r="J287" i="13"/>
  <c r="E288" i="13"/>
  <c r="F288" i="13"/>
  <c r="G288" i="13"/>
  <c r="H288" i="13"/>
  <c r="I288" i="13"/>
  <c r="J288" i="13"/>
  <c r="E289" i="13"/>
  <c r="F289" i="13"/>
  <c r="G289" i="13"/>
  <c r="H289" i="13"/>
  <c r="I289" i="13"/>
  <c r="J289" i="13"/>
  <c r="E290" i="13"/>
  <c r="F290" i="13"/>
  <c r="G290" i="13"/>
  <c r="H290" i="13"/>
  <c r="I290" i="13"/>
  <c r="J290" i="13"/>
  <c r="E291" i="13"/>
  <c r="F291" i="13"/>
  <c r="G291" i="13"/>
  <c r="H291" i="13"/>
  <c r="I291" i="13"/>
  <c r="J291" i="13"/>
  <c r="C292" i="13"/>
  <c r="E292" i="13"/>
  <c r="F292" i="13"/>
  <c r="G292" i="13"/>
  <c r="H292" i="13"/>
  <c r="I292" i="13"/>
  <c r="J292" i="13"/>
  <c r="E293" i="13"/>
  <c r="F293" i="13"/>
  <c r="G293" i="13"/>
  <c r="H293" i="13"/>
  <c r="I293" i="13"/>
  <c r="J293" i="13"/>
  <c r="E294" i="13"/>
  <c r="F294" i="13"/>
  <c r="G294" i="13"/>
  <c r="H294" i="13"/>
  <c r="I294" i="13"/>
  <c r="J294" i="13"/>
  <c r="E295" i="13"/>
  <c r="F295" i="13"/>
  <c r="G295" i="13"/>
  <c r="H295" i="13"/>
  <c r="I295" i="13"/>
  <c r="J295" i="13"/>
  <c r="E296" i="13"/>
  <c r="F296" i="13"/>
  <c r="G296" i="13"/>
  <c r="H296" i="13"/>
  <c r="I296" i="13"/>
  <c r="J296" i="13"/>
  <c r="E297" i="13"/>
  <c r="F297" i="13"/>
  <c r="G297" i="13"/>
  <c r="H297" i="13"/>
  <c r="I297" i="13"/>
  <c r="J297" i="13"/>
  <c r="E298" i="13"/>
  <c r="F298" i="13"/>
  <c r="G298" i="13"/>
  <c r="H298" i="13"/>
  <c r="I298" i="13"/>
  <c r="J298" i="13"/>
  <c r="E299" i="13"/>
  <c r="F299" i="13"/>
  <c r="G299" i="13"/>
  <c r="H299" i="13"/>
  <c r="I299" i="13"/>
  <c r="J299" i="13"/>
  <c r="E300" i="13"/>
  <c r="F300" i="13"/>
  <c r="G300" i="13"/>
  <c r="H300" i="13"/>
  <c r="I300" i="13"/>
  <c r="J300" i="13"/>
  <c r="E301" i="13"/>
  <c r="F301" i="13"/>
  <c r="G301" i="13"/>
  <c r="H301" i="13"/>
  <c r="I301" i="13"/>
  <c r="J301" i="13"/>
  <c r="E302" i="13"/>
  <c r="F302" i="13"/>
  <c r="G302" i="13"/>
  <c r="H302" i="13"/>
  <c r="I302" i="13"/>
  <c r="J302" i="13"/>
  <c r="E303" i="13"/>
  <c r="F303" i="13"/>
  <c r="G303" i="13"/>
  <c r="H303" i="13"/>
  <c r="I303" i="13"/>
  <c r="J303" i="13"/>
  <c r="C304" i="13"/>
  <c r="E304" i="13"/>
  <c r="F304" i="13"/>
  <c r="G304" i="13"/>
  <c r="H304" i="13"/>
  <c r="I304" i="13"/>
  <c r="J304" i="13"/>
  <c r="E305" i="13"/>
  <c r="F305" i="13"/>
  <c r="G305" i="13"/>
  <c r="H305" i="13"/>
  <c r="I305" i="13"/>
  <c r="J305" i="13"/>
  <c r="E306" i="13"/>
  <c r="F306" i="13"/>
  <c r="G306" i="13"/>
  <c r="H306" i="13"/>
  <c r="I306" i="13"/>
  <c r="J306" i="13"/>
  <c r="E307" i="13"/>
  <c r="F307" i="13"/>
  <c r="G307" i="13"/>
  <c r="H307" i="13"/>
  <c r="I307" i="13"/>
  <c r="J307" i="13"/>
  <c r="E308" i="13"/>
  <c r="F308" i="13"/>
  <c r="G308" i="13"/>
  <c r="H308" i="13"/>
  <c r="I308" i="13"/>
  <c r="J308" i="13"/>
  <c r="E309" i="13"/>
  <c r="F309" i="13"/>
  <c r="G309" i="13"/>
  <c r="H309" i="13"/>
  <c r="I309" i="13"/>
  <c r="J309" i="13"/>
  <c r="E310" i="13"/>
  <c r="F310" i="13"/>
  <c r="G310" i="13"/>
  <c r="H310" i="13"/>
  <c r="I310" i="13"/>
  <c r="J310" i="13"/>
  <c r="E311" i="13"/>
  <c r="F311" i="13"/>
  <c r="G311" i="13"/>
  <c r="H311" i="13"/>
  <c r="I311" i="13"/>
  <c r="J311" i="13"/>
  <c r="E312" i="13"/>
  <c r="F312" i="13"/>
  <c r="G312" i="13"/>
  <c r="H312" i="13"/>
  <c r="I312" i="13"/>
  <c r="J312" i="13"/>
  <c r="E313" i="13"/>
  <c r="F313" i="13"/>
  <c r="G313" i="13"/>
  <c r="H313" i="13"/>
  <c r="I313" i="13"/>
  <c r="J313" i="13"/>
  <c r="E314" i="13"/>
  <c r="F314" i="13"/>
  <c r="G314" i="13"/>
  <c r="H314" i="13"/>
  <c r="I314" i="13"/>
  <c r="J314" i="13"/>
  <c r="E315" i="13"/>
  <c r="F315" i="13"/>
  <c r="G315" i="13"/>
  <c r="H315" i="13"/>
  <c r="I315" i="13"/>
  <c r="J315" i="13"/>
  <c r="C316" i="13"/>
  <c r="E316" i="13"/>
  <c r="F316" i="13"/>
  <c r="G316" i="13"/>
  <c r="H316" i="13"/>
  <c r="I316" i="13"/>
  <c r="J316" i="13"/>
  <c r="E317" i="13"/>
  <c r="F317" i="13"/>
  <c r="G317" i="13"/>
  <c r="H317" i="13"/>
  <c r="I317" i="13"/>
  <c r="J317" i="13"/>
  <c r="E318" i="13"/>
  <c r="F318" i="13"/>
  <c r="G318" i="13"/>
  <c r="H318" i="13"/>
  <c r="I318" i="13"/>
  <c r="J318" i="13"/>
  <c r="E319" i="13"/>
  <c r="F319" i="13"/>
  <c r="G319" i="13"/>
  <c r="H319" i="13"/>
  <c r="I319" i="13"/>
  <c r="J319" i="13"/>
  <c r="E320" i="13"/>
  <c r="F320" i="13"/>
  <c r="G320" i="13"/>
  <c r="H320" i="13"/>
  <c r="I320" i="13"/>
  <c r="J320" i="13"/>
  <c r="E321" i="13"/>
  <c r="F321" i="13"/>
  <c r="G321" i="13"/>
  <c r="H321" i="13"/>
  <c r="I321" i="13"/>
  <c r="J321" i="13"/>
  <c r="E322" i="13"/>
  <c r="F322" i="13"/>
  <c r="G322" i="13"/>
  <c r="H322" i="13"/>
  <c r="I322" i="13"/>
  <c r="J322" i="13"/>
  <c r="E323" i="13"/>
  <c r="F323" i="13"/>
  <c r="G323" i="13"/>
  <c r="H323" i="13"/>
  <c r="I323" i="13"/>
  <c r="J323" i="13"/>
  <c r="E324" i="13"/>
  <c r="F324" i="13"/>
  <c r="G324" i="13"/>
  <c r="H324" i="13"/>
  <c r="I324" i="13"/>
  <c r="J324" i="13"/>
  <c r="E325" i="13"/>
  <c r="F325" i="13"/>
  <c r="G325" i="13"/>
  <c r="H325" i="13"/>
  <c r="I325" i="13"/>
  <c r="J325" i="13"/>
  <c r="E326" i="13"/>
  <c r="F326" i="13"/>
  <c r="G326" i="13"/>
  <c r="H326" i="13"/>
  <c r="I326" i="13"/>
  <c r="J326" i="13"/>
  <c r="E327" i="13"/>
  <c r="F327" i="13"/>
  <c r="G327" i="13"/>
  <c r="H327" i="13"/>
  <c r="I327" i="13"/>
  <c r="J327" i="13"/>
  <c r="C328" i="13"/>
  <c r="E328" i="13"/>
  <c r="F328" i="13"/>
  <c r="G328" i="13"/>
  <c r="H328" i="13"/>
  <c r="I328" i="13"/>
  <c r="J328" i="13"/>
  <c r="E329" i="13"/>
  <c r="F329" i="13"/>
  <c r="G329" i="13"/>
  <c r="H329" i="13"/>
  <c r="I329" i="13"/>
  <c r="J329" i="13"/>
  <c r="E330" i="13"/>
  <c r="F330" i="13"/>
  <c r="G330" i="13"/>
  <c r="H330" i="13"/>
  <c r="I330" i="13"/>
  <c r="J330" i="13"/>
  <c r="E331" i="13"/>
  <c r="F331" i="13"/>
  <c r="G331" i="13"/>
  <c r="H331" i="13"/>
  <c r="I331" i="13"/>
  <c r="J331" i="13"/>
  <c r="E332" i="13"/>
  <c r="F332" i="13"/>
  <c r="G332" i="13"/>
  <c r="H332" i="13"/>
  <c r="I332" i="13"/>
  <c r="J332" i="13"/>
  <c r="E333" i="13"/>
  <c r="F333" i="13"/>
  <c r="G333" i="13"/>
  <c r="H333" i="13"/>
  <c r="I333" i="13"/>
  <c r="J333" i="13"/>
  <c r="E334" i="13"/>
  <c r="F334" i="13"/>
  <c r="G334" i="13"/>
  <c r="H334" i="13"/>
  <c r="I334" i="13"/>
  <c r="J334" i="13"/>
  <c r="E335" i="13"/>
  <c r="F335" i="13"/>
  <c r="G335" i="13"/>
  <c r="H335" i="13"/>
  <c r="I335" i="13"/>
  <c r="J335" i="13"/>
  <c r="E336" i="13"/>
  <c r="F336" i="13"/>
  <c r="G336" i="13"/>
  <c r="H336" i="13"/>
  <c r="I336" i="13"/>
  <c r="J336" i="13"/>
  <c r="E337" i="13"/>
  <c r="F337" i="13"/>
  <c r="G337" i="13"/>
  <c r="H337" i="13"/>
  <c r="I337" i="13"/>
  <c r="J337" i="13"/>
  <c r="E338" i="13"/>
  <c r="F338" i="13"/>
  <c r="G338" i="13"/>
  <c r="H338" i="13"/>
  <c r="I338" i="13"/>
  <c r="J338" i="13"/>
  <c r="E339" i="13"/>
  <c r="F339" i="13"/>
  <c r="G339" i="13"/>
  <c r="H339" i="13"/>
  <c r="I339" i="13"/>
  <c r="J339" i="13"/>
  <c r="C340" i="13"/>
  <c r="E340" i="13"/>
  <c r="F340" i="13"/>
  <c r="G340" i="13"/>
  <c r="H340" i="13"/>
  <c r="I340" i="13"/>
  <c r="J340" i="13"/>
  <c r="E341" i="13"/>
  <c r="F341" i="13"/>
  <c r="G341" i="13"/>
  <c r="H341" i="13"/>
  <c r="I341" i="13"/>
  <c r="J341" i="13"/>
  <c r="E342" i="13"/>
  <c r="F342" i="13"/>
  <c r="G342" i="13"/>
  <c r="H342" i="13"/>
  <c r="I342" i="13"/>
  <c r="J342" i="13"/>
  <c r="E343" i="13"/>
  <c r="F343" i="13"/>
  <c r="G343" i="13"/>
  <c r="H343" i="13"/>
  <c r="I343" i="13"/>
  <c r="J343" i="13"/>
  <c r="E344" i="13"/>
  <c r="F344" i="13"/>
  <c r="G344" i="13"/>
  <c r="H344" i="13"/>
  <c r="I344" i="13"/>
  <c r="J344" i="13"/>
  <c r="E345" i="13"/>
  <c r="F345" i="13"/>
  <c r="G345" i="13"/>
  <c r="H345" i="13"/>
  <c r="I345" i="13"/>
  <c r="J345" i="13"/>
  <c r="E346" i="13"/>
  <c r="F346" i="13"/>
  <c r="G346" i="13"/>
  <c r="H346" i="13"/>
  <c r="I346" i="13"/>
  <c r="J346" i="13"/>
  <c r="E347" i="13"/>
  <c r="F347" i="13"/>
  <c r="G347" i="13"/>
  <c r="H347" i="13"/>
  <c r="I347" i="13"/>
  <c r="J347" i="13"/>
  <c r="E348" i="13"/>
  <c r="F348" i="13"/>
  <c r="G348" i="13"/>
  <c r="H348" i="13"/>
  <c r="I348" i="13"/>
  <c r="J348" i="13"/>
  <c r="E349" i="13"/>
  <c r="F349" i="13"/>
  <c r="G349" i="13"/>
  <c r="H349" i="13"/>
  <c r="I349" i="13"/>
  <c r="J349" i="13"/>
  <c r="E350" i="13"/>
  <c r="F350" i="13"/>
  <c r="G350" i="13"/>
  <c r="H350" i="13"/>
  <c r="I350" i="13"/>
  <c r="J350" i="13"/>
  <c r="E351" i="13"/>
  <c r="F351" i="13"/>
  <c r="G351" i="13"/>
  <c r="H351" i="13"/>
  <c r="I351" i="13"/>
  <c r="J351" i="13"/>
  <c r="C352" i="13"/>
  <c r="E352" i="13"/>
  <c r="F352" i="13"/>
  <c r="G352" i="13"/>
  <c r="H352" i="13"/>
  <c r="I352" i="13"/>
  <c r="J352" i="13"/>
  <c r="E353" i="13"/>
  <c r="F353" i="13"/>
  <c r="G353" i="13"/>
  <c r="H353" i="13"/>
  <c r="I353" i="13"/>
  <c r="J353" i="13"/>
  <c r="E354" i="13"/>
  <c r="F354" i="13"/>
  <c r="G354" i="13"/>
  <c r="H354" i="13"/>
  <c r="I354" i="13"/>
  <c r="J354" i="13"/>
  <c r="E355" i="13"/>
  <c r="F355" i="13"/>
  <c r="G355" i="13"/>
  <c r="H355" i="13"/>
  <c r="I355" i="13"/>
  <c r="J355" i="13"/>
  <c r="E356" i="13"/>
  <c r="F356" i="13"/>
  <c r="G356" i="13"/>
  <c r="H356" i="13"/>
  <c r="I356" i="13"/>
  <c r="J356" i="13"/>
  <c r="E357" i="13"/>
  <c r="F357" i="13"/>
  <c r="G357" i="13"/>
  <c r="H357" i="13"/>
  <c r="I357" i="13"/>
  <c r="J357" i="13"/>
  <c r="E358" i="13"/>
  <c r="F358" i="13"/>
  <c r="G358" i="13"/>
  <c r="H358" i="13"/>
  <c r="I358" i="13"/>
  <c r="J358" i="13"/>
  <c r="E359" i="13"/>
  <c r="F359" i="13"/>
  <c r="G359" i="13"/>
  <c r="H359" i="13"/>
  <c r="I359" i="13"/>
  <c r="J359" i="13"/>
  <c r="E360" i="13"/>
  <c r="F360" i="13"/>
  <c r="G360" i="13"/>
  <c r="H360" i="13"/>
  <c r="I360" i="13"/>
  <c r="J360" i="13"/>
  <c r="E361" i="13"/>
  <c r="F361" i="13"/>
  <c r="G361" i="13"/>
  <c r="H361" i="13"/>
  <c r="I361" i="13"/>
  <c r="J361" i="13"/>
  <c r="E362" i="13"/>
  <c r="F362" i="13"/>
  <c r="G362" i="13"/>
  <c r="H362" i="13"/>
  <c r="I362" i="13"/>
  <c r="J362" i="13"/>
  <c r="E363" i="13"/>
  <c r="F363" i="13"/>
  <c r="G363" i="13"/>
  <c r="H363" i="13"/>
  <c r="I363" i="13"/>
  <c r="J363" i="13"/>
  <c r="E364" i="13"/>
  <c r="F364" i="13"/>
  <c r="G364" i="13"/>
  <c r="H364" i="13"/>
  <c r="I364" i="13"/>
  <c r="J364" i="13"/>
  <c r="E365" i="13"/>
  <c r="F365" i="13"/>
  <c r="G365" i="13"/>
  <c r="H365" i="13"/>
  <c r="I365" i="13"/>
  <c r="J365" i="13"/>
  <c r="E366" i="13"/>
  <c r="F366" i="13"/>
  <c r="G366" i="13"/>
  <c r="H366" i="13"/>
  <c r="I366" i="13"/>
  <c r="J366" i="13"/>
  <c r="E367" i="13"/>
  <c r="F367" i="13"/>
  <c r="G367" i="13"/>
  <c r="H367" i="13"/>
  <c r="I367" i="13"/>
  <c r="J367" i="13"/>
  <c r="E368" i="13"/>
  <c r="F368" i="13"/>
  <c r="G368" i="13"/>
  <c r="H368" i="13"/>
  <c r="I368" i="13"/>
  <c r="J368" i="13"/>
  <c r="E369" i="13"/>
  <c r="F369" i="13"/>
  <c r="G369" i="13"/>
  <c r="H369" i="13"/>
  <c r="I369" i="13"/>
  <c r="J369" i="13"/>
  <c r="E370" i="13"/>
  <c r="F370" i="13"/>
  <c r="G370" i="13"/>
  <c r="H370" i="13"/>
  <c r="I370" i="13"/>
  <c r="J370" i="13"/>
  <c r="E371" i="13"/>
  <c r="F371" i="13"/>
  <c r="G371" i="13"/>
  <c r="H371" i="13"/>
  <c r="I371" i="13"/>
  <c r="J371" i="13"/>
  <c r="E372" i="13"/>
  <c r="F372" i="13"/>
  <c r="G372" i="13"/>
  <c r="H372" i="13"/>
  <c r="I372" i="13"/>
  <c r="J372" i="13"/>
  <c r="E373" i="13"/>
  <c r="F373" i="13"/>
  <c r="G373" i="13"/>
  <c r="H373" i="13"/>
  <c r="I373" i="13"/>
  <c r="J373" i="13"/>
  <c r="E374" i="13"/>
  <c r="F374" i="13"/>
  <c r="G374" i="13"/>
  <c r="H374" i="13"/>
  <c r="I374" i="13"/>
  <c r="J374" i="13"/>
  <c r="E375" i="13"/>
  <c r="F375" i="13"/>
  <c r="G375" i="13"/>
  <c r="H375" i="13"/>
  <c r="I375" i="13"/>
  <c r="J375" i="13"/>
  <c r="E376" i="13"/>
  <c r="F376" i="13"/>
  <c r="G376" i="13"/>
  <c r="H376" i="13"/>
  <c r="I376" i="13"/>
  <c r="J376" i="13"/>
  <c r="E377" i="13"/>
  <c r="F377" i="13"/>
  <c r="G377" i="13"/>
  <c r="H377" i="13"/>
  <c r="I377" i="13"/>
  <c r="J377" i="13"/>
  <c r="E378" i="13"/>
  <c r="F378" i="13"/>
  <c r="G378" i="13"/>
  <c r="H378" i="13"/>
  <c r="I378" i="13"/>
  <c r="J378" i="13"/>
  <c r="E379" i="13"/>
  <c r="F379" i="13"/>
  <c r="G379" i="13"/>
  <c r="H379" i="13"/>
  <c r="I379" i="13"/>
  <c r="J379" i="13"/>
  <c r="E380" i="13"/>
  <c r="F380" i="13"/>
  <c r="G380" i="13"/>
  <c r="H380" i="13"/>
  <c r="I380" i="13"/>
  <c r="J380" i="13"/>
  <c r="E381" i="13"/>
  <c r="F381" i="13"/>
  <c r="G381" i="13"/>
  <c r="H381" i="13"/>
  <c r="I381" i="13"/>
  <c r="J381" i="13"/>
  <c r="E382" i="13"/>
  <c r="F382" i="13"/>
  <c r="G382" i="13"/>
  <c r="H382" i="13"/>
  <c r="I382" i="13"/>
  <c r="J382" i="13"/>
  <c r="E383" i="13"/>
  <c r="F383" i="13"/>
  <c r="G383" i="13"/>
  <c r="H383" i="13"/>
  <c r="I383" i="13"/>
  <c r="J383" i="13"/>
  <c r="E384" i="13"/>
  <c r="F384" i="13"/>
  <c r="G384" i="13"/>
  <c r="H384" i="13"/>
  <c r="I384" i="13"/>
  <c r="J384" i="13"/>
  <c r="E385" i="13"/>
  <c r="F385" i="13"/>
  <c r="G385" i="13"/>
  <c r="H385" i="13"/>
  <c r="I385" i="13"/>
  <c r="J385" i="13"/>
  <c r="E386" i="13"/>
  <c r="F386" i="13"/>
  <c r="G386" i="13"/>
  <c r="H386" i="13"/>
  <c r="I386" i="13"/>
  <c r="J386" i="13"/>
  <c r="E387" i="13"/>
  <c r="F387" i="13"/>
  <c r="G387" i="13"/>
  <c r="H387" i="13"/>
  <c r="I387" i="13"/>
  <c r="J387" i="13"/>
  <c r="E388" i="13"/>
  <c r="F388" i="13"/>
  <c r="G388" i="13"/>
  <c r="H388" i="13"/>
  <c r="I388" i="13"/>
  <c r="J388" i="13"/>
  <c r="E389" i="13"/>
  <c r="F389" i="13"/>
  <c r="G389" i="13"/>
  <c r="H389" i="13"/>
  <c r="I389" i="13"/>
  <c r="J389" i="13"/>
  <c r="E390" i="13"/>
  <c r="F390" i="13"/>
  <c r="G390" i="13"/>
  <c r="H390" i="13"/>
  <c r="I390" i="13"/>
  <c r="J390" i="13"/>
  <c r="E391" i="13"/>
  <c r="F391" i="13"/>
  <c r="G391" i="13"/>
  <c r="H391" i="13"/>
  <c r="I391" i="13"/>
  <c r="J391" i="13"/>
  <c r="E392" i="13"/>
  <c r="F392" i="13"/>
  <c r="G392" i="13"/>
  <c r="H392" i="13"/>
  <c r="I392" i="13"/>
  <c r="J392" i="13"/>
  <c r="E393" i="13"/>
  <c r="F393" i="13"/>
  <c r="G393" i="13"/>
  <c r="H393" i="13"/>
  <c r="I393" i="13"/>
  <c r="J393" i="13"/>
  <c r="E394" i="13"/>
  <c r="F394" i="13"/>
  <c r="G394" i="13"/>
  <c r="H394" i="13"/>
  <c r="I394" i="13"/>
  <c r="J394" i="13"/>
  <c r="E395" i="13"/>
  <c r="F395" i="13"/>
  <c r="G395" i="13"/>
  <c r="H395" i="13"/>
  <c r="I395" i="13"/>
  <c r="J395" i="13"/>
  <c r="E396" i="13"/>
  <c r="F396" i="13"/>
  <c r="G396" i="13"/>
  <c r="H396" i="13"/>
  <c r="I396" i="13"/>
  <c r="J396" i="13"/>
  <c r="E397" i="13"/>
  <c r="F397" i="13"/>
  <c r="G397" i="13"/>
  <c r="H397" i="13"/>
  <c r="I397" i="13"/>
  <c r="J397" i="13"/>
  <c r="E398" i="13"/>
  <c r="F398" i="13"/>
  <c r="G398" i="13"/>
  <c r="H398" i="13"/>
  <c r="I398" i="13"/>
  <c r="J398" i="13"/>
  <c r="E399" i="13"/>
  <c r="F399" i="13"/>
  <c r="G399" i="13"/>
  <c r="H399" i="13"/>
  <c r="I399" i="13"/>
  <c r="J399" i="13"/>
  <c r="E400" i="13"/>
  <c r="F400" i="13"/>
  <c r="G400" i="13"/>
  <c r="H400" i="13"/>
  <c r="I400" i="13"/>
  <c r="J400" i="13"/>
  <c r="E401" i="13"/>
  <c r="F401" i="13"/>
  <c r="G401" i="13"/>
  <c r="H401" i="13"/>
  <c r="I401" i="13"/>
  <c r="J401" i="13"/>
  <c r="E402" i="13"/>
  <c r="F402" i="13"/>
  <c r="G402" i="13"/>
  <c r="H402" i="13"/>
  <c r="I402" i="13"/>
  <c r="J402" i="13"/>
  <c r="E403" i="13"/>
  <c r="F403" i="13"/>
  <c r="G403" i="13"/>
  <c r="H403" i="13"/>
  <c r="I403" i="13"/>
  <c r="J403" i="13"/>
  <c r="E404" i="13"/>
  <c r="F404" i="13"/>
  <c r="G404" i="13"/>
  <c r="H404" i="13"/>
  <c r="I404" i="13"/>
  <c r="J404" i="13"/>
  <c r="E405" i="13"/>
  <c r="F405" i="13"/>
  <c r="G405" i="13"/>
  <c r="H405" i="13"/>
  <c r="I405" i="13"/>
  <c r="J405" i="13"/>
  <c r="E406" i="13"/>
  <c r="F406" i="13"/>
  <c r="G406" i="13"/>
  <c r="H406" i="13"/>
  <c r="I406" i="13"/>
  <c r="J406" i="13"/>
  <c r="E407" i="13"/>
  <c r="F407" i="13"/>
  <c r="G407" i="13"/>
  <c r="H407" i="13"/>
  <c r="I407" i="13"/>
  <c r="J407" i="13"/>
  <c r="E408" i="13"/>
  <c r="F408" i="13"/>
  <c r="G408" i="13"/>
  <c r="H408" i="13"/>
  <c r="I408" i="13"/>
  <c r="J408" i="13"/>
  <c r="E409" i="13"/>
  <c r="F409" i="13"/>
  <c r="G409" i="13"/>
  <c r="H409" i="13"/>
  <c r="I409" i="13"/>
  <c r="J409" i="13"/>
  <c r="E410" i="13"/>
  <c r="F410" i="13"/>
  <c r="G410" i="13"/>
  <c r="H410" i="13"/>
  <c r="I410" i="13"/>
  <c r="J410" i="13"/>
  <c r="E411" i="13"/>
  <c r="F411" i="13"/>
  <c r="G411" i="13"/>
  <c r="H411" i="13"/>
  <c r="I411" i="13"/>
  <c r="J411" i="13"/>
  <c r="E412" i="13"/>
  <c r="F412" i="13"/>
  <c r="G412" i="13"/>
  <c r="H412" i="13"/>
  <c r="I412" i="13"/>
  <c r="J412" i="13"/>
  <c r="E413" i="13"/>
  <c r="F413" i="13"/>
  <c r="G413" i="13"/>
  <c r="H413" i="13"/>
  <c r="I413" i="13"/>
  <c r="J413" i="13"/>
  <c r="E414" i="13"/>
  <c r="F414" i="13"/>
  <c r="G414" i="13"/>
  <c r="H414" i="13"/>
  <c r="I414" i="13"/>
  <c r="J414" i="13"/>
  <c r="E415" i="13"/>
  <c r="F415" i="13"/>
  <c r="G415" i="13"/>
  <c r="H415" i="13"/>
  <c r="I415" i="13"/>
  <c r="J415" i="13"/>
  <c r="E416" i="13"/>
  <c r="F416" i="13"/>
  <c r="G416" i="13"/>
  <c r="H416" i="13"/>
  <c r="I416" i="13"/>
  <c r="J416" i="13"/>
  <c r="E417" i="13"/>
  <c r="F417" i="13"/>
  <c r="G417" i="13"/>
  <c r="H417" i="13"/>
  <c r="I417" i="13"/>
  <c r="J417" i="13"/>
  <c r="E418" i="13"/>
  <c r="F418" i="13"/>
  <c r="G418" i="13"/>
  <c r="H418" i="13"/>
  <c r="I418" i="13"/>
  <c r="J418" i="13"/>
  <c r="E419" i="13"/>
  <c r="F419" i="13"/>
  <c r="G419" i="13"/>
  <c r="H419" i="13"/>
  <c r="I419" i="13"/>
  <c r="J419" i="13"/>
  <c r="E420" i="13"/>
  <c r="F420" i="13"/>
  <c r="G420" i="13"/>
  <c r="H420" i="13"/>
  <c r="I420" i="13"/>
  <c r="J420" i="13"/>
  <c r="E421" i="13"/>
  <c r="F421" i="13"/>
  <c r="G421" i="13"/>
  <c r="H421" i="13"/>
  <c r="I421" i="13"/>
  <c r="J421" i="13"/>
  <c r="E422" i="13"/>
  <c r="F422" i="13"/>
  <c r="G422" i="13"/>
  <c r="H422" i="13"/>
  <c r="I422" i="13"/>
  <c r="J422" i="13"/>
  <c r="E423" i="13"/>
  <c r="F423" i="13"/>
  <c r="G423" i="13"/>
  <c r="H423" i="13"/>
  <c r="I423" i="13"/>
  <c r="J423" i="13"/>
  <c r="E424" i="13"/>
  <c r="F424" i="13"/>
  <c r="G424" i="13"/>
  <c r="H424" i="13"/>
  <c r="I424" i="13"/>
  <c r="J424" i="13"/>
  <c r="E425" i="13"/>
  <c r="F425" i="13"/>
  <c r="G425" i="13"/>
  <c r="H425" i="13"/>
  <c r="I425" i="13"/>
  <c r="J425" i="13"/>
  <c r="E426" i="13"/>
  <c r="F426" i="13"/>
  <c r="G426" i="13"/>
  <c r="H426" i="13"/>
  <c r="I426" i="13"/>
  <c r="J426" i="13"/>
  <c r="E427" i="13"/>
  <c r="F427" i="13"/>
  <c r="G427" i="13"/>
  <c r="H427" i="13"/>
  <c r="I427" i="13"/>
  <c r="J427" i="13"/>
  <c r="E428" i="13"/>
  <c r="F428" i="13"/>
  <c r="G428" i="13"/>
  <c r="H428" i="13"/>
  <c r="I428" i="13"/>
  <c r="J428" i="13"/>
  <c r="E429" i="13"/>
  <c r="F429" i="13"/>
  <c r="G429" i="13"/>
  <c r="H429" i="13"/>
  <c r="I429" i="13"/>
  <c r="J429" i="13"/>
  <c r="E430" i="13"/>
  <c r="F430" i="13"/>
  <c r="G430" i="13"/>
  <c r="H430" i="13"/>
  <c r="I430" i="13"/>
  <c r="J430" i="13"/>
  <c r="E431" i="13"/>
  <c r="F431" i="13"/>
  <c r="G431" i="13"/>
  <c r="H431" i="13"/>
  <c r="I431" i="13"/>
  <c r="J431" i="13"/>
  <c r="E432" i="13"/>
  <c r="F432" i="13"/>
  <c r="G432" i="13"/>
  <c r="H432" i="13"/>
  <c r="I432" i="13"/>
  <c r="J432" i="13"/>
  <c r="E433" i="13"/>
  <c r="F433" i="13"/>
  <c r="G433" i="13"/>
  <c r="H433" i="13"/>
  <c r="I433" i="13"/>
  <c r="J433" i="13"/>
  <c r="E434" i="13"/>
  <c r="F434" i="13"/>
  <c r="G434" i="13"/>
  <c r="H434" i="13"/>
  <c r="I434" i="13"/>
  <c r="J434" i="13"/>
  <c r="E435" i="13"/>
  <c r="F435" i="13"/>
  <c r="G435" i="13"/>
  <c r="H435" i="13"/>
  <c r="I435" i="13"/>
  <c r="J435" i="13"/>
  <c r="E436" i="13"/>
  <c r="F436" i="13"/>
  <c r="G436" i="13"/>
  <c r="H436" i="13"/>
  <c r="I436" i="13"/>
  <c r="J436" i="13"/>
  <c r="E437" i="13"/>
  <c r="F437" i="13"/>
  <c r="G437" i="13"/>
  <c r="H437" i="13"/>
  <c r="I437" i="13"/>
  <c r="J437" i="13"/>
  <c r="E438" i="13"/>
  <c r="F438" i="13"/>
  <c r="G438" i="13"/>
  <c r="H438" i="13"/>
  <c r="I438" i="13"/>
  <c r="J438" i="13"/>
  <c r="E439" i="13"/>
  <c r="F439" i="13"/>
  <c r="G439" i="13"/>
  <c r="H439" i="13"/>
  <c r="I439" i="13"/>
  <c r="J439" i="13"/>
  <c r="E440" i="13"/>
  <c r="F440" i="13"/>
  <c r="G440" i="13"/>
  <c r="H440" i="13"/>
  <c r="I440" i="13"/>
  <c r="J440" i="13"/>
  <c r="E441" i="13"/>
  <c r="F441" i="13"/>
  <c r="G441" i="13"/>
  <c r="H441" i="13"/>
  <c r="I441" i="13"/>
  <c r="J441" i="13"/>
  <c r="E442" i="13"/>
  <c r="F442" i="13"/>
  <c r="G442" i="13"/>
  <c r="H442" i="13"/>
  <c r="I442" i="13"/>
  <c r="J442" i="13"/>
  <c r="E443" i="13"/>
  <c r="F443" i="13"/>
  <c r="G443" i="13"/>
  <c r="H443" i="13"/>
  <c r="I443" i="13"/>
  <c r="J443" i="13"/>
  <c r="E444" i="13"/>
  <c r="F444" i="13"/>
  <c r="G444" i="13"/>
  <c r="H444" i="13"/>
  <c r="I444" i="13"/>
  <c r="J444" i="13"/>
  <c r="E445" i="13"/>
  <c r="F445" i="13"/>
  <c r="G445" i="13"/>
  <c r="H445" i="13"/>
  <c r="I445" i="13"/>
  <c r="J445" i="13"/>
  <c r="E446" i="13"/>
  <c r="F446" i="13"/>
  <c r="G446" i="13"/>
  <c r="H446" i="13"/>
  <c r="I446" i="13"/>
  <c r="J446" i="13"/>
  <c r="E447" i="13"/>
  <c r="F447" i="13"/>
  <c r="G447" i="13"/>
  <c r="H447" i="13"/>
  <c r="I447" i="13"/>
  <c r="J447" i="13"/>
  <c r="E448" i="13"/>
  <c r="F448" i="13"/>
  <c r="G448" i="13"/>
  <c r="H448" i="13"/>
  <c r="I448" i="13"/>
  <c r="J448" i="13"/>
  <c r="E449" i="13"/>
  <c r="F449" i="13"/>
  <c r="G449" i="13"/>
  <c r="H449" i="13"/>
  <c r="I449" i="13"/>
  <c r="J449" i="13"/>
  <c r="E450" i="13"/>
  <c r="F450" i="13"/>
  <c r="G450" i="13"/>
  <c r="H450" i="13"/>
  <c r="I450" i="13"/>
  <c r="J450" i="13"/>
  <c r="E451" i="13"/>
  <c r="F451" i="13"/>
  <c r="G451" i="13"/>
  <c r="H451" i="13"/>
  <c r="I451" i="13"/>
  <c r="J451" i="13"/>
  <c r="E452" i="13"/>
  <c r="F452" i="13"/>
  <c r="G452" i="13"/>
  <c r="H452" i="13"/>
  <c r="I452" i="13"/>
  <c r="J452" i="13"/>
  <c r="E453" i="13"/>
  <c r="F453" i="13"/>
  <c r="G453" i="13"/>
  <c r="H453" i="13"/>
  <c r="I453" i="13"/>
  <c r="J453" i="13"/>
  <c r="E454" i="13"/>
  <c r="F454" i="13"/>
  <c r="G454" i="13"/>
  <c r="H454" i="13"/>
  <c r="I454" i="13"/>
  <c r="J454" i="13"/>
  <c r="E455" i="13"/>
  <c r="F455" i="13"/>
  <c r="G455" i="13"/>
  <c r="H455" i="13"/>
  <c r="I455" i="13"/>
  <c r="J455" i="13"/>
  <c r="E456" i="13"/>
  <c r="F456" i="13"/>
  <c r="G456" i="13"/>
  <c r="H456" i="13"/>
  <c r="I456" i="13"/>
  <c r="J456" i="13"/>
  <c r="E457" i="13"/>
  <c r="F457" i="13"/>
  <c r="G457" i="13"/>
  <c r="H457" i="13"/>
  <c r="I457" i="13"/>
  <c r="J457" i="13"/>
  <c r="E458" i="13"/>
  <c r="F458" i="13"/>
  <c r="G458" i="13"/>
  <c r="H458" i="13"/>
  <c r="I458" i="13"/>
  <c r="J458" i="13"/>
  <c r="E459" i="13"/>
  <c r="F459" i="13"/>
  <c r="G459" i="13"/>
  <c r="H459" i="13"/>
  <c r="I459" i="13"/>
  <c r="J459" i="13"/>
  <c r="E460" i="13"/>
  <c r="F460" i="13"/>
  <c r="G460" i="13"/>
  <c r="H460" i="13"/>
  <c r="I460" i="13"/>
  <c r="J460" i="13"/>
  <c r="E461" i="13"/>
  <c r="F461" i="13"/>
  <c r="G461" i="13"/>
  <c r="H461" i="13"/>
  <c r="I461" i="13"/>
  <c r="J461" i="13"/>
  <c r="E462" i="13"/>
  <c r="F462" i="13"/>
  <c r="G462" i="13"/>
  <c r="H462" i="13"/>
  <c r="I462" i="13"/>
  <c r="J462" i="13"/>
  <c r="E463" i="13"/>
  <c r="F463" i="13"/>
  <c r="G463" i="13"/>
  <c r="H463" i="13"/>
  <c r="I463" i="13"/>
  <c r="J463" i="13"/>
  <c r="E464" i="13"/>
  <c r="F464" i="13"/>
  <c r="G464" i="13"/>
  <c r="H464" i="13"/>
  <c r="I464" i="13"/>
  <c r="J464" i="13"/>
  <c r="E465" i="13"/>
  <c r="F465" i="13"/>
  <c r="G465" i="13"/>
  <c r="H465" i="13"/>
  <c r="I465" i="13"/>
  <c r="J465" i="13"/>
  <c r="E466" i="13"/>
  <c r="F466" i="13"/>
  <c r="G466" i="13"/>
  <c r="H466" i="13"/>
  <c r="I466" i="13"/>
  <c r="J466" i="13"/>
  <c r="E467" i="13"/>
  <c r="F467" i="13"/>
  <c r="G467" i="13"/>
  <c r="H467" i="13"/>
  <c r="I467" i="13"/>
  <c r="J467" i="13"/>
  <c r="E468" i="13"/>
  <c r="F468" i="13"/>
  <c r="G468" i="13"/>
  <c r="H468" i="13"/>
  <c r="I468" i="13"/>
  <c r="J468" i="13"/>
  <c r="E469" i="13"/>
  <c r="F469" i="13"/>
  <c r="G469" i="13"/>
  <c r="H469" i="13"/>
  <c r="I469" i="13"/>
  <c r="J469" i="13"/>
  <c r="E470" i="13"/>
  <c r="F470" i="13"/>
  <c r="G470" i="13"/>
  <c r="H470" i="13"/>
  <c r="I470" i="13"/>
  <c r="J470" i="13"/>
  <c r="E471" i="13"/>
  <c r="F471" i="13"/>
  <c r="G471" i="13"/>
  <c r="H471" i="13"/>
  <c r="I471" i="13"/>
  <c r="J471" i="13"/>
  <c r="E472" i="13"/>
  <c r="F472" i="13"/>
  <c r="G472" i="13"/>
  <c r="H472" i="13"/>
  <c r="I472" i="13"/>
  <c r="J472" i="13"/>
  <c r="E473" i="13"/>
  <c r="F473" i="13"/>
  <c r="G473" i="13"/>
  <c r="H473" i="13"/>
  <c r="I473" i="13"/>
  <c r="J473" i="13"/>
  <c r="E474" i="13"/>
  <c r="F474" i="13"/>
  <c r="G474" i="13"/>
  <c r="H474" i="13"/>
  <c r="I474" i="13"/>
  <c r="J474" i="13"/>
  <c r="E475" i="13"/>
  <c r="F475" i="13"/>
  <c r="G475" i="13"/>
  <c r="H475" i="13"/>
  <c r="I475" i="13"/>
  <c r="J475" i="13"/>
  <c r="E476" i="13"/>
  <c r="F476" i="13"/>
  <c r="G476" i="13"/>
  <c r="H476" i="13"/>
  <c r="I476" i="13"/>
  <c r="J476" i="13"/>
  <c r="E477" i="13"/>
  <c r="F477" i="13"/>
  <c r="G477" i="13"/>
  <c r="H477" i="13"/>
  <c r="I477" i="13"/>
  <c r="J477" i="13"/>
  <c r="E478" i="13"/>
  <c r="F478" i="13"/>
  <c r="G478" i="13"/>
  <c r="H478" i="13"/>
  <c r="I478" i="13"/>
  <c r="J478" i="13"/>
  <c r="E479" i="13"/>
  <c r="F479" i="13"/>
  <c r="G479" i="13"/>
  <c r="H479" i="13"/>
  <c r="I479" i="13"/>
  <c r="J479" i="13"/>
  <c r="E480" i="13"/>
  <c r="F480" i="13"/>
  <c r="G480" i="13"/>
  <c r="H480" i="13"/>
  <c r="I480" i="13"/>
  <c r="J480" i="13"/>
  <c r="E481" i="13"/>
  <c r="F481" i="13"/>
  <c r="G481" i="13"/>
  <c r="H481" i="13"/>
  <c r="I481" i="13"/>
  <c r="J481" i="13"/>
  <c r="E482" i="13"/>
  <c r="F482" i="13"/>
  <c r="G482" i="13"/>
  <c r="H482" i="13"/>
  <c r="I482" i="13"/>
  <c r="J482" i="13"/>
  <c r="E483" i="13"/>
  <c r="F483" i="13"/>
  <c r="G483" i="13"/>
  <c r="H483" i="13"/>
  <c r="I483" i="13"/>
  <c r="J483" i="13"/>
  <c r="E484" i="13"/>
  <c r="F484" i="13"/>
  <c r="G484" i="13"/>
  <c r="H484" i="13"/>
  <c r="I484" i="13"/>
  <c r="J484" i="13"/>
  <c r="E485" i="13"/>
  <c r="F485" i="13"/>
  <c r="G485" i="13"/>
  <c r="H485" i="13"/>
  <c r="I485" i="13"/>
  <c r="J485" i="13"/>
  <c r="E486" i="13"/>
  <c r="F486" i="13"/>
  <c r="G486" i="13"/>
  <c r="H486" i="13"/>
  <c r="I486" i="13"/>
  <c r="J486" i="13"/>
  <c r="D3" i="10"/>
  <c r="D4" i="10"/>
  <c r="D5" i="10"/>
  <c r="D6" i="10"/>
  <c r="B12" i="10"/>
  <c r="C12" i="10"/>
  <c r="D12" i="10"/>
  <c r="E12" i="10"/>
  <c r="G12" i="10"/>
  <c r="H12" i="10"/>
  <c r="I12" i="10"/>
  <c r="J12" i="10"/>
  <c r="K12" i="10"/>
  <c r="B13" i="10"/>
  <c r="C13" i="10"/>
  <c r="D13" i="10"/>
  <c r="E13" i="10"/>
  <c r="G13" i="10"/>
  <c r="H13" i="10"/>
  <c r="I13" i="10"/>
  <c r="J13" i="10"/>
  <c r="K13" i="10"/>
  <c r="B14" i="10"/>
  <c r="C14" i="10"/>
  <c r="D14" i="10"/>
  <c r="E14" i="10"/>
  <c r="G14" i="10"/>
  <c r="H14" i="10"/>
  <c r="I14" i="10"/>
  <c r="J14" i="10"/>
  <c r="K14" i="10"/>
  <c r="B15" i="10"/>
  <c r="C15" i="10"/>
  <c r="D15" i="10"/>
  <c r="E15" i="10"/>
  <c r="G15" i="10"/>
  <c r="H15" i="10"/>
  <c r="I15" i="10"/>
  <c r="J15" i="10"/>
  <c r="K15" i="10"/>
  <c r="F2" i="2"/>
  <c r="F7" i="2"/>
  <c r="F9" i="2"/>
  <c r="E5" i="1"/>
  <c r="D5" i="1" s="1"/>
  <c r="A6" i="1"/>
  <c r="B6" i="1"/>
  <c r="D6" i="1"/>
  <c r="E6" i="1"/>
  <c r="F6" i="1"/>
  <c r="G6" i="1"/>
  <c r="H6" i="1"/>
  <c r="I6" i="1"/>
  <c r="J6" i="1"/>
  <c r="A7" i="1"/>
  <c r="B7" i="1"/>
  <c r="D7" i="1"/>
  <c r="E7" i="1"/>
  <c r="F7" i="1"/>
  <c r="G7" i="1"/>
  <c r="H7" i="1" s="1"/>
  <c r="A8" i="1"/>
  <c r="B8" i="1"/>
  <c r="E8" i="1"/>
  <c r="D8" i="1" s="1"/>
  <c r="F8" i="1" s="1"/>
  <c r="A9" i="1"/>
  <c r="B9" i="1"/>
  <c r="E9" i="1"/>
  <c r="D9" i="1" s="1"/>
  <c r="F9" i="1" s="1"/>
  <c r="G9" i="1" s="1"/>
  <c r="H9" i="1" s="1"/>
  <c r="I9" i="1" s="1"/>
  <c r="J9" i="1" s="1"/>
  <c r="D10" i="1"/>
  <c r="E10" i="1"/>
  <c r="F10" i="1"/>
  <c r="G10" i="1"/>
  <c r="H10" i="1"/>
  <c r="I10" i="1"/>
  <c r="J10" i="1"/>
  <c r="D11" i="1"/>
  <c r="F11" i="1"/>
  <c r="G11" i="1"/>
  <c r="H11" i="1"/>
  <c r="I11" i="1"/>
  <c r="J11" i="1"/>
  <c r="D12" i="1"/>
  <c r="F12" i="1"/>
  <c r="G12" i="1"/>
  <c r="H12" i="1"/>
  <c r="I12" i="1"/>
  <c r="J12" i="1"/>
  <c r="D13" i="1"/>
  <c r="E13" i="1"/>
  <c r="F13" i="1"/>
  <c r="G13" i="1"/>
  <c r="H13" i="1"/>
  <c r="I13" i="1"/>
  <c r="J13" i="1"/>
  <c r="D14" i="1"/>
  <c r="F14" i="1"/>
  <c r="G14" i="1"/>
  <c r="H14" i="1"/>
  <c r="I14" i="1"/>
  <c r="J14" i="1"/>
  <c r="D15" i="1"/>
  <c r="F15" i="1"/>
  <c r="G15" i="1"/>
  <c r="H15" i="1"/>
  <c r="I15" i="1"/>
  <c r="J15" i="1"/>
  <c r="D16" i="1"/>
  <c r="E16" i="1"/>
  <c r="F16" i="1"/>
  <c r="G16" i="1"/>
  <c r="H16" i="1"/>
  <c r="I16" i="1"/>
  <c r="J16" i="1"/>
  <c r="D17" i="1"/>
  <c r="F17" i="1"/>
  <c r="G17" i="1"/>
  <c r="H17" i="1"/>
  <c r="I17" i="1"/>
  <c r="J17" i="1"/>
  <c r="D18" i="1"/>
  <c r="F18" i="1"/>
  <c r="G18" i="1"/>
  <c r="H18" i="1"/>
  <c r="I18" i="1"/>
  <c r="J18" i="1"/>
  <c r="D19" i="1"/>
  <c r="F19" i="1"/>
  <c r="G19" i="1"/>
  <c r="H19" i="1"/>
  <c r="I19" i="1"/>
  <c r="J19" i="1"/>
  <c r="D20" i="1"/>
  <c r="F20" i="1"/>
  <c r="G20" i="1"/>
  <c r="H20" i="1"/>
  <c r="I20" i="1"/>
  <c r="J20" i="1"/>
  <c r="D21" i="1"/>
  <c r="E21" i="1"/>
  <c r="F21" i="1"/>
  <c r="G21" i="1"/>
  <c r="H21" i="1"/>
  <c r="I21" i="1"/>
  <c r="J21" i="1"/>
  <c r="D22" i="1"/>
  <c r="F22" i="1"/>
  <c r="G22" i="1"/>
  <c r="H22" i="1"/>
  <c r="I22" i="1"/>
  <c r="J22" i="1"/>
  <c r="D23" i="1"/>
  <c r="F23" i="1"/>
  <c r="G23" i="1"/>
  <c r="H23" i="1"/>
  <c r="I23" i="1"/>
  <c r="J23" i="1"/>
  <c r="D24" i="1"/>
  <c r="F24" i="1"/>
  <c r="G24" i="1"/>
  <c r="H24" i="1"/>
  <c r="I24" i="1"/>
  <c r="J24" i="1"/>
  <c r="D25" i="1"/>
  <c r="E25" i="1"/>
  <c r="F25" i="1"/>
  <c r="G25" i="1"/>
  <c r="H25" i="1"/>
  <c r="I25" i="1"/>
  <c r="J25" i="1"/>
  <c r="D26" i="1"/>
  <c r="F26" i="1"/>
  <c r="G26" i="1"/>
  <c r="H26" i="1"/>
  <c r="I26" i="1"/>
  <c r="J26" i="1"/>
  <c r="D27" i="1"/>
  <c r="F27" i="1"/>
  <c r="G27" i="1"/>
  <c r="H27" i="1"/>
  <c r="I27" i="1"/>
  <c r="J27" i="1"/>
  <c r="D28" i="1"/>
  <c r="F28" i="1"/>
  <c r="G28" i="1"/>
  <c r="H28" i="1"/>
  <c r="I28" i="1"/>
  <c r="J28" i="1"/>
  <c r="D29" i="1"/>
  <c r="D30" i="1"/>
  <c r="F30" i="1"/>
  <c r="G30" i="1"/>
  <c r="H30" i="1"/>
  <c r="I30" i="1"/>
  <c r="J30" i="1"/>
  <c r="D31" i="1"/>
  <c r="F31" i="1"/>
  <c r="G31" i="1"/>
  <c r="H31" i="1"/>
  <c r="I31" i="1"/>
  <c r="J31" i="1"/>
  <c r="F32" i="1"/>
  <c r="G32" i="1"/>
  <c r="H32" i="1"/>
  <c r="I32" i="1"/>
  <c r="J32" i="1"/>
  <c r="F33" i="1"/>
  <c r="G33" i="1"/>
  <c r="H33" i="1"/>
  <c r="I33" i="1"/>
  <c r="J33" i="1"/>
  <c r="D34" i="1"/>
  <c r="F34" i="1"/>
  <c r="G34" i="1"/>
  <c r="H34" i="1"/>
  <c r="I34" i="1"/>
  <c r="J34" i="1"/>
  <c r="F35" i="1"/>
  <c r="G35" i="1"/>
  <c r="H35" i="1"/>
  <c r="I35" i="1"/>
  <c r="J35" i="1"/>
  <c r="D36" i="1"/>
  <c r="F36" i="1"/>
  <c r="G36" i="1"/>
  <c r="H36" i="1"/>
  <c r="I36" i="1"/>
  <c r="J36" i="1"/>
  <c r="F37" i="1"/>
  <c r="G37" i="1"/>
  <c r="H37" i="1"/>
  <c r="I37" i="1"/>
  <c r="J37" i="1"/>
  <c r="D39" i="1"/>
  <c r="E39" i="1"/>
  <c r="F39" i="1"/>
  <c r="G39" i="1"/>
  <c r="H39" i="1"/>
  <c r="I39" i="1"/>
  <c r="J39" i="1"/>
  <c r="J40" i="1"/>
  <c r="D43" i="1"/>
  <c r="E43" i="1"/>
  <c r="F43" i="1"/>
  <c r="G43" i="1"/>
  <c r="H43" i="1"/>
  <c r="I43" i="1"/>
  <c r="J43" i="1"/>
  <c r="F46" i="1"/>
  <c r="G46" i="1"/>
  <c r="H46" i="1"/>
  <c r="I46" i="1"/>
  <c r="J46" i="1"/>
  <c r="D41" i="1" l="1"/>
  <c r="D45" i="1" s="1"/>
  <c r="D48" i="1" s="1"/>
  <c r="D50" i="1" s="1"/>
  <c r="D38" i="1"/>
  <c r="E38" i="1" s="1"/>
  <c r="I7" i="1"/>
  <c r="G8" i="1"/>
  <c r="F5" i="1"/>
  <c r="D51" i="1" l="1"/>
  <c r="D52" i="1"/>
  <c r="F38" i="1"/>
  <c r="E29" i="1"/>
  <c r="E41" i="1" s="1"/>
  <c r="J7" i="1"/>
  <c r="H8" i="1"/>
  <c r="G5" i="1"/>
  <c r="G38" i="1" l="1"/>
  <c r="F29" i="1"/>
  <c r="F41" i="1" s="1"/>
  <c r="F45" i="1" s="1"/>
  <c r="F48" i="1" s="1"/>
  <c r="H5" i="1"/>
  <c r="I8" i="1"/>
  <c r="G29" i="1" l="1"/>
  <c r="G41" i="1" s="1"/>
  <c r="G45" i="1" s="1"/>
  <c r="G48" i="1" s="1"/>
  <c r="G50" i="1" s="1"/>
  <c r="H38" i="1"/>
  <c r="F50" i="1"/>
  <c r="I5" i="1"/>
  <c r="J8" i="1"/>
  <c r="J5" i="1" s="1"/>
  <c r="G51" i="1" l="1"/>
  <c r="G52" i="1"/>
  <c r="H29" i="1"/>
  <c r="H41" i="1" s="1"/>
  <c r="H45" i="1" s="1"/>
  <c r="H48" i="1" s="1"/>
  <c r="I38" i="1"/>
  <c r="F51" i="1"/>
  <c r="F52" i="1"/>
  <c r="H50" i="1" l="1"/>
  <c r="I29" i="1"/>
  <c r="I41" i="1" s="1"/>
  <c r="I45" i="1" s="1"/>
  <c r="I48" i="1" s="1"/>
  <c r="J38" i="1"/>
  <c r="J29" i="1" s="1"/>
  <c r="J41" i="1" s="1"/>
  <c r="J45" i="1" s="1"/>
  <c r="J48" i="1" s="1"/>
  <c r="J50" i="1" s="1"/>
  <c r="H51" i="1" l="1"/>
  <c r="H52" i="1" s="1"/>
  <c r="J51" i="1"/>
  <c r="J52" i="1" s="1"/>
  <c r="I50" i="1"/>
  <c r="F56" i="1"/>
  <c r="I51" i="1" l="1"/>
  <c r="I52" i="1" s="1"/>
  <c r="F54" i="1" s="1"/>
</calcChain>
</file>

<file path=xl/sharedStrings.xml><?xml version="1.0" encoding="utf-8"?>
<sst xmlns="http://schemas.openxmlformats.org/spreadsheetml/2006/main" count="128" uniqueCount="124">
  <si>
    <t>PREVISIÓ EXPLOTACIÓ CÍVIC</t>
  </si>
  <si>
    <t>evolució desp.</t>
  </si>
  <si>
    <t>evolució ing.</t>
  </si>
  <si>
    <t>evolució sous</t>
  </si>
  <si>
    <t>Concepte</t>
  </si>
  <si>
    <t>Cost unitari empresa</t>
  </si>
  <si>
    <t>Unitats</t>
  </si>
  <si>
    <t>Import sense IVA</t>
  </si>
  <si>
    <t>Import IVA inclòs</t>
  </si>
  <si>
    <t>exercici 1</t>
  </si>
  <si>
    <t>exercici 2</t>
  </si>
  <si>
    <t>exercici 3</t>
  </si>
  <si>
    <t>exercici 4</t>
  </si>
  <si>
    <t>exercici 5</t>
  </si>
  <si>
    <t xml:space="preserve">Personal  </t>
  </si>
  <si>
    <t>Els sous s'han calculat tenint en compte un increment del 2,5% anual. El sou base és una mitjana de tots els anys. També incorporar l'absentisme i plusos</t>
  </si>
  <si>
    <t>Assegurances</t>
  </si>
  <si>
    <t>Assegurança responsabilitat civil</t>
  </si>
  <si>
    <t>Assegurança d'accidents</t>
  </si>
  <si>
    <t>Neteja i manteniment</t>
  </si>
  <si>
    <t>Servei de neteja</t>
  </si>
  <si>
    <t>imports amb IVA inclòs</t>
  </si>
  <si>
    <t>Material i manteniment</t>
  </si>
  <si>
    <t>Subministraments</t>
  </si>
  <si>
    <t>Telèfon</t>
  </si>
  <si>
    <t>Electricitat</t>
  </si>
  <si>
    <t>Aigua</t>
  </si>
  <si>
    <t>Gas</t>
  </si>
  <si>
    <t>Compres</t>
  </si>
  <si>
    <t>Alimentació/cuina</t>
  </si>
  <si>
    <t>Begudes</t>
  </si>
  <si>
    <t>Altres compres</t>
  </si>
  <si>
    <t>Despeses de material</t>
  </si>
  <si>
    <t>Material petitets reparacions</t>
  </si>
  <si>
    <t>Reposició mobiliari</t>
  </si>
  <si>
    <t>Reposició material hostaleria</t>
  </si>
  <si>
    <t>Altres despeses</t>
  </si>
  <si>
    <t>Serveis externs (gestoria)</t>
  </si>
  <si>
    <t>Servei de prevenció de riscos laborals</t>
  </si>
  <si>
    <t>Servei de desinsectació, desratització</t>
  </si>
  <si>
    <t>Dspeses Contorla de qualitat i Anàlisi de Riscos</t>
  </si>
  <si>
    <t>Despeses bancàries</t>
  </si>
  <si>
    <t>interessos inversió cuina</t>
  </si>
  <si>
    <t>Despeses constitució</t>
  </si>
  <si>
    <t>Taxes</t>
  </si>
  <si>
    <t xml:space="preserve">Imprevistos </t>
  </si>
  <si>
    <t>Arrendaments i cànons</t>
  </si>
  <si>
    <t>Cànon Ajuntament</t>
  </si>
  <si>
    <t>TOTAL COSTOS D'EXPLOTACIÓ</t>
  </si>
  <si>
    <t>TOTAL INGRESSOS D'EXPLOTACIÓ</t>
  </si>
  <si>
    <t>EBITDA (ing. - desp. d'explotació)</t>
  </si>
  <si>
    <t>Amortitzacions per inversió de cuina</t>
  </si>
  <si>
    <t>Provisions</t>
  </si>
  <si>
    <t>Import net xifra de negocis - BAII (Benefici abans interessos i impostos)</t>
  </si>
  <si>
    <t xml:space="preserve">Interessos </t>
  </si>
  <si>
    <t>BAI (Benefici abans impostos)</t>
  </si>
  <si>
    <t>Impostos 25%</t>
  </si>
  <si>
    <t>BENEFICI NET</t>
  </si>
  <si>
    <t>TOTAL BENEFICI NET 2023-2026</t>
  </si>
  <si>
    <t>TOTAL IMPORT NET XIFRA NEGOCIS 2023-2026</t>
  </si>
  <si>
    <t>Recaptació diària</t>
  </si>
  <si>
    <t>Dies/any</t>
  </si>
  <si>
    <t>Total previsió</t>
  </si>
  <si>
    <t>Mitjana recaptació diària hivern</t>
  </si>
  <si>
    <t xml:space="preserve">Actes especials  </t>
  </si>
  <si>
    <t>TOTAL INGRESSOS</t>
  </si>
  <si>
    <t>TOTAL INGRESSOS IVA INCLÒS</t>
  </si>
  <si>
    <t>sou mensual 2024 (segons conveni) a jornada complerta</t>
  </si>
  <si>
    <t>IPC 2025</t>
  </si>
  <si>
    <t>Sou base mensual 2026</t>
  </si>
  <si>
    <t>Cambrer/a 1 - Cat. B nivell 3</t>
  </si>
  <si>
    <t>Cuiner/a - Cat. B nivell 3</t>
  </si>
  <si>
    <t>Ajudant cuina- Cat B nivell 4</t>
  </si>
  <si>
    <t>netejador/a - Cat. B nivell  5</t>
  </si>
  <si>
    <t>Conveni</t>
  </si>
  <si>
    <t>categoria</t>
  </si>
  <si>
    <t>Salari Base mensual 2026</t>
  </si>
  <si>
    <t>Complements antiguitat, altres plusos conveni</t>
  </si>
  <si>
    <t>Salari Brut mensual 2026</t>
  </si>
  <si>
    <t>número de mensualitats</t>
  </si>
  <si>
    <t>TOTAL Sou Brut anual</t>
  </si>
  <si>
    <t>Seguretat Social</t>
  </si>
  <si>
    <t>Cost empresa</t>
  </si>
  <si>
    <t>Suplències i Absentisme</t>
  </si>
  <si>
    <t>Total Cost empresa 2026</t>
  </si>
  <si>
    <t>RESOLUCIÓ EMT/4203/2022, de 27 de desembre, per la qual es disposa la inscripció i la publicació del Conveni col·lectiu interprovincial del sector de la indústria d’hostaleria i turisme de Catalunya (codi de conveni núm. 79000275011992).</t>
  </si>
  <si>
    <t>Es preveu un durada de la concessió de 5 anys</t>
  </si>
  <si>
    <t>Período</t>
  </si>
  <si>
    <t>Mensualidad</t>
  </si>
  <si>
    <t>Intereses</t>
  </si>
  <si>
    <t>Amortización</t>
  </si>
  <si>
    <t>Capital vivo</t>
  </si>
  <si>
    <t>Capital Amortizado</t>
  </si>
  <si>
    <t>interessos</t>
  </si>
  <si>
    <t>amortitzacions</t>
  </si>
  <si>
    <t>Capital</t>
  </si>
  <si>
    <t>amortització</t>
  </si>
  <si>
    <t>Freqüència pagament</t>
  </si>
  <si>
    <t>Mensual</t>
  </si>
  <si>
    <t>Any 1</t>
  </si>
  <si>
    <t>Interès nominal</t>
  </si>
  <si>
    <t>Any 2</t>
  </si>
  <si>
    <t>Interès efectiu</t>
  </si>
  <si>
    <t>Any 3</t>
  </si>
  <si>
    <t>Termini en anys</t>
  </si>
  <si>
    <t>Any 4</t>
  </si>
  <si>
    <t>nº total de pagaments</t>
  </si>
  <si>
    <t>Any 5</t>
  </si>
  <si>
    <t>Any 6</t>
  </si>
  <si>
    <t>data subasta</t>
  </si>
  <si>
    <t>Any 7</t>
  </si>
  <si>
    <t>Any 8</t>
  </si>
  <si>
    <t>Any 9</t>
  </si>
  <si>
    <t>Any 10</t>
  </si>
  <si>
    <t>Any 11</t>
  </si>
  <si>
    <t>Any 12</t>
  </si>
  <si>
    <t>Any 13</t>
  </si>
  <si>
    <t>Any 14</t>
  </si>
  <si>
    <t>Any 15</t>
  </si>
  <si>
    <t>Any 16</t>
  </si>
  <si>
    <t>Any 17</t>
  </si>
  <si>
    <t>Any 18</t>
  </si>
  <si>
    <t>Any 19</t>
  </si>
  <si>
    <t>Any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</si>
</sst>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[$€-403];[Red]\-#,##0.00\ [$€-403]"/>
    <numFmt numFmtId="165" formatCode="#,###"/>
    <numFmt numFmtId="166" formatCode="_-* #,##0.00&quot; €&quot;_-;\-* #,##0.00&quot; €&quot;_-;_-* \-??&quot; €&quot;_-;_-@_-"/>
    <numFmt numFmtId="167" formatCode="0.0%"/>
    <numFmt numFmtId="168" formatCode="_-* #,##0.000\ &quot;€&quot;_-;\-* #,##0.000\ &quot;€&quot;_-;_-* &quot;-&quot;??\ &quot;€&quot;_-;_-@_-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39"/>
      </patternFill>
    </fill>
    <fill>
      <patternFill patternType="solid">
        <fgColor indexed="5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2" fillId="0" borderId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/>
    <xf numFmtId="0" fontId="2" fillId="0" borderId="0" xfId="0" applyFont="1"/>
    <xf numFmtId="0" fontId="4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Alignment="1">
      <alignment horizontal="right" vertical="center" wrapText="1"/>
    </xf>
    <xf numFmtId="0" fontId="0" fillId="0" borderId="1" xfId="0" applyBorder="1"/>
    <xf numFmtId="44" fontId="0" fillId="0" borderId="0" xfId="2" applyFont="1"/>
    <xf numFmtId="0" fontId="4" fillId="0" borderId="0" xfId="0" applyFont="1" applyAlignment="1">
      <alignment horizontal="center" vertical="center" wrapText="1"/>
    </xf>
    <xf numFmtId="0" fontId="9" fillId="4" borderId="1" xfId="0" applyFont="1" applyFill="1" applyBorder="1"/>
    <xf numFmtId="44" fontId="2" fillId="0" borderId="0" xfId="0" applyNumberFormat="1" applyFont="1"/>
    <xf numFmtId="44" fontId="4" fillId="0" borderId="0" xfId="2" applyFont="1"/>
    <xf numFmtId="44" fontId="0" fillId="0" borderId="0" xfId="0" applyNumberFormat="1"/>
    <xf numFmtId="44" fontId="2" fillId="0" borderId="0" xfId="2" applyFont="1" applyFill="1" applyAlignment="1">
      <alignment horizontal="left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4" fontId="5" fillId="0" borderId="0" xfId="0" applyNumberFormat="1" applyFont="1"/>
    <xf numFmtId="44" fontId="5" fillId="2" borderId="2" xfId="2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0" borderId="0" xfId="2" applyNumberFormat="1" applyFont="1"/>
    <xf numFmtId="0" fontId="10" fillId="2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10" fontId="2" fillId="0" borderId="0" xfId="0" applyNumberFormat="1" applyFont="1" applyAlignment="1">
      <alignment vertical="center" wrapText="1"/>
    </xf>
    <xf numFmtId="0" fontId="2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2" applyNumberFormat="1" applyFont="1" applyAlignment="1">
      <alignment vertical="center" wrapText="1"/>
    </xf>
    <xf numFmtId="44" fontId="2" fillId="0" borderId="0" xfId="2" applyFont="1" applyAlignment="1">
      <alignment vertical="center" wrapText="1"/>
    </xf>
    <xf numFmtId="44" fontId="2" fillId="0" borderId="0" xfId="2" applyFont="1" applyFill="1" applyAlignment="1">
      <alignment vertical="center" wrapText="1"/>
    </xf>
    <xf numFmtId="0" fontId="11" fillId="5" borderId="0" xfId="0" applyFont="1" applyFill="1" applyAlignment="1">
      <alignment vertical="center" wrapText="1"/>
    </xf>
    <xf numFmtId="164" fontId="2" fillId="0" borderId="0" xfId="0" applyNumberFormat="1" applyFont="1" applyAlignment="1">
      <alignment horizontal="right" vertical="center" wrapText="1"/>
    </xf>
    <xf numFmtId="44" fontId="2" fillId="0" borderId="0" xfId="0" applyNumberFormat="1" applyFont="1" applyAlignment="1">
      <alignment vertical="center" wrapText="1"/>
    </xf>
    <xf numFmtId="10" fontId="2" fillId="0" borderId="0" xfId="3" applyNumberFormat="1" applyFont="1" applyFill="1" applyAlignment="1">
      <alignment vertical="center" wrapText="1"/>
    </xf>
    <xf numFmtId="164" fontId="2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/>
    </xf>
    <xf numFmtId="10" fontId="0" fillId="0" borderId="7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44" fontId="0" fillId="0" borderId="6" xfId="2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167" fontId="0" fillId="7" borderId="6" xfId="0" applyNumberFormat="1" applyFill="1" applyBorder="1" applyAlignment="1">
      <alignment horizontal="center"/>
    </xf>
    <xf numFmtId="168" fontId="0" fillId="0" borderId="6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4" fontId="8" fillId="0" borderId="6" xfId="2" applyFont="1" applyBorder="1" applyAlignment="1">
      <alignment horizontal="center" vertical="center" wrapText="1"/>
    </xf>
    <xf numFmtId="167" fontId="0" fillId="0" borderId="6" xfId="0" applyNumberFormat="1" applyBorder="1" applyAlignment="1">
      <alignment horizontal="center"/>
    </xf>
    <xf numFmtId="1" fontId="0" fillId="0" borderId="6" xfId="3" applyNumberFormat="1" applyFont="1" applyFill="1" applyBorder="1" applyAlignment="1">
      <alignment horizontal="center"/>
    </xf>
    <xf numFmtId="1" fontId="8" fillId="0" borderId="6" xfId="2" applyNumberFormat="1" applyFont="1" applyBorder="1" applyAlignment="1">
      <alignment horizontal="center" vertical="center" wrapText="1"/>
    </xf>
    <xf numFmtId="10" fontId="0" fillId="7" borderId="0" xfId="0" applyNumberFormat="1" applyFill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164" fontId="10" fillId="2" borderId="0" xfId="0" applyNumberFormat="1" applyFont="1" applyFill="1" applyAlignment="1">
      <alignment horizontal="right" vertical="center" wrapText="1"/>
    </xf>
    <xf numFmtId="164" fontId="11" fillId="6" borderId="0" xfId="0" applyNumberFormat="1" applyFont="1" applyFill="1" applyAlignment="1">
      <alignment vertical="center" wrapText="1"/>
    </xf>
    <xf numFmtId="0" fontId="11" fillId="6" borderId="0" xfId="0" applyFont="1" applyFill="1" applyAlignment="1">
      <alignment horizontal="center" vertical="center" wrapText="1"/>
    </xf>
    <xf numFmtId="164" fontId="11" fillId="6" borderId="0" xfId="0" applyNumberFormat="1" applyFont="1" applyFill="1" applyAlignment="1">
      <alignment horizontal="center" vertical="center" wrapText="1"/>
    </xf>
    <xf numFmtId="165" fontId="11" fillId="6" borderId="0" xfId="0" applyNumberFormat="1" applyFont="1" applyFill="1" applyAlignment="1">
      <alignment horizontal="center" vertical="center" wrapText="1"/>
    </xf>
    <xf numFmtId="44" fontId="11" fillId="6" borderId="0" xfId="2" applyFont="1" applyFill="1" applyAlignment="1">
      <alignment vertical="center" wrapText="1"/>
    </xf>
    <xf numFmtId="44" fontId="11" fillId="6" borderId="0" xfId="2" applyFont="1" applyFill="1" applyAlignment="1">
      <alignment horizontal="left" vertical="center" wrapText="1"/>
    </xf>
    <xf numFmtId="164" fontId="11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center" vertical="center" wrapText="1"/>
    </xf>
    <xf numFmtId="44" fontId="11" fillId="0" borderId="0" xfId="2" applyFont="1" applyFill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164" fontId="11" fillId="6" borderId="0" xfId="2" applyNumberFormat="1" applyFont="1" applyFill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4" fontId="11" fillId="0" borderId="0" xfId="2" applyFont="1" applyFill="1" applyAlignment="1">
      <alignment horizontal="left" vertical="center" wrapText="1"/>
    </xf>
    <xf numFmtId="164" fontId="11" fillId="0" borderId="0" xfId="0" applyNumberFormat="1" applyFont="1" applyAlignment="1">
      <alignment horizontal="right" vertical="center" wrapText="1"/>
    </xf>
    <xf numFmtId="164" fontId="10" fillId="0" borderId="9" xfId="0" applyNumberFormat="1" applyFont="1" applyBorder="1" applyAlignment="1">
      <alignment vertical="center" wrapText="1"/>
    </xf>
    <xf numFmtId="164" fontId="10" fillId="0" borderId="9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44" fontId="11" fillId="0" borderId="0" xfId="2" applyFont="1" applyAlignment="1">
      <alignment vertical="center" wrapText="1"/>
    </xf>
    <xf numFmtId="0" fontId="8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6" borderId="0" xfId="0" applyFont="1" applyFill="1" applyAlignment="1">
      <alignment vertical="center" wrapText="1"/>
    </xf>
    <xf numFmtId="164" fontId="11" fillId="8" borderId="0" xfId="0" applyNumberFormat="1" applyFont="1" applyFill="1" applyAlignment="1">
      <alignment vertical="center" wrapText="1"/>
    </xf>
    <xf numFmtId="0" fontId="4" fillId="0" borderId="0" xfId="0" applyFont="1" applyAlignment="1">
      <alignment horizontal="left" wrapText="1"/>
    </xf>
    <xf numFmtId="44" fontId="2" fillId="0" borderId="0" xfId="2" applyFont="1" applyAlignment="1">
      <alignment horizontal="center"/>
    </xf>
    <xf numFmtId="44" fontId="2" fillId="0" borderId="0" xfId="2" applyFont="1"/>
    <xf numFmtId="8" fontId="0" fillId="0" borderId="0" xfId="0" applyNumberFormat="1"/>
    <xf numFmtId="44" fontId="0" fillId="0" borderId="0" xfId="0" applyNumberFormat="1" applyAlignment="1">
      <alignment horizontal="center"/>
    </xf>
    <xf numFmtId="14" fontId="0" fillId="0" borderId="0" xfId="0" applyNumberFormat="1"/>
    <xf numFmtId="0" fontId="8" fillId="9" borderId="1" xfId="0" applyFont="1" applyFill="1" applyBorder="1" applyAlignment="1">
      <alignment horizontal="center"/>
    </xf>
    <xf numFmtId="3" fontId="0" fillId="0" borderId="0" xfId="0" applyNumberFormat="1"/>
    <xf numFmtId="0" fontId="0" fillId="5" borderId="1" xfId="0" applyFill="1" applyBorder="1"/>
    <xf numFmtId="44" fontId="0" fillId="0" borderId="1" xfId="2" applyFont="1" applyBorder="1"/>
    <xf numFmtId="0" fontId="0" fillId="5" borderId="10" xfId="0" applyFill="1" applyBorder="1"/>
    <xf numFmtId="8" fontId="0" fillId="0" borderId="1" xfId="0" applyNumberFormat="1" applyBorder="1"/>
    <xf numFmtId="44" fontId="0" fillId="0" borderId="1" xfId="0" applyNumberFormat="1" applyBorder="1"/>
    <xf numFmtId="10" fontId="0" fillId="0" borderId="0" xfId="3" applyNumberFormat="1" applyFont="1"/>
    <xf numFmtId="0" fontId="8" fillId="9" borderId="0" xfId="0" applyFont="1" applyFill="1" applyAlignment="1">
      <alignment horizontal="center"/>
    </xf>
    <xf numFmtId="164" fontId="10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4" fontId="10" fillId="5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">
    <cellStyle name="Euro" xfId="1" xr:uid="{1B7C39BC-76A8-4C07-B7EE-C74B7E97701E}"/>
    <cellStyle name="Moneda" xfId="2" builtinId="4"/>
    <cellStyle name="Normal" xfId="0" builtinId="0"/>
    <cellStyle name="Percentat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2591D-2A24-4251-85C8-D75631F20544}">
  <sheetPr>
    <pageSetUpPr fitToPage="1"/>
  </sheetPr>
  <dimension ref="A1:N57"/>
  <sheetViews>
    <sheetView showGridLines="0" tabSelected="1" topLeftCell="A15" zoomScale="115" zoomScaleNormal="115" workbookViewId="0">
      <selection activeCell="A8" sqref="A8:XFD9"/>
    </sheetView>
  </sheetViews>
  <sheetFormatPr defaultColWidth="11.42578125" defaultRowHeight="12.75" x14ac:dyDescent="0.2"/>
  <cols>
    <col min="1" max="1" width="48.42578125" style="23" customWidth="1"/>
    <col min="2" max="2" width="15.28515625" style="68" hidden="1" customWidth="1"/>
    <col min="3" max="3" width="7.7109375" style="68" hidden="1" customWidth="1"/>
    <col min="4" max="4" width="16.5703125" style="76" hidden="1" customWidth="1"/>
    <col min="5" max="5" width="23.28515625" style="68" hidden="1" customWidth="1"/>
    <col min="6" max="6" width="20.28515625" style="23" customWidth="1"/>
    <col min="7" max="7" width="19.5703125" style="23" customWidth="1"/>
    <col min="8" max="8" width="18.5703125" style="23" customWidth="1"/>
    <col min="9" max="10" width="19.140625" style="23" customWidth="1"/>
    <col min="11" max="16384" width="11.42578125" style="23"/>
  </cols>
  <sheetData>
    <row r="1" spans="1:14" ht="24" customHeight="1" x14ac:dyDescent="0.2">
      <c r="A1" s="101" t="s">
        <v>0</v>
      </c>
      <c r="B1" s="101"/>
      <c r="C1" s="101"/>
      <c r="D1" s="101"/>
      <c r="E1" s="79"/>
      <c r="F1" s="23" t="s">
        <v>1</v>
      </c>
      <c r="G1" s="24">
        <v>0.03</v>
      </c>
    </row>
    <row r="2" spans="1:14" x14ac:dyDescent="0.2">
      <c r="A2" s="15"/>
      <c r="B2" s="54"/>
      <c r="C2" s="55"/>
      <c r="D2" s="96"/>
      <c r="E2" s="96"/>
      <c r="F2" s="23" t="s">
        <v>2</v>
      </c>
      <c r="G2" s="24"/>
      <c r="H2" s="24">
        <v>0.03</v>
      </c>
      <c r="I2" s="97"/>
      <c r="J2" s="97"/>
    </row>
    <row r="3" spans="1:14" x14ac:dyDescent="0.2">
      <c r="A3" s="15"/>
      <c r="B3" s="54"/>
      <c r="C3" s="55"/>
      <c r="D3" s="96"/>
      <c r="E3" s="96"/>
      <c r="F3" s="23" t="s">
        <v>3</v>
      </c>
      <c r="G3" s="24">
        <v>2.5000000000000001E-2</v>
      </c>
      <c r="H3" s="24"/>
      <c r="I3" s="97"/>
      <c r="J3" s="97"/>
    </row>
    <row r="4" spans="1:14" s="7" customFormat="1" ht="25.5" x14ac:dyDescent="0.2">
      <c r="A4" s="7" t="s">
        <v>4</v>
      </c>
      <c r="B4" s="54" t="s">
        <v>5</v>
      </c>
      <c r="C4" s="54" t="s">
        <v>6</v>
      </c>
      <c r="D4" s="54" t="s">
        <v>7</v>
      </c>
      <c r="E4" s="54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</row>
    <row r="5" spans="1:14" x14ac:dyDescent="0.2">
      <c r="A5" s="3" t="s">
        <v>14</v>
      </c>
      <c r="B5" s="56"/>
      <c r="C5" s="56"/>
      <c r="D5" s="57">
        <f>+E5</f>
        <v>73537.56</v>
      </c>
      <c r="E5" s="57">
        <f t="shared" ref="E5:J5" si="0">SUM(E6:E9)</f>
        <v>73537.56</v>
      </c>
      <c r="F5" s="4">
        <f t="shared" si="0"/>
        <v>73537.56</v>
      </c>
      <c r="G5" s="4">
        <f t="shared" si="0"/>
        <v>75375.998999999996</v>
      </c>
      <c r="H5" s="4">
        <f t="shared" si="0"/>
        <v>77260.398974999989</v>
      </c>
      <c r="I5" s="4">
        <f t="shared" si="0"/>
        <v>79191.908949374978</v>
      </c>
      <c r="J5" s="4">
        <f t="shared" si="0"/>
        <v>81171.706673109351</v>
      </c>
    </row>
    <row r="6" spans="1:14" x14ac:dyDescent="0.2">
      <c r="A6" s="25" t="str">
        <f>'sous per categoria'!B12</f>
        <v>Cambrer/a 1 - Cat. B nivell 3</v>
      </c>
      <c r="B6" s="58">
        <f>'sous per categoria'!K12</f>
        <v>36768.78</v>
      </c>
      <c r="C6" s="59">
        <v>1</v>
      </c>
      <c r="D6" s="58">
        <f>+E6</f>
        <v>36768.78</v>
      </c>
      <c r="E6" s="80">
        <f>+B6*C6</f>
        <v>36768.78</v>
      </c>
      <c r="F6" s="26">
        <f>+D6</f>
        <v>36768.78</v>
      </c>
      <c r="G6" s="26">
        <f>F6*(1+$G$3)</f>
        <v>37687.999499999998</v>
      </c>
      <c r="H6" s="26">
        <f>G6*(1+$G$3)</f>
        <v>38630.199487499995</v>
      </c>
      <c r="I6" s="26">
        <f>H6*(1+$G$3)</f>
        <v>39595.954474687489</v>
      </c>
      <c r="J6" s="26">
        <f>I6*(1+$G$3)</f>
        <v>40585.853336554675</v>
      </c>
      <c r="L6" s="78" t="s">
        <v>15</v>
      </c>
    </row>
    <row r="7" spans="1:14" x14ac:dyDescent="0.2">
      <c r="A7" s="25" t="str">
        <f>'sous per categoria'!B13</f>
        <v>Cuiner/a - Cat. B nivell 3</v>
      </c>
      <c r="B7" s="58">
        <f>'sous per categoria'!K13</f>
        <v>36768.78</v>
      </c>
      <c r="C7" s="59">
        <v>1</v>
      </c>
      <c r="D7" s="58">
        <f>+E7</f>
        <v>36768.78</v>
      </c>
      <c r="E7" s="80">
        <f>+B7*C7</f>
        <v>36768.78</v>
      </c>
      <c r="F7" s="26">
        <f>+D7</f>
        <v>36768.78</v>
      </c>
      <c r="G7" s="26">
        <f t="shared" ref="G7:H9" si="1">F7*(1+$G$3)</f>
        <v>37687.999499999998</v>
      </c>
      <c r="H7" s="26">
        <f t="shared" si="1"/>
        <v>38630.199487499995</v>
      </c>
      <c r="I7" s="26">
        <f t="shared" ref="I7:J9" si="2">H7*(1+$G$3)</f>
        <v>39595.954474687489</v>
      </c>
      <c r="J7" s="26">
        <f t="shared" si="2"/>
        <v>40585.853336554675</v>
      </c>
    </row>
    <row r="8" spans="1:14" hidden="1" x14ac:dyDescent="0.2">
      <c r="A8" s="25" t="str">
        <f>'sous per categoria'!B14</f>
        <v>Ajudant cuina- Cat B nivell 4</v>
      </c>
      <c r="B8" s="58">
        <f>'sous per categoria'!K14</f>
        <v>34044.44</v>
      </c>
      <c r="C8" s="59">
        <v>0</v>
      </c>
      <c r="D8" s="58">
        <f>+E8</f>
        <v>0</v>
      </c>
      <c r="E8" s="80">
        <f>+B8*C8</f>
        <v>0</v>
      </c>
      <c r="F8" s="26">
        <f>+D8</f>
        <v>0</v>
      </c>
      <c r="G8" s="26">
        <f t="shared" si="1"/>
        <v>0</v>
      </c>
      <c r="H8" s="26">
        <f t="shared" si="1"/>
        <v>0</v>
      </c>
      <c r="I8" s="26">
        <f t="shared" si="2"/>
        <v>0</v>
      </c>
      <c r="J8" s="26">
        <f t="shared" si="2"/>
        <v>0</v>
      </c>
    </row>
    <row r="9" spans="1:14" hidden="1" x14ac:dyDescent="0.2">
      <c r="A9" s="25" t="str">
        <f>'sous per categoria'!B15</f>
        <v>netejador/a - Cat. B nivell  5</v>
      </c>
      <c r="B9" s="58">
        <f>'sous per categoria'!K15</f>
        <v>31795.83</v>
      </c>
      <c r="C9" s="59">
        <v>0</v>
      </c>
      <c r="D9" s="58">
        <f>+E9</f>
        <v>0</v>
      </c>
      <c r="E9" s="80">
        <f>+B9*C9</f>
        <v>0</v>
      </c>
      <c r="F9" s="26">
        <f>+D9</f>
        <v>0</v>
      </c>
      <c r="G9" s="26">
        <f t="shared" si="1"/>
        <v>0</v>
      </c>
      <c r="H9" s="26">
        <f t="shared" si="1"/>
        <v>0</v>
      </c>
      <c r="I9" s="26">
        <f t="shared" si="2"/>
        <v>0</v>
      </c>
      <c r="J9" s="26">
        <f t="shared" si="2"/>
        <v>0</v>
      </c>
    </row>
    <row r="10" spans="1:14" x14ac:dyDescent="0.2">
      <c r="A10" s="3" t="s">
        <v>16</v>
      </c>
      <c r="B10" s="20"/>
      <c r="C10" s="20"/>
      <c r="D10" s="57">
        <f t="shared" ref="D10:I10" si="3">+D11+D12</f>
        <v>1250</v>
      </c>
      <c r="E10" s="57">
        <f t="shared" si="3"/>
        <v>1250</v>
      </c>
      <c r="F10" s="4">
        <f t="shared" si="3"/>
        <v>1250</v>
      </c>
      <c r="G10" s="4">
        <f t="shared" si="3"/>
        <v>1287.5</v>
      </c>
      <c r="H10" s="4">
        <f t="shared" si="3"/>
        <v>1326.125</v>
      </c>
      <c r="I10" s="4">
        <f t="shared" si="3"/>
        <v>1365.9087500000001</v>
      </c>
      <c r="J10" s="4">
        <f>+J11+J12</f>
        <v>1406.8860125000001</v>
      </c>
    </row>
    <row r="11" spans="1:14" x14ac:dyDescent="0.2">
      <c r="A11" s="25" t="s">
        <v>17</v>
      </c>
      <c r="B11" s="58"/>
      <c r="C11" s="60"/>
      <c r="D11" s="58">
        <f>+E11</f>
        <v>1000</v>
      </c>
      <c r="E11" s="80">
        <v>1000</v>
      </c>
      <c r="F11" s="26">
        <f>+E11</f>
        <v>1000</v>
      </c>
      <c r="G11" s="26">
        <f t="shared" ref="G11:J12" si="4">+F11+(F11*$G$1)</f>
        <v>1030</v>
      </c>
      <c r="H11" s="26">
        <f t="shared" si="4"/>
        <v>1060.9000000000001</v>
      </c>
      <c r="I11" s="26">
        <f t="shared" si="4"/>
        <v>1092.7270000000001</v>
      </c>
      <c r="J11" s="26">
        <f t="shared" si="4"/>
        <v>1125.50881</v>
      </c>
    </row>
    <row r="12" spans="1:14" x14ac:dyDescent="0.2">
      <c r="A12" s="25" t="s">
        <v>18</v>
      </c>
      <c r="B12" s="58"/>
      <c r="C12" s="60"/>
      <c r="D12" s="58">
        <f>+E12</f>
        <v>250</v>
      </c>
      <c r="E12" s="80">
        <v>250</v>
      </c>
      <c r="F12" s="26">
        <f>+E12</f>
        <v>250</v>
      </c>
      <c r="G12" s="26">
        <f t="shared" si="4"/>
        <v>257.5</v>
      </c>
      <c r="H12" s="26">
        <f t="shared" si="4"/>
        <v>265.22500000000002</v>
      </c>
      <c r="I12" s="26">
        <f t="shared" si="4"/>
        <v>273.18175000000002</v>
      </c>
      <c r="J12" s="26">
        <f t="shared" si="4"/>
        <v>281.37720250000001</v>
      </c>
    </row>
    <row r="13" spans="1:14" x14ac:dyDescent="0.2">
      <c r="A13" s="3" t="s">
        <v>19</v>
      </c>
      <c r="B13" s="20"/>
      <c r="C13" s="20"/>
      <c r="D13" s="57">
        <f>+E13/1.21</f>
        <v>1239.6694214876034</v>
      </c>
      <c r="E13" s="57">
        <f t="shared" ref="E13:J13" si="5">SUM(E14:E15)</f>
        <v>1500</v>
      </c>
      <c r="F13" s="4">
        <f t="shared" si="5"/>
        <v>1500</v>
      </c>
      <c r="G13" s="4">
        <f t="shared" si="5"/>
        <v>1545</v>
      </c>
      <c r="H13" s="4">
        <f t="shared" si="5"/>
        <v>1591.35</v>
      </c>
      <c r="I13" s="4">
        <f t="shared" si="5"/>
        <v>1639.0904999999998</v>
      </c>
      <c r="J13" s="4">
        <f t="shared" si="5"/>
        <v>1688.2632149999997</v>
      </c>
    </row>
    <row r="14" spans="1:14" ht="25.5" x14ac:dyDescent="0.2">
      <c r="A14" s="25" t="s">
        <v>20</v>
      </c>
      <c r="B14" s="58"/>
      <c r="C14" s="61"/>
      <c r="D14" s="62">
        <f>+E14/1.21</f>
        <v>0</v>
      </c>
      <c r="E14" s="80">
        <v>0</v>
      </c>
      <c r="F14" s="27">
        <f>E14</f>
        <v>0</v>
      </c>
      <c r="G14" s="28">
        <f t="shared" ref="G14:J15" si="6">+F14+(F14*$G$1)</f>
        <v>0</v>
      </c>
      <c r="H14" s="28">
        <f t="shared" si="6"/>
        <v>0</v>
      </c>
      <c r="I14" s="28">
        <f t="shared" si="6"/>
        <v>0</v>
      </c>
      <c r="J14" s="28">
        <f t="shared" si="6"/>
        <v>0</v>
      </c>
      <c r="N14" s="23" t="s">
        <v>21</v>
      </c>
    </row>
    <row r="15" spans="1:14" x14ac:dyDescent="0.2">
      <c r="A15" s="25" t="s">
        <v>22</v>
      </c>
      <c r="B15" s="58"/>
      <c r="C15" s="61"/>
      <c r="D15" s="62">
        <f>+E15/1.21</f>
        <v>1239.6694214876034</v>
      </c>
      <c r="E15" s="80">
        <v>1500</v>
      </c>
      <c r="F15" s="27">
        <f>E15</f>
        <v>1500</v>
      </c>
      <c r="G15" s="28">
        <f t="shared" si="6"/>
        <v>1545</v>
      </c>
      <c r="H15" s="28">
        <f>+G15+(G15*$G$1)</f>
        <v>1591.35</v>
      </c>
      <c r="I15" s="28">
        <f>+H15+(H15*$G$1)</f>
        <v>1639.0904999999998</v>
      </c>
      <c r="J15" s="28">
        <f>+I15+(I15*$G$1)</f>
        <v>1688.2632149999997</v>
      </c>
    </row>
    <row r="16" spans="1:14" x14ac:dyDescent="0.2">
      <c r="A16" s="3" t="s">
        <v>23</v>
      </c>
      <c r="B16" s="20"/>
      <c r="C16" s="20"/>
      <c r="D16" s="57">
        <f t="shared" ref="D16:I16" si="7">SUM(D17:D20)</f>
        <v>12727.272727272728</v>
      </c>
      <c r="E16" s="57">
        <f t="shared" si="7"/>
        <v>15400</v>
      </c>
      <c r="F16" s="4">
        <f t="shared" si="7"/>
        <v>15400</v>
      </c>
      <c r="G16" s="4">
        <f t="shared" si="7"/>
        <v>15862</v>
      </c>
      <c r="H16" s="4">
        <f t="shared" si="7"/>
        <v>16337.86</v>
      </c>
      <c r="I16" s="4">
        <f t="shared" si="7"/>
        <v>16827.995799999997</v>
      </c>
      <c r="J16" s="4">
        <f>SUM(J17:J20)</f>
        <v>17332.835674000002</v>
      </c>
    </row>
    <row r="17" spans="1:10" x14ac:dyDescent="0.2">
      <c r="A17" s="25" t="s">
        <v>24</v>
      </c>
      <c r="B17" s="58"/>
      <c r="C17" s="59"/>
      <c r="D17" s="62">
        <f>+E17/1.21</f>
        <v>1157.0247933884298</v>
      </c>
      <c r="E17" s="80">
        <v>1400</v>
      </c>
      <c r="F17" s="27">
        <f>E17</f>
        <v>1400</v>
      </c>
      <c r="G17" s="28">
        <f t="shared" ref="G17:J20" si="8">+F17+(F17*$G$1)</f>
        <v>1442</v>
      </c>
      <c r="H17" s="28">
        <f t="shared" si="8"/>
        <v>1485.26</v>
      </c>
      <c r="I17" s="28">
        <f t="shared" si="8"/>
        <v>1529.8178</v>
      </c>
      <c r="J17" s="28">
        <f t="shared" si="8"/>
        <v>1575.7123340000001</v>
      </c>
    </row>
    <row r="18" spans="1:10" x14ac:dyDescent="0.2">
      <c r="A18" s="25" t="s">
        <v>25</v>
      </c>
      <c r="B18" s="58"/>
      <c r="C18" s="59"/>
      <c r="D18" s="62">
        <f>+E18/1.21</f>
        <v>4958.6776859504134</v>
      </c>
      <c r="E18" s="80">
        <v>6000</v>
      </c>
      <c r="F18" s="27">
        <f>E18</f>
        <v>6000</v>
      </c>
      <c r="G18" s="28">
        <f t="shared" si="8"/>
        <v>6180</v>
      </c>
      <c r="H18" s="28">
        <f t="shared" si="8"/>
        <v>6365.4</v>
      </c>
      <c r="I18" s="28">
        <f t="shared" si="8"/>
        <v>6556.3619999999992</v>
      </c>
      <c r="J18" s="28">
        <f t="shared" si="8"/>
        <v>6753.0528599999989</v>
      </c>
    </row>
    <row r="19" spans="1:10" x14ac:dyDescent="0.2">
      <c r="A19" s="25" t="s">
        <v>26</v>
      </c>
      <c r="B19" s="58"/>
      <c r="C19" s="59"/>
      <c r="D19" s="62">
        <f>+E19/1.21</f>
        <v>2479.3388429752067</v>
      </c>
      <c r="E19" s="80">
        <v>3000</v>
      </c>
      <c r="F19" s="27">
        <f>E19</f>
        <v>3000</v>
      </c>
      <c r="G19" s="28">
        <f t="shared" si="8"/>
        <v>3090</v>
      </c>
      <c r="H19" s="28">
        <f t="shared" si="8"/>
        <v>3182.7</v>
      </c>
      <c r="I19" s="28">
        <f t="shared" si="8"/>
        <v>3278.1809999999996</v>
      </c>
      <c r="J19" s="28">
        <f t="shared" si="8"/>
        <v>3376.5264299999994</v>
      </c>
    </row>
    <row r="20" spans="1:10" x14ac:dyDescent="0.2">
      <c r="A20" s="25" t="s">
        <v>27</v>
      </c>
      <c r="B20" s="58"/>
      <c r="C20" s="59"/>
      <c r="D20" s="62">
        <f>+E20/1.21</f>
        <v>4132.2314049586776</v>
      </c>
      <c r="E20" s="80">
        <v>5000</v>
      </c>
      <c r="F20" s="27">
        <f>E20</f>
        <v>5000</v>
      </c>
      <c r="G20" s="28">
        <f t="shared" si="8"/>
        <v>5150</v>
      </c>
      <c r="H20" s="28">
        <f t="shared" si="8"/>
        <v>5304.5</v>
      </c>
      <c r="I20" s="28">
        <f t="shared" si="8"/>
        <v>5463.6350000000002</v>
      </c>
      <c r="J20" s="28">
        <f t="shared" si="8"/>
        <v>5627.5440500000004</v>
      </c>
    </row>
    <row r="21" spans="1:10" x14ac:dyDescent="0.2">
      <c r="A21" s="3" t="s">
        <v>28</v>
      </c>
      <c r="B21" s="20"/>
      <c r="C21" s="20"/>
      <c r="D21" s="57">
        <f t="shared" ref="D21:I21" si="9">SUM(D22:D24)</f>
        <v>42561.983471074382</v>
      </c>
      <c r="E21" s="57">
        <f t="shared" si="9"/>
        <v>47000</v>
      </c>
      <c r="F21" s="4">
        <f t="shared" si="9"/>
        <v>47000</v>
      </c>
      <c r="G21" s="4">
        <f t="shared" si="9"/>
        <v>48410</v>
      </c>
      <c r="H21" s="4">
        <f t="shared" si="9"/>
        <v>49862.3</v>
      </c>
      <c r="I21" s="4">
        <f t="shared" si="9"/>
        <v>51358.168999999994</v>
      </c>
      <c r="J21" s="4">
        <f>SUM(J22:J24)</f>
        <v>52898.914069999992</v>
      </c>
    </row>
    <row r="22" spans="1:10" x14ac:dyDescent="0.2">
      <c r="A22" s="25" t="s">
        <v>29</v>
      </c>
      <c r="B22" s="58"/>
      <c r="C22" s="60"/>
      <c r="D22" s="63">
        <f>+E22/1.1</f>
        <v>27272.727272727272</v>
      </c>
      <c r="E22" s="80">
        <v>30000</v>
      </c>
      <c r="F22" s="27">
        <f>E22</f>
        <v>30000</v>
      </c>
      <c r="G22" s="12">
        <f t="shared" ref="G22:J24" si="10">+F22+(F22*$G$1)</f>
        <v>30900</v>
      </c>
      <c r="H22" s="12">
        <f t="shared" si="10"/>
        <v>31827</v>
      </c>
      <c r="I22" s="12">
        <f t="shared" si="10"/>
        <v>32781.81</v>
      </c>
      <c r="J22" s="12">
        <f t="shared" si="10"/>
        <v>33765.264299999995</v>
      </c>
    </row>
    <row r="23" spans="1:10" x14ac:dyDescent="0.2">
      <c r="A23" s="25" t="s">
        <v>30</v>
      </c>
      <c r="B23" s="58"/>
      <c r="C23" s="60"/>
      <c r="D23" s="63">
        <f>+E23/1.1</f>
        <v>13636.363636363636</v>
      </c>
      <c r="E23" s="80">
        <v>15000</v>
      </c>
      <c r="F23" s="27">
        <f>E23</f>
        <v>15000</v>
      </c>
      <c r="G23" s="12">
        <f t="shared" si="10"/>
        <v>15450</v>
      </c>
      <c r="H23" s="12">
        <f t="shared" si="10"/>
        <v>15913.5</v>
      </c>
      <c r="I23" s="12">
        <f t="shared" si="10"/>
        <v>16390.904999999999</v>
      </c>
      <c r="J23" s="12">
        <f t="shared" si="10"/>
        <v>16882.632149999998</v>
      </c>
    </row>
    <row r="24" spans="1:10" x14ac:dyDescent="0.2">
      <c r="A24" s="25" t="s">
        <v>31</v>
      </c>
      <c r="B24" s="58"/>
      <c r="C24" s="60"/>
      <c r="D24" s="63">
        <f>+E24/1.21</f>
        <v>1652.8925619834711</v>
      </c>
      <c r="E24" s="80">
        <v>2000</v>
      </c>
      <c r="F24" s="27">
        <f>E24</f>
        <v>2000</v>
      </c>
      <c r="G24" s="12">
        <f t="shared" si="10"/>
        <v>2060</v>
      </c>
      <c r="H24" s="12">
        <f t="shared" si="10"/>
        <v>2121.8000000000002</v>
      </c>
      <c r="I24" s="12">
        <f t="shared" si="10"/>
        <v>2185.4540000000002</v>
      </c>
      <c r="J24" s="12">
        <f t="shared" si="10"/>
        <v>2251.0176200000001</v>
      </c>
    </row>
    <row r="25" spans="1:10" x14ac:dyDescent="0.2">
      <c r="A25" s="3" t="s">
        <v>32</v>
      </c>
      <c r="B25" s="20"/>
      <c r="C25" s="20"/>
      <c r="D25" s="57">
        <f t="shared" ref="D25:I25" si="11">SUM(D26:D28)</f>
        <v>1446.2809917355371</v>
      </c>
      <c r="E25" s="57">
        <f t="shared" si="11"/>
        <v>1750</v>
      </c>
      <c r="F25" s="4">
        <f t="shared" si="11"/>
        <v>1750</v>
      </c>
      <c r="G25" s="4">
        <f t="shared" si="11"/>
        <v>1802.5</v>
      </c>
      <c r="H25" s="4">
        <f t="shared" si="11"/>
        <v>1856.575</v>
      </c>
      <c r="I25" s="4">
        <f t="shared" si="11"/>
        <v>1912.27225</v>
      </c>
      <c r="J25" s="4">
        <f>SUM(J26:J28)</f>
        <v>1969.6404174999998</v>
      </c>
    </row>
    <row r="26" spans="1:10" x14ac:dyDescent="0.2">
      <c r="A26" s="23" t="s">
        <v>33</v>
      </c>
      <c r="B26" s="64"/>
      <c r="C26" s="65"/>
      <c r="D26" s="66">
        <f>+E26/1.21</f>
        <v>537.19008264462809</v>
      </c>
      <c r="E26" s="80">
        <v>650</v>
      </c>
      <c r="F26" s="27">
        <f>E26</f>
        <v>650</v>
      </c>
      <c r="G26" s="29">
        <f t="shared" ref="G26:J28" si="12">+F26+(F26*$G$1)</f>
        <v>669.5</v>
      </c>
      <c r="H26" s="29">
        <f t="shared" si="12"/>
        <v>689.58500000000004</v>
      </c>
      <c r="I26" s="29">
        <f t="shared" si="12"/>
        <v>710.27255000000002</v>
      </c>
      <c r="J26" s="29">
        <f t="shared" si="12"/>
        <v>731.58072649999997</v>
      </c>
    </row>
    <row r="27" spans="1:10" x14ac:dyDescent="0.2">
      <c r="A27" s="23" t="s">
        <v>34</v>
      </c>
      <c r="B27" s="64"/>
      <c r="C27" s="65"/>
      <c r="D27" s="66">
        <f>+E27/1.21</f>
        <v>413.22314049586777</v>
      </c>
      <c r="E27" s="80">
        <v>500</v>
      </c>
      <c r="F27" s="27">
        <f>E27</f>
        <v>500</v>
      </c>
      <c r="G27" s="29">
        <f t="shared" si="12"/>
        <v>515</v>
      </c>
      <c r="H27" s="29">
        <f t="shared" si="12"/>
        <v>530.45000000000005</v>
      </c>
      <c r="I27" s="29">
        <f t="shared" si="12"/>
        <v>546.36350000000004</v>
      </c>
      <c r="J27" s="29">
        <f t="shared" si="12"/>
        <v>562.75440500000002</v>
      </c>
    </row>
    <row r="28" spans="1:10" x14ac:dyDescent="0.2">
      <c r="A28" s="23" t="s">
        <v>35</v>
      </c>
      <c r="B28" s="64"/>
      <c r="C28" s="65"/>
      <c r="D28" s="66">
        <f>+E28/1.21</f>
        <v>495.86776859504135</v>
      </c>
      <c r="E28" s="80">
        <v>600</v>
      </c>
      <c r="F28" s="27">
        <f>E28</f>
        <v>600</v>
      </c>
      <c r="G28" s="29">
        <f t="shared" si="12"/>
        <v>618</v>
      </c>
      <c r="H28" s="29">
        <f t="shared" si="12"/>
        <v>636.54</v>
      </c>
      <c r="I28" s="29">
        <f t="shared" si="12"/>
        <v>655.63619999999992</v>
      </c>
      <c r="J28" s="29">
        <f t="shared" si="12"/>
        <v>675.30528599999991</v>
      </c>
    </row>
    <row r="29" spans="1:10" x14ac:dyDescent="0.2">
      <c r="A29" s="3" t="s">
        <v>36</v>
      </c>
      <c r="B29" s="20"/>
      <c r="C29" s="20"/>
      <c r="D29" s="57">
        <f>SUM(D30:D37)</f>
        <v>3857.4380165289263</v>
      </c>
      <c r="E29" s="57">
        <f t="shared" ref="E29:J29" si="13">SUM(E30:E38)</f>
        <v>8615</v>
      </c>
      <c r="F29" s="4">
        <f t="shared" si="13"/>
        <v>8615</v>
      </c>
      <c r="G29" s="4">
        <f t="shared" si="13"/>
        <v>8873.4500000000007</v>
      </c>
      <c r="H29" s="4">
        <f t="shared" si="13"/>
        <v>9139.6535000000022</v>
      </c>
      <c r="I29" s="4">
        <f t="shared" si="13"/>
        <v>9413.8431049999999</v>
      </c>
      <c r="J29" s="4">
        <f t="shared" si="13"/>
        <v>9696.2583981500011</v>
      </c>
    </row>
    <row r="30" spans="1:10" x14ac:dyDescent="0.2">
      <c r="A30" s="25" t="s">
        <v>37</v>
      </c>
      <c r="B30" s="67"/>
      <c r="C30" s="59"/>
      <c r="D30" s="63">
        <f>+E30/1.21</f>
        <v>2698.3471074380168</v>
      </c>
      <c r="E30" s="80">
        <v>3265</v>
      </c>
      <c r="F30" s="27">
        <f>E30</f>
        <v>3265</v>
      </c>
      <c r="G30" s="12">
        <f t="shared" ref="G30:J34" si="14">+F30+(F30*$G$1)</f>
        <v>3362.95</v>
      </c>
      <c r="H30" s="12">
        <f t="shared" si="14"/>
        <v>3463.8384999999998</v>
      </c>
      <c r="I30" s="12">
        <f t="shared" si="14"/>
        <v>3567.753655</v>
      </c>
      <c r="J30" s="12">
        <f t="shared" si="14"/>
        <v>3674.7862646499998</v>
      </c>
    </row>
    <row r="31" spans="1:10" x14ac:dyDescent="0.2">
      <c r="A31" s="25" t="s">
        <v>38</v>
      </c>
      <c r="B31" s="67"/>
      <c r="C31" s="59"/>
      <c r="D31" s="63">
        <f>+E31/1.21</f>
        <v>413.22314049586777</v>
      </c>
      <c r="E31" s="80">
        <v>500</v>
      </c>
      <c r="F31" s="27">
        <f>E31</f>
        <v>500</v>
      </c>
      <c r="G31" s="12">
        <f t="shared" si="14"/>
        <v>515</v>
      </c>
      <c r="H31" s="12">
        <f t="shared" si="14"/>
        <v>530.45000000000005</v>
      </c>
      <c r="I31" s="12">
        <f t="shared" si="14"/>
        <v>546.36350000000004</v>
      </c>
      <c r="J31" s="12">
        <f t="shared" si="14"/>
        <v>562.75440500000002</v>
      </c>
    </row>
    <row r="32" spans="1:10" x14ac:dyDescent="0.2">
      <c r="A32" s="25" t="s">
        <v>39</v>
      </c>
      <c r="B32" s="67"/>
      <c r="C32" s="59"/>
      <c r="D32" s="63"/>
      <c r="E32" s="80">
        <v>2000</v>
      </c>
      <c r="F32" s="27">
        <f>E32</f>
        <v>2000</v>
      </c>
      <c r="G32" s="12">
        <f t="shared" si="14"/>
        <v>2060</v>
      </c>
      <c r="H32" s="12">
        <f t="shared" si="14"/>
        <v>2121.8000000000002</v>
      </c>
      <c r="I32" s="12">
        <f t="shared" si="14"/>
        <v>2185.4540000000002</v>
      </c>
      <c r="J32" s="12">
        <f t="shared" si="14"/>
        <v>2251.0176200000001</v>
      </c>
    </row>
    <row r="33" spans="1:10" x14ac:dyDescent="0.2">
      <c r="A33" s="25" t="s">
        <v>40</v>
      </c>
      <c r="B33" s="67"/>
      <c r="C33" s="59"/>
      <c r="D33" s="63"/>
      <c r="E33" s="80">
        <v>2000</v>
      </c>
      <c r="F33" s="27">
        <f>E33</f>
        <v>2000</v>
      </c>
      <c r="G33" s="12">
        <f t="shared" si="14"/>
        <v>2060</v>
      </c>
      <c r="H33" s="12">
        <f t="shared" si="14"/>
        <v>2121.8000000000002</v>
      </c>
      <c r="I33" s="12">
        <f t="shared" si="14"/>
        <v>2185.4540000000002</v>
      </c>
      <c r="J33" s="12">
        <f t="shared" si="14"/>
        <v>2251.0176200000001</v>
      </c>
    </row>
    <row r="34" spans="1:10" x14ac:dyDescent="0.2">
      <c r="A34" s="25" t="s">
        <v>41</v>
      </c>
      <c r="B34" s="67"/>
      <c r="C34" s="59"/>
      <c r="D34" s="63">
        <f>+E34/1.21</f>
        <v>495.86776859504135</v>
      </c>
      <c r="E34" s="80">
        <v>600</v>
      </c>
      <c r="F34" s="27">
        <f>E34</f>
        <v>600</v>
      </c>
      <c r="G34" s="12">
        <f t="shared" si="14"/>
        <v>618</v>
      </c>
      <c r="H34" s="12">
        <f t="shared" si="14"/>
        <v>636.54</v>
      </c>
      <c r="I34" s="12">
        <f t="shared" si="14"/>
        <v>655.63619999999992</v>
      </c>
      <c r="J34" s="12">
        <f t="shared" si="14"/>
        <v>675.30528599999991</v>
      </c>
    </row>
    <row r="35" spans="1:10" x14ac:dyDescent="0.2">
      <c r="A35" s="25" t="s">
        <v>42</v>
      </c>
      <c r="B35" s="67"/>
      <c r="C35" s="59"/>
      <c r="D35" s="63"/>
      <c r="E35" s="80"/>
      <c r="F35" s="27">
        <f>'quadre amortitzacions'!M4</f>
        <v>0</v>
      </c>
      <c r="G35" s="27">
        <f>'quadre amortitzacions'!M5</f>
        <v>0</v>
      </c>
      <c r="H35" s="27">
        <f>'quadre amortitzacions'!M6</f>
        <v>0</v>
      </c>
      <c r="I35" s="27">
        <f>'quadre amortitzacions'!M7</f>
        <v>0</v>
      </c>
      <c r="J35" s="27">
        <f>'quadre amortitzacions'!M8</f>
        <v>0</v>
      </c>
    </row>
    <row r="36" spans="1:10" x14ac:dyDescent="0.2">
      <c r="A36" s="25" t="s">
        <v>43</v>
      </c>
      <c r="B36" s="67"/>
      <c r="C36" s="59"/>
      <c r="D36" s="63">
        <f>+E36/1.21</f>
        <v>0</v>
      </c>
      <c r="E36" s="80">
        <v>0</v>
      </c>
      <c r="F36" s="27">
        <f>E36</f>
        <v>0</v>
      </c>
      <c r="G36" s="12">
        <f>+F36+(F36*$G$1)</f>
        <v>0</v>
      </c>
      <c r="H36" s="12">
        <f t="shared" ref="H36:J37" si="15">+G36+(G36*$G$1)</f>
        <v>0</v>
      </c>
      <c r="I36" s="12">
        <f t="shared" si="15"/>
        <v>0</v>
      </c>
      <c r="J36" s="12">
        <f t="shared" si="15"/>
        <v>0</v>
      </c>
    </row>
    <row r="37" spans="1:10" x14ac:dyDescent="0.2">
      <c r="A37" s="25" t="s">
        <v>44</v>
      </c>
      <c r="B37" s="67"/>
      <c r="C37" s="59"/>
      <c r="D37" s="63">
        <v>250</v>
      </c>
      <c r="E37" s="80">
        <v>250</v>
      </c>
      <c r="F37" s="27">
        <f>E37</f>
        <v>250</v>
      </c>
      <c r="G37" s="12">
        <f>+F37+(F37*$G$1)</f>
        <v>257.5</v>
      </c>
      <c r="H37" s="12">
        <f t="shared" si="15"/>
        <v>265.22500000000002</v>
      </c>
      <c r="I37" s="12">
        <f t="shared" si="15"/>
        <v>273.18175000000002</v>
      </c>
      <c r="J37" s="12">
        <f t="shared" si="15"/>
        <v>281.37720250000001</v>
      </c>
    </row>
    <row r="38" spans="1:10" x14ac:dyDescent="0.2">
      <c r="A38" s="23" t="s">
        <v>45</v>
      </c>
      <c r="D38" s="64">
        <f>(D29+D25+D21+D16+D13+D10+D5)*0%</f>
        <v>0</v>
      </c>
      <c r="E38" s="80">
        <f>D38*1.21</f>
        <v>0</v>
      </c>
      <c r="F38" s="27">
        <f>E38</f>
        <v>0</v>
      </c>
      <c r="G38" s="26">
        <f>+F38+(F38*$G$1)</f>
        <v>0</v>
      </c>
      <c r="H38" s="26">
        <f>+G38+(G38*$G$1)</f>
        <v>0</v>
      </c>
      <c r="I38" s="26">
        <f>+H38+(H38*$G$1)</f>
        <v>0</v>
      </c>
      <c r="J38" s="26">
        <f>+I38+(I38*$G$1)</f>
        <v>0</v>
      </c>
    </row>
    <row r="39" spans="1:10" x14ac:dyDescent="0.2">
      <c r="A39" s="3" t="s">
        <v>46</v>
      </c>
      <c r="B39" s="20"/>
      <c r="C39" s="20"/>
      <c r="D39" s="57">
        <f t="shared" ref="D39:J39" si="16">+D40</f>
        <v>2000</v>
      </c>
      <c r="E39" s="57">
        <f t="shared" si="16"/>
        <v>2000</v>
      </c>
      <c r="F39" s="4">
        <f t="shared" si="16"/>
        <v>2000</v>
      </c>
      <c r="G39" s="4">
        <f t="shared" si="16"/>
        <v>2000</v>
      </c>
      <c r="H39" s="4">
        <f t="shared" si="16"/>
        <v>2000</v>
      </c>
      <c r="I39" s="4">
        <f t="shared" si="16"/>
        <v>2000</v>
      </c>
      <c r="J39" s="4">
        <f t="shared" si="16"/>
        <v>2000</v>
      </c>
    </row>
    <row r="40" spans="1:10" x14ac:dyDescent="0.2">
      <c r="A40" s="25" t="s">
        <v>47</v>
      </c>
      <c r="B40" s="67"/>
      <c r="C40" s="59"/>
      <c r="D40" s="69">
        <v>2000</v>
      </c>
      <c r="E40" s="80">
        <v>2000</v>
      </c>
      <c r="F40" s="27">
        <v>2000</v>
      </c>
      <c r="G40" s="12">
        <v>2000</v>
      </c>
      <c r="H40" s="12">
        <v>2000</v>
      </c>
      <c r="I40" s="12">
        <v>2000</v>
      </c>
      <c r="J40" s="12">
        <f>+I40</f>
        <v>2000</v>
      </c>
    </row>
    <row r="41" spans="1:10" x14ac:dyDescent="0.2">
      <c r="A41" s="99" t="s">
        <v>48</v>
      </c>
      <c r="B41" s="99"/>
      <c r="C41" s="20"/>
      <c r="D41" s="57">
        <f t="shared" ref="D41:J41" si="17">+D5+D10+D13+D16+D21+D25+D29+D39</f>
        <v>138620.20462809919</v>
      </c>
      <c r="E41" s="57">
        <f t="shared" si="17"/>
        <v>151052.56</v>
      </c>
      <c r="F41" s="4">
        <f t="shared" si="17"/>
        <v>151052.56</v>
      </c>
      <c r="G41" s="4">
        <f t="shared" si="17"/>
        <v>155156.44900000002</v>
      </c>
      <c r="H41" s="4">
        <f t="shared" si="17"/>
        <v>159374.26247500003</v>
      </c>
      <c r="I41" s="4">
        <f t="shared" si="17"/>
        <v>163709.18835437499</v>
      </c>
      <c r="J41" s="4">
        <f t="shared" si="17"/>
        <v>168164.50446025934</v>
      </c>
    </row>
    <row r="42" spans="1:10" ht="7.5" customHeight="1" x14ac:dyDescent="0.2">
      <c r="B42" s="54"/>
      <c r="C42" s="55"/>
      <c r="D42" s="96"/>
      <c r="E42" s="96"/>
      <c r="F42" s="97"/>
      <c r="G42" s="97"/>
      <c r="H42" s="97"/>
      <c r="I42" s="97"/>
      <c r="J42" s="97"/>
    </row>
    <row r="43" spans="1:10" x14ac:dyDescent="0.2">
      <c r="A43" s="100" t="s">
        <v>49</v>
      </c>
      <c r="B43" s="100"/>
      <c r="C43" s="20"/>
      <c r="D43" s="57">
        <f>Ingressos!F9</f>
        <v>154935</v>
      </c>
      <c r="E43" s="57">
        <f>Ingressos!F9</f>
        <v>154935</v>
      </c>
      <c r="F43" s="4">
        <f>E43</f>
        <v>154935</v>
      </c>
      <c r="G43" s="4">
        <f>+F43+(F43*$H$2)</f>
        <v>159583.04999999999</v>
      </c>
      <c r="H43" s="4">
        <f>+G43+(G43*$H$2)</f>
        <v>164370.54149999999</v>
      </c>
      <c r="I43" s="4">
        <f>+H43+(H43*$H$2)</f>
        <v>169301.657745</v>
      </c>
      <c r="J43" s="4">
        <f>+I43+(I43*$H$2)</f>
        <v>174380.70747734999</v>
      </c>
    </row>
    <row r="44" spans="1:10" s="30" customFormat="1" ht="9.75" customHeight="1" x14ac:dyDescent="0.2">
      <c r="A44" s="13"/>
      <c r="B44" s="13"/>
      <c r="C44" s="14"/>
      <c r="D44" s="98"/>
      <c r="E44" s="98"/>
      <c r="F44" s="98"/>
      <c r="G44" s="98"/>
      <c r="H44" s="98"/>
      <c r="I44" s="98"/>
      <c r="J44" s="98"/>
    </row>
    <row r="45" spans="1:10" x14ac:dyDescent="0.2">
      <c r="A45" s="3" t="s">
        <v>50</v>
      </c>
      <c r="B45" s="20"/>
      <c r="C45" s="20"/>
      <c r="D45" s="57">
        <f>+D43-D41</f>
        <v>16314.795371900807</v>
      </c>
      <c r="E45" s="57"/>
      <c r="F45" s="4">
        <f>+F43-F41</f>
        <v>3882.4400000000023</v>
      </c>
      <c r="G45" s="4">
        <f>+G43-G41</f>
        <v>4426.600999999966</v>
      </c>
      <c r="H45" s="4">
        <f>+H43-H41</f>
        <v>4996.2790249999671</v>
      </c>
      <c r="I45" s="4">
        <f>+I43-I41</f>
        <v>5592.4693906250177</v>
      </c>
      <c r="J45" s="4">
        <f>+J43-J41</f>
        <v>6216.203017090651</v>
      </c>
    </row>
    <row r="46" spans="1:10" x14ac:dyDescent="0.2">
      <c r="A46" s="23" t="s">
        <v>51</v>
      </c>
      <c r="C46" s="70"/>
      <c r="D46" s="71">
        <v>0</v>
      </c>
      <c r="E46" s="64"/>
      <c r="F46" s="27">
        <f>'quadre amortitzacions'!$N4</f>
        <v>0</v>
      </c>
      <c r="G46" s="27">
        <f>'quadre amortitzacions'!$N5</f>
        <v>0</v>
      </c>
      <c r="H46" s="27">
        <f>'quadre amortitzacions'!$N6</f>
        <v>0</v>
      </c>
      <c r="I46" s="27">
        <f>'quadre amortitzacions'!$N7</f>
        <v>0</v>
      </c>
      <c r="J46" s="27">
        <f>'quadre amortitzacions'!$N8</f>
        <v>0</v>
      </c>
    </row>
    <row r="47" spans="1:10" x14ac:dyDescent="0.2">
      <c r="A47" s="23" t="s">
        <v>52</v>
      </c>
      <c r="C47" s="70"/>
      <c r="D47" s="71">
        <v>0</v>
      </c>
      <c r="E47" s="71"/>
      <c r="F47" s="12">
        <v>0</v>
      </c>
      <c r="G47" s="12">
        <v>0</v>
      </c>
      <c r="H47" s="12">
        <v>0</v>
      </c>
      <c r="I47" s="12">
        <v>0</v>
      </c>
      <c r="J47" s="12">
        <v>0</v>
      </c>
    </row>
    <row r="48" spans="1:10" ht="25.5" x14ac:dyDescent="0.2">
      <c r="A48" s="3" t="s">
        <v>53</v>
      </c>
      <c r="B48" s="20"/>
      <c r="C48" s="20"/>
      <c r="D48" s="57">
        <f>+D45-D46-D47</f>
        <v>16314.795371900807</v>
      </c>
      <c r="E48" s="57"/>
      <c r="F48" s="4">
        <f>+F45-F46-F47</f>
        <v>3882.4400000000023</v>
      </c>
      <c r="G48" s="4">
        <f>+G45-G46-G47</f>
        <v>4426.600999999966</v>
      </c>
      <c r="H48" s="4">
        <f>+H45-H46-H47</f>
        <v>4996.2790249999671</v>
      </c>
      <c r="I48" s="4">
        <f>+I45-I46-I47</f>
        <v>5592.4693906250177</v>
      </c>
      <c r="J48" s="4">
        <f>+J45-J46-J47</f>
        <v>6216.203017090651</v>
      </c>
    </row>
    <row r="49" spans="1:10" x14ac:dyDescent="0.2">
      <c r="A49" s="23" t="s">
        <v>54</v>
      </c>
      <c r="B49" s="64"/>
      <c r="C49" s="70"/>
      <c r="D49" s="66">
        <v>0</v>
      </c>
      <c r="E49" s="72"/>
      <c r="F49" s="29">
        <v>0</v>
      </c>
      <c r="G49" s="32">
        <v>0</v>
      </c>
      <c r="H49" s="32">
        <v>0</v>
      </c>
      <c r="I49" s="32">
        <v>0</v>
      </c>
      <c r="J49" s="32">
        <v>0</v>
      </c>
    </row>
    <row r="50" spans="1:10" x14ac:dyDescent="0.2">
      <c r="A50" s="3" t="s">
        <v>55</v>
      </c>
      <c r="B50" s="20"/>
      <c r="C50" s="20"/>
      <c r="D50" s="57">
        <f>+D48-D49</f>
        <v>16314.795371900807</v>
      </c>
      <c r="E50" s="57"/>
      <c r="F50" s="4">
        <f>+F48-F49</f>
        <v>3882.4400000000023</v>
      </c>
      <c r="G50" s="4">
        <f>+G48-G49</f>
        <v>4426.600999999966</v>
      </c>
      <c r="H50" s="4">
        <f>+H48-H49</f>
        <v>4996.2790249999671</v>
      </c>
      <c r="I50" s="4">
        <f>+I48-I49</f>
        <v>5592.4693906250177</v>
      </c>
      <c r="J50" s="4">
        <f>+J48-J49</f>
        <v>6216.203017090651</v>
      </c>
    </row>
    <row r="51" spans="1:10" x14ac:dyDescent="0.2">
      <c r="A51" s="23" t="s">
        <v>56</v>
      </c>
      <c r="B51" s="64"/>
      <c r="C51" s="70"/>
      <c r="D51" s="72">
        <f>IF(D50&gt;0,D50*25%,0)</f>
        <v>4078.6988429752018</v>
      </c>
      <c r="E51" s="72"/>
      <c r="F51" s="31">
        <f>IF(F50&gt;0,F50*25%,0)</f>
        <v>970.61000000000058</v>
      </c>
      <c r="G51" s="31">
        <f>IF(G50&gt;0,G50*25%,0)</f>
        <v>1106.6502499999915</v>
      </c>
      <c r="H51" s="31">
        <f>IF(H50&gt;0,H50*25%,0)</f>
        <v>1249.0697562499918</v>
      </c>
      <c r="I51" s="31">
        <f>IF(I50&gt;0,I50*25%,0)</f>
        <v>1398.1173476562544</v>
      </c>
      <c r="J51" s="31">
        <f>IF(J50&gt;0,J50*25%,0)</f>
        <v>1554.0507542726627</v>
      </c>
    </row>
    <row r="52" spans="1:10" x14ac:dyDescent="0.2">
      <c r="A52" s="3" t="s">
        <v>57</v>
      </c>
      <c r="B52" s="20"/>
      <c r="C52" s="20"/>
      <c r="D52" s="57">
        <f>+D50-D51</f>
        <v>12236.096528925606</v>
      </c>
      <c r="E52" s="57"/>
      <c r="F52" s="4">
        <f>+F50-F51</f>
        <v>2911.8300000000017</v>
      </c>
      <c r="G52" s="4">
        <f>+G50-G51</f>
        <v>3319.9507499999745</v>
      </c>
      <c r="H52" s="4">
        <f>+H50-H51</f>
        <v>3747.2092687499753</v>
      </c>
      <c r="I52" s="4">
        <f>+I50-I51</f>
        <v>4194.3520429687633</v>
      </c>
      <c r="J52" s="4">
        <f>+J50-J51</f>
        <v>4662.1522628179882</v>
      </c>
    </row>
    <row r="53" spans="1:10" ht="13.5" thickBot="1" x14ac:dyDescent="0.25">
      <c r="B53" s="64"/>
      <c r="C53" s="70"/>
      <c r="D53" s="66"/>
      <c r="E53" s="72"/>
    </row>
    <row r="54" spans="1:10" ht="26.25" customHeight="1" thickBot="1" x14ac:dyDescent="0.25">
      <c r="A54" s="18" t="s">
        <v>58</v>
      </c>
      <c r="F54" s="73">
        <f>SUM(F52:J52)</f>
        <v>18835.494324536703</v>
      </c>
      <c r="G54" s="70"/>
      <c r="H54" s="66"/>
      <c r="I54" s="33"/>
      <c r="J54" s="29"/>
    </row>
    <row r="55" spans="1:10" ht="13.5" thickBot="1" x14ac:dyDescent="0.25">
      <c r="F55" s="68"/>
      <c r="G55" s="64"/>
      <c r="H55" s="66"/>
      <c r="I55" s="29"/>
      <c r="J55" s="29"/>
    </row>
    <row r="56" spans="1:10" ht="18" customHeight="1" thickBot="1" x14ac:dyDescent="0.25">
      <c r="A56" s="18" t="s">
        <v>59</v>
      </c>
      <c r="F56" s="74">
        <f>SUM(F48:J48)</f>
        <v>25113.992432715604</v>
      </c>
      <c r="G56" s="75"/>
      <c r="H56" s="66"/>
      <c r="I56" s="33"/>
      <c r="J56" s="29"/>
    </row>
    <row r="57" spans="1:10" x14ac:dyDescent="0.2">
      <c r="B57" s="64"/>
      <c r="C57" s="70"/>
      <c r="D57" s="66"/>
      <c r="E57" s="64"/>
    </row>
  </sheetData>
  <mergeCells count="3">
    <mergeCell ref="A41:B41"/>
    <mergeCell ref="A43:B43"/>
    <mergeCell ref="A1:D1"/>
  </mergeCells>
  <phoneticPr fontId="3" type="noConversion"/>
  <pageMargins left="0.74803149606299213" right="0.74803149606299213" top="0.47244094488188981" bottom="0.31496062992125984" header="0" footer="0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6F53C-578C-4A4A-B29D-4B10995B44A8}">
  <sheetPr>
    <pageSetUpPr fitToPage="1"/>
  </sheetPr>
  <dimension ref="A1:N32"/>
  <sheetViews>
    <sheetView showGridLines="0" workbookViewId="0">
      <selection activeCell="F9" sqref="F9"/>
    </sheetView>
  </sheetViews>
  <sheetFormatPr defaultColWidth="11.5703125" defaultRowHeight="12.75" x14ac:dyDescent="0.2"/>
  <cols>
    <col min="1" max="1" width="28.28515625" customWidth="1"/>
    <col min="2" max="2" width="7" customWidth="1"/>
    <col min="3" max="3" width="9.7109375" customWidth="1"/>
    <col min="4" max="4" width="17.28515625" customWidth="1"/>
    <col min="5" max="5" width="8.5703125" customWidth="1"/>
    <col min="6" max="6" width="15.7109375" bestFit="1" customWidth="1"/>
    <col min="7" max="8" width="9.7109375" customWidth="1"/>
    <col min="9" max="9" width="11.5703125" customWidth="1"/>
    <col min="10" max="10" width="37" customWidth="1"/>
    <col min="11" max="11" width="12.5703125" customWidth="1"/>
    <col min="12" max="12" width="12.7109375" customWidth="1"/>
    <col min="13" max="14" width="12.7109375" bestFit="1" customWidth="1"/>
    <col min="15" max="15" width="12" bestFit="1" customWidth="1"/>
  </cols>
  <sheetData>
    <row r="1" spans="1:12" x14ac:dyDescent="0.2">
      <c r="D1" s="1" t="s">
        <v>60</v>
      </c>
      <c r="E1" s="1" t="s">
        <v>61</v>
      </c>
      <c r="F1" s="1" t="s">
        <v>62</v>
      </c>
      <c r="J1" s="2"/>
    </row>
    <row r="2" spans="1:12" x14ac:dyDescent="0.2">
      <c r="A2" s="105" t="s">
        <v>63</v>
      </c>
      <c r="B2" s="105"/>
      <c r="D2" s="6">
        <v>450</v>
      </c>
      <c r="E2">
        <v>313</v>
      </c>
      <c r="F2" s="6">
        <f>+D2*E2</f>
        <v>140850</v>
      </c>
      <c r="J2" s="2"/>
    </row>
    <row r="3" spans="1:12" ht="12.75" customHeight="1" x14ac:dyDescent="0.2">
      <c r="A3" s="81" t="s">
        <v>64</v>
      </c>
      <c r="B3" s="81"/>
      <c r="D3" s="82"/>
      <c r="F3" s="6">
        <v>0</v>
      </c>
    </row>
    <row r="4" spans="1:12" ht="12.75" customHeight="1" x14ac:dyDescent="0.2">
      <c r="J4" s="2"/>
      <c r="K4" s="6"/>
    </row>
    <row r="5" spans="1:12" ht="12.75" customHeight="1" x14ac:dyDescent="0.2">
      <c r="A5" s="81"/>
      <c r="B5" s="81"/>
      <c r="D5" s="82"/>
      <c r="F5" s="83"/>
      <c r="J5" s="2"/>
      <c r="K5" s="2"/>
    </row>
    <row r="6" spans="1:12" ht="12.75" customHeight="1" thickBot="1" x14ac:dyDescent="0.25">
      <c r="A6" s="81"/>
      <c r="B6" s="81"/>
      <c r="D6" s="82"/>
      <c r="F6" s="10"/>
      <c r="J6" s="2"/>
      <c r="K6" s="19"/>
    </row>
    <row r="7" spans="1:12" ht="12.75" customHeight="1" thickBot="1" x14ac:dyDescent="0.25">
      <c r="A7" s="102" t="s">
        <v>65</v>
      </c>
      <c r="B7" s="103"/>
      <c r="C7" s="103"/>
      <c r="D7" s="103"/>
      <c r="E7" s="104"/>
      <c r="F7" s="17">
        <f>SUM(F2:F5)</f>
        <v>140850</v>
      </c>
      <c r="J7" s="2"/>
      <c r="K7" s="11"/>
      <c r="L7" s="11"/>
    </row>
    <row r="8" spans="1:12" ht="20.25" customHeight="1" thickBot="1" x14ac:dyDescent="0.3">
      <c r="D8" s="1"/>
      <c r="F8" s="16"/>
      <c r="K8" s="11"/>
    </row>
    <row r="9" spans="1:12" ht="20.25" thickBot="1" x14ac:dyDescent="0.25">
      <c r="A9" s="102" t="s">
        <v>66</v>
      </c>
      <c r="B9" s="103"/>
      <c r="C9" s="103"/>
      <c r="D9" s="103"/>
      <c r="E9" s="104"/>
      <c r="F9" s="17">
        <f>+F7+(F7*10%)</f>
        <v>154935</v>
      </c>
      <c r="J9" s="2"/>
    </row>
    <row r="10" spans="1:12" ht="34.5" customHeight="1" x14ac:dyDescent="0.2"/>
    <row r="11" spans="1:12" x14ac:dyDescent="0.2">
      <c r="J11" s="2"/>
      <c r="K11" s="6"/>
    </row>
    <row r="12" spans="1:12" x14ac:dyDescent="0.2">
      <c r="J12" s="2"/>
      <c r="K12" s="2"/>
    </row>
    <row r="13" spans="1:12" x14ac:dyDescent="0.2">
      <c r="J13" s="2"/>
      <c r="K13" s="19"/>
    </row>
    <row r="14" spans="1:12" x14ac:dyDescent="0.2">
      <c r="J14" s="2"/>
      <c r="K14" s="11"/>
    </row>
    <row r="17" spans="10:14" x14ac:dyDescent="0.2">
      <c r="J17" s="2"/>
    </row>
    <row r="19" spans="10:14" x14ac:dyDescent="0.2">
      <c r="J19" s="2"/>
      <c r="L19" s="2"/>
      <c r="M19" s="2"/>
      <c r="N19" s="2"/>
    </row>
    <row r="20" spans="10:14" x14ac:dyDescent="0.2">
      <c r="J20" s="2"/>
      <c r="K20" s="6"/>
    </row>
    <row r="21" spans="10:14" x14ac:dyDescent="0.2">
      <c r="J21" s="2"/>
      <c r="K21" s="11"/>
    </row>
    <row r="22" spans="10:14" x14ac:dyDescent="0.2">
      <c r="J22" s="2"/>
      <c r="K22" s="11"/>
      <c r="L22" s="11"/>
      <c r="M22" s="11"/>
    </row>
    <row r="23" spans="10:14" x14ac:dyDescent="0.2">
      <c r="J23" s="2"/>
      <c r="K23" s="11"/>
    </row>
    <row r="25" spans="10:14" x14ac:dyDescent="0.2">
      <c r="J25" s="2"/>
    </row>
    <row r="26" spans="10:14" x14ac:dyDescent="0.2">
      <c r="J26" s="2"/>
      <c r="K26" s="6"/>
    </row>
    <row r="27" spans="10:14" x14ac:dyDescent="0.2">
      <c r="J27" s="2"/>
      <c r="K27" s="9"/>
    </row>
    <row r="28" spans="10:14" x14ac:dyDescent="0.2">
      <c r="J28" s="2"/>
      <c r="K28" s="11"/>
      <c r="L28" s="11"/>
      <c r="M28" s="11"/>
    </row>
    <row r="29" spans="10:14" x14ac:dyDescent="0.2">
      <c r="J29" s="2"/>
      <c r="K29" s="11"/>
    </row>
    <row r="31" spans="10:14" x14ac:dyDescent="0.2">
      <c r="L31" s="11"/>
      <c r="M31" s="11"/>
    </row>
    <row r="32" spans="10:14" x14ac:dyDescent="0.2">
      <c r="K32" s="2"/>
      <c r="L32" s="11"/>
      <c r="M32" s="11"/>
    </row>
  </sheetData>
  <mergeCells count="3">
    <mergeCell ref="A9:E9"/>
    <mergeCell ref="A2:B2"/>
    <mergeCell ref="A7:E7"/>
  </mergeCells>
  <phoneticPr fontId="3" type="noConversion"/>
  <pageMargins left="0.62992125984251968" right="0.43307086614173229" top="0.98425196850393704" bottom="0.98425196850393704" header="0" footer="0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28737-42D3-47E2-86D9-BED1144D5E47}">
  <dimension ref="A2:K18"/>
  <sheetViews>
    <sheetView zoomScale="85" zoomScaleNormal="85" workbookViewId="0">
      <selection activeCell="J12" sqref="J12"/>
    </sheetView>
  </sheetViews>
  <sheetFormatPr defaultColWidth="8.7109375" defaultRowHeight="12.75" x14ac:dyDescent="0.2"/>
  <cols>
    <col min="1" max="2" width="30.7109375" customWidth="1"/>
    <col min="3" max="3" width="18.28515625" customWidth="1"/>
    <col min="4" max="6" width="20.85546875" customWidth="1"/>
    <col min="7" max="7" width="17.42578125" customWidth="1"/>
    <col min="8" max="8" width="16.28515625" customWidth="1"/>
    <col min="9" max="9" width="17" customWidth="1"/>
    <col min="10" max="10" width="15.5703125" customWidth="1"/>
    <col min="11" max="11" width="17.28515625" customWidth="1"/>
  </cols>
  <sheetData>
    <row r="2" spans="1:11" ht="25.5" x14ac:dyDescent="0.2">
      <c r="A2" s="21"/>
      <c r="B2" s="22" t="s">
        <v>67</v>
      </c>
      <c r="C2" s="2" t="s">
        <v>68</v>
      </c>
      <c r="D2" t="s">
        <v>69</v>
      </c>
    </row>
    <row r="3" spans="1:11" x14ac:dyDescent="0.2">
      <c r="A3" s="8" t="s">
        <v>70</v>
      </c>
      <c r="B3" s="34">
        <v>1604.91</v>
      </c>
      <c r="C3" s="53">
        <v>5.6000000000000001E-2</v>
      </c>
      <c r="D3" s="6">
        <f>ROUND((B3+(B3*C3)),2)</f>
        <v>1694.78</v>
      </c>
      <c r="E3" s="6"/>
      <c r="F3" s="6"/>
    </row>
    <row r="4" spans="1:11" x14ac:dyDescent="0.2">
      <c r="A4" s="8" t="s">
        <v>71</v>
      </c>
      <c r="B4" s="34">
        <v>1604.91</v>
      </c>
      <c r="C4" s="53">
        <v>5.6000000000000001E-2</v>
      </c>
      <c r="D4" s="6">
        <f>ROUND((B4+(B4*C4)),2)</f>
        <v>1694.78</v>
      </c>
      <c r="E4" s="6"/>
      <c r="F4" s="6"/>
    </row>
    <row r="5" spans="1:11" x14ac:dyDescent="0.2">
      <c r="A5" s="8" t="s">
        <v>72</v>
      </c>
      <c r="B5" s="34">
        <v>1485.99</v>
      </c>
      <c r="C5" s="53">
        <v>5.6000000000000001E-2</v>
      </c>
      <c r="D5" s="6">
        <f>ROUND((B5+(B5*C5)),2)</f>
        <v>1569.21</v>
      </c>
      <c r="E5" s="6"/>
      <c r="F5" s="6"/>
    </row>
    <row r="6" spans="1:11" x14ac:dyDescent="0.2">
      <c r="A6" s="8" t="s">
        <v>73</v>
      </c>
      <c r="B6" s="34">
        <v>1387.84</v>
      </c>
      <c r="C6" s="53">
        <v>5.6000000000000001E-2</v>
      </c>
      <c r="D6" s="6">
        <f>ROUND((B6+(B6*C6)),2)</f>
        <v>1465.56</v>
      </c>
      <c r="E6" s="6"/>
      <c r="F6" s="6"/>
    </row>
    <row r="9" spans="1:11" s="38" customFormat="1" ht="38.25" x14ac:dyDescent="0.2">
      <c r="A9" s="36" t="s">
        <v>74</v>
      </c>
      <c r="B9" s="36" t="s">
        <v>75</v>
      </c>
      <c r="C9" s="36" t="s">
        <v>76</v>
      </c>
      <c r="D9" s="36" t="s">
        <v>77</v>
      </c>
      <c r="E9" s="36" t="s">
        <v>78</v>
      </c>
      <c r="F9" s="36" t="s">
        <v>79</v>
      </c>
      <c r="G9" s="36" t="s">
        <v>80</v>
      </c>
      <c r="H9" s="37" t="s">
        <v>81</v>
      </c>
      <c r="I9" s="36" t="s">
        <v>82</v>
      </c>
      <c r="J9" s="37" t="s">
        <v>83</v>
      </c>
      <c r="K9" s="36" t="s">
        <v>84</v>
      </c>
    </row>
    <row r="10" spans="1:11" s="35" customFormat="1" x14ac:dyDescent="0.2">
      <c r="A10" s="39"/>
      <c r="B10" s="39"/>
      <c r="C10" s="39"/>
      <c r="D10" s="45">
        <v>0.1</v>
      </c>
      <c r="E10" s="50"/>
      <c r="F10" s="51"/>
      <c r="G10" s="39"/>
      <c r="H10" s="40">
        <v>0.3417</v>
      </c>
      <c r="I10" s="39"/>
      <c r="J10" s="41">
        <v>0.05</v>
      </c>
      <c r="K10" s="39"/>
    </row>
    <row r="11" spans="1:11" x14ac:dyDescent="0.2">
      <c r="A11" s="43"/>
      <c r="B11" s="44"/>
      <c r="C11" s="42"/>
      <c r="D11" s="46"/>
      <c r="E11" s="46"/>
      <c r="F11" s="46"/>
      <c r="G11" s="42"/>
      <c r="H11" s="42"/>
      <c r="I11" s="42"/>
      <c r="J11" s="42"/>
      <c r="K11" s="42"/>
    </row>
    <row r="12" spans="1:11" ht="120" x14ac:dyDescent="0.25">
      <c r="A12" s="47" t="s">
        <v>85</v>
      </c>
      <c r="B12" s="48" t="str">
        <f>A3</f>
        <v>Cambrer/a 1 - Cat. B nivell 3</v>
      </c>
      <c r="C12" s="49">
        <f>D3</f>
        <v>1694.78</v>
      </c>
      <c r="D12" s="49">
        <f>ROUND((C12*$D$10),2)</f>
        <v>169.48</v>
      </c>
      <c r="E12" s="49">
        <f>C12+D12</f>
        <v>1864.26</v>
      </c>
      <c r="F12" s="52">
        <v>14</v>
      </c>
      <c r="G12" s="49">
        <f>E12*F12</f>
        <v>26099.64</v>
      </c>
      <c r="H12" s="49">
        <f>ROUND((G12*$H$10),2)</f>
        <v>8918.25</v>
      </c>
      <c r="I12" s="49">
        <f>G12+H12</f>
        <v>35017.89</v>
      </c>
      <c r="J12" s="49">
        <f>ROUND((I12*$J$10),2)</f>
        <v>1750.89</v>
      </c>
      <c r="K12" s="49">
        <f>I12+J12</f>
        <v>36768.78</v>
      </c>
    </row>
    <row r="13" spans="1:11" ht="120" x14ac:dyDescent="0.25">
      <c r="A13" s="47" t="s">
        <v>85</v>
      </c>
      <c r="B13" s="48" t="str">
        <f>A4</f>
        <v>Cuiner/a - Cat. B nivell 3</v>
      </c>
      <c r="C13" s="49">
        <f>D4</f>
        <v>1694.78</v>
      </c>
      <c r="D13" s="49">
        <f>ROUND((C13*$D$10),2)</f>
        <v>169.48</v>
      </c>
      <c r="E13" s="49">
        <f>C13+D13</f>
        <v>1864.26</v>
      </c>
      <c r="F13" s="52">
        <v>14</v>
      </c>
      <c r="G13" s="49">
        <f>E13*F13</f>
        <v>26099.64</v>
      </c>
      <c r="H13" s="49">
        <f>ROUND((G13*$H$10),2)</f>
        <v>8918.25</v>
      </c>
      <c r="I13" s="49">
        <f>G13+H13</f>
        <v>35017.89</v>
      </c>
      <c r="J13" s="49">
        <f>ROUND((I13*$J$10),2)</f>
        <v>1750.89</v>
      </c>
      <c r="K13" s="49">
        <f>I13+J13</f>
        <v>36768.78</v>
      </c>
    </row>
    <row r="14" spans="1:11" ht="120" x14ac:dyDescent="0.25">
      <c r="A14" s="47" t="s">
        <v>85</v>
      </c>
      <c r="B14" s="48" t="str">
        <f>A5</f>
        <v>Ajudant cuina- Cat B nivell 4</v>
      </c>
      <c r="C14" s="49">
        <f>D5</f>
        <v>1569.21</v>
      </c>
      <c r="D14" s="49">
        <f>ROUND((C14*$D$10),2)</f>
        <v>156.91999999999999</v>
      </c>
      <c r="E14" s="49">
        <f>C14+D14</f>
        <v>1726.13</v>
      </c>
      <c r="F14" s="52">
        <v>14</v>
      </c>
      <c r="G14" s="49">
        <f>E14*F14</f>
        <v>24165.82</v>
      </c>
      <c r="H14" s="49">
        <f>ROUND((G14*$H$10),2)</f>
        <v>8257.4599999999991</v>
      </c>
      <c r="I14" s="49">
        <f>G14+H14</f>
        <v>32423.279999999999</v>
      </c>
      <c r="J14" s="49">
        <f>ROUND((I14*$J$10),2)</f>
        <v>1621.16</v>
      </c>
      <c r="K14" s="49">
        <f>I14+J14</f>
        <v>34044.44</v>
      </c>
    </row>
    <row r="15" spans="1:11" ht="120" x14ac:dyDescent="0.25">
      <c r="A15" s="47" t="s">
        <v>85</v>
      </c>
      <c r="B15" s="48" t="str">
        <f>A6</f>
        <v>netejador/a - Cat. B nivell  5</v>
      </c>
      <c r="C15" s="49">
        <f>D6</f>
        <v>1465.56</v>
      </c>
      <c r="D15" s="49">
        <f>ROUND((C15*$D$10),2)</f>
        <v>146.56</v>
      </c>
      <c r="E15" s="49">
        <f>C15+D15</f>
        <v>1612.12</v>
      </c>
      <c r="F15" s="52">
        <v>14</v>
      </c>
      <c r="G15" s="49">
        <f>E15*F15</f>
        <v>22569.68</v>
      </c>
      <c r="H15" s="49">
        <f>ROUND((G15*$H$10),2)</f>
        <v>7712.06</v>
      </c>
      <c r="I15" s="49">
        <f>G15+H15</f>
        <v>30281.74</v>
      </c>
      <c r="J15" s="49">
        <f>ROUND((I15*$J$10),2)</f>
        <v>1514.09</v>
      </c>
      <c r="K15" s="49">
        <f>I15+J15</f>
        <v>31795.83</v>
      </c>
    </row>
    <row r="18" spans="1:1" ht="30" x14ac:dyDescent="0.25">
      <c r="A18" s="77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7D6F-E303-4B52-A76C-B617A3C7594C}">
  <dimension ref="A2:N486"/>
  <sheetViews>
    <sheetView workbookViewId="0">
      <selection activeCell="B4" sqref="B4"/>
    </sheetView>
  </sheetViews>
  <sheetFormatPr defaultColWidth="11.5703125" defaultRowHeight="12.75" x14ac:dyDescent="0.2"/>
  <cols>
    <col min="1" max="1" width="19" bestFit="1" customWidth="1"/>
    <col min="3" max="3" width="11.7109375" bestFit="1" customWidth="1"/>
    <col min="4" max="4" width="11.7109375" customWidth="1"/>
    <col min="5" max="5" width="11.28515625" customWidth="1"/>
    <col min="6" max="6" width="13.28515625" customWidth="1"/>
    <col min="7" max="7" width="15.28515625" customWidth="1"/>
    <col min="8" max="8" width="14.7109375" customWidth="1"/>
    <col min="9" max="9" width="14.42578125" customWidth="1"/>
    <col min="10" max="10" width="17.28515625" bestFit="1" customWidth="1"/>
    <col min="13" max="13" width="11.7109375" bestFit="1" customWidth="1"/>
    <col min="14" max="14" width="18.42578125" customWidth="1"/>
  </cols>
  <sheetData>
    <row r="2" spans="1:14" ht="15" x14ac:dyDescent="0.25">
      <c r="E2" s="87" t="s">
        <v>87</v>
      </c>
      <c r="F2" s="87" t="s">
        <v>88</v>
      </c>
      <c r="G2" s="87" t="s">
        <v>89</v>
      </c>
      <c r="H2" s="87" t="s">
        <v>90</v>
      </c>
      <c r="I2" s="87" t="s">
        <v>91</v>
      </c>
      <c r="J2" s="87" t="s">
        <v>92</v>
      </c>
      <c r="M2" s="95" t="s">
        <v>93</v>
      </c>
      <c r="N2" s="95" t="s">
        <v>94</v>
      </c>
    </row>
    <row r="3" spans="1:14" x14ac:dyDescent="0.2">
      <c r="A3" t="s">
        <v>95</v>
      </c>
      <c r="B3" s="88">
        <v>0</v>
      </c>
      <c r="C3" t="s">
        <v>93</v>
      </c>
      <c r="D3" t="s">
        <v>96</v>
      </c>
      <c r="E3" s="89">
        <v>0</v>
      </c>
      <c r="F3" s="5"/>
      <c r="G3" s="5"/>
      <c r="H3" s="5"/>
      <c r="I3" s="90">
        <f>B3</f>
        <v>0</v>
      </c>
      <c r="J3" s="90"/>
    </row>
    <row r="4" spans="1:14" x14ac:dyDescent="0.2">
      <c r="A4" t="s">
        <v>97</v>
      </c>
      <c r="B4" t="s">
        <v>98</v>
      </c>
      <c r="C4" s="106">
        <f>SUM(G4:G15)</f>
        <v>0</v>
      </c>
      <c r="D4" s="106">
        <f>SUM(H4:H15)</f>
        <v>0</v>
      </c>
      <c r="E4" s="91">
        <f>IF(E3&lt;$B$8,E3+1,"")</f>
        <v>1</v>
      </c>
      <c r="F4" s="92">
        <f>IF(E4&lt;=$B$8,PMT($B$6,$B$8,-$B$3),"")</f>
        <v>0</v>
      </c>
      <c r="G4" s="93">
        <f>IF(E4&lt;=$B$8,I3*$B$6,"")</f>
        <v>0</v>
      </c>
      <c r="H4" s="92">
        <f>IF(E4&lt;=$B$8,F4-G4,"")</f>
        <v>0</v>
      </c>
      <c r="I4" s="93">
        <f>IF(E4&lt;=$B$8,I3-H4,"")</f>
        <v>0</v>
      </c>
      <c r="J4" s="90">
        <f>IF(E4&lt;=$B$8,J3+H4,"")</f>
        <v>0</v>
      </c>
      <c r="L4" t="s">
        <v>99</v>
      </c>
      <c r="M4" s="11">
        <f>SUM(G4:G15)</f>
        <v>0</v>
      </c>
      <c r="N4" s="11">
        <f>SUM(H4:H15)</f>
        <v>0</v>
      </c>
    </row>
    <row r="5" spans="1:14" x14ac:dyDescent="0.2">
      <c r="A5" t="s">
        <v>100</v>
      </c>
      <c r="B5" s="94">
        <v>3.3000000000000002E-2</v>
      </c>
      <c r="C5" s="107"/>
      <c r="D5" s="107"/>
      <c r="E5" s="91">
        <f>IF(E4&lt;$B$8,E4+1,"")</f>
        <v>2</v>
      </c>
      <c r="F5" s="92">
        <f t="shared" ref="F5:F68" si="0">IF(E5&lt;=$B$8,PMT($B$6,$B$8,-$B$3),"")</f>
        <v>0</v>
      </c>
      <c r="G5" s="93">
        <f t="shared" ref="G5:G68" si="1">IF(E5&lt;=$B$8,I4*$B$6,"")</f>
        <v>0</v>
      </c>
      <c r="H5" s="92">
        <f t="shared" ref="H5:H68" si="2">IF(E5&lt;=$B$8,F5-G5,"")</f>
        <v>0</v>
      </c>
      <c r="I5" s="93">
        <f t="shared" ref="I5:I68" si="3">IF(E5&lt;=$B$8,I4-H5,"")</f>
        <v>0</v>
      </c>
      <c r="J5" s="90">
        <f t="shared" ref="J5:J68" si="4">IF(E5&lt;=$B$8,J4+H5,"")</f>
        <v>0</v>
      </c>
      <c r="L5" t="s">
        <v>101</v>
      </c>
      <c r="M5" s="11">
        <f>SUM(G16:G27)</f>
        <v>0</v>
      </c>
      <c r="N5" s="11">
        <f>SUM(H16:H27)</f>
        <v>0</v>
      </c>
    </row>
    <row r="6" spans="1:14" x14ac:dyDescent="0.2">
      <c r="A6" t="s">
        <v>102</v>
      </c>
      <c r="B6">
        <f>((1+$B$5)^(1/12))-1</f>
        <v>2.7092626147666721E-3</v>
      </c>
      <c r="C6" s="107"/>
      <c r="D6" s="107"/>
      <c r="E6" s="91">
        <f t="shared" ref="E6:E69" si="5">IF(E5&lt;$B$8,E5+1,"")</f>
        <v>3</v>
      </c>
      <c r="F6" s="92">
        <f t="shared" si="0"/>
        <v>0</v>
      </c>
      <c r="G6" s="93">
        <f t="shared" si="1"/>
        <v>0</v>
      </c>
      <c r="H6" s="92">
        <f t="shared" si="2"/>
        <v>0</v>
      </c>
      <c r="I6" s="93">
        <f t="shared" si="3"/>
        <v>0</v>
      </c>
      <c r="J6" s="90">
        <f t="shared" si="4"/>
        <v>0</v>
      </c>
      <c r="L6" t="s">
        <v>103</v>
      </c>
      <c r="M6" s="11">
        <f>SUM(G28:G39)</f>
        <v>0</v>
      </c>
      <c r="N6" s="11">
        <f>SUM(H28:H39)</f>
        <v>0</v>
      </c>
    </row>
    <row r="7" spans="1:14" x14ac:dyDescent="0.2">
      <c r="A7" t="s">
        <v>104</v>
      </c>
      <c r="B7">
        <v>10</v>
      </c>
      <c r="C7" s="107"/>
      <c r="D7" s="107"/>
      <c r="E7" s="91">
        <f t="shared" si="5"/>
        <v>4</v>
      </c>
      <c r="F7" s="92">
        <f t="shared" si="0"/>
        <v>0</v>
      </c>
      <c r="G7" s="93">
        <f t="shared" si="1"/>
        <v>0</v>
      </c>
      <c r="H7" s="92">
        <f t="shared" si="2"/>
        <v>0</v>
      </c>
      <c r="I7" s="93">
        <f t="shared" si="3"/>
        <v>0</v>
      </c>
      <c r="J7" s="90">
        <f t="shared" si="4"/>
        <v>0</v>
      </c>
      <c r="L7" t="s">
        <v>105</v>
      </c>
      <c r="M7" s="11">
        <f>SUM(G40:G51)</f>
        <v>0</v>
      </c>
      <c r="N7" s="11">
        <f>SUM(H40:H51)</f>
        <v>0</v>
      </c>
    </row>
    <row r="8" spans="1:14" x14ac:dyDescent="0.2">
      <c r="A8" t="s">
        <v>106</v>
      </c>
      <c r="B8">
        <v>180</v>
      </c>
      <c r="C8" s="107"/>
      <c r="D8" s="107"/>
      <c r="E8" s="91">
        <f t="shared" si="5"/>
        <v>5</v>
      </c>
      <c r="F8" s="92">
        <f t="shared" si="0"/>
        <v>0</v>
      </c>
      <c r="G8" s="93">
        <f t="shared" si="1"/>
        <v>0</v>
      </c>
      <c r="H8" s="92">
        <f t="shared" si="2"/>
        <v>0</v>
      </c>
      <c r="I8" s="93">
        <f t="shared" si="3"/>
        <v>0</v>
      </c>
      <c r="J8" s="90">
        <f t="shared" si="4"/>
        <v>0</v>
      </c>
      <c r="L8" t="s">
        <v>107</v>
      </c>
      <c r="M8" s="11">
        <f>SUM(G52:G63)</f>
        <v>0</v>
      </c>
      <c r="N8" s="11">
        <f>SUM(H52:H63)</f>
        <v>0</v>
      </c>
    </row>
    <row r="9" spans="1:14" x14ac:dyDescent="0.2">
      <c r="C9" s="107"/>
      <c r="D9" s="107"/>
      <c r="E9" s="91">
        <f t="shared" si="5"/>
        <v>6</v>
      </c>
      <c r="F9" s="92">
        <f t="shared" si="0"/>
        <v>0</v>
      </c>
      <c r="G9" s="93">
        <f t="shared" si="1"/>
        <v>0</v>
      </c>
      <c r="H9" s="92">
        <f t="shared" si="2"/>
        <v>0</v>
      </c>
      <c r="I9" s="93">
        <f t="shared" si="3"/>
        <v>0</v>
      </c>
      <c r="J9" s="90">
        <f t="shared" si="4"/>
        <v>0</v>
      </c>
      <c r="L9" t="s">
        <v>108</v>
      </c>
      <c r="M9" s="11">
        <f>SUM(G64:G75)</f>
        <v>0</v>
      </c>
      <c r="N9" s="11">
        <f>SUM(H64:H75)</f>
        <v>0</v>
      </c>
    </row>
    <row r="10" spans="1:14" x14ac:dyDescent="0.2">
      <c r="A10" s="2" t="s">
        <v>109</v>
      </c>
      <c r="B10" s="86">
        <v>46077</v>
      </c>
      <c r="C10" s="107"/>
      <c r="D10" s="107"/>
      <c r="E10" s="91">
        <f t="shared" si="5"/>
        <v>7</v>
      </c>
      <c r="F10" s="92">
        <f t="shared" si="0"/>
        <v>0</v>
      </c>
      <c r="G10" s="93">
        <f t="shared" si="1"/>
        <v>0</v>
      </c>
      <c r="H10" s="92">
        <f t="shared" si="2"/>
        <v>0</v>
      </c>
      <c r="I10" s="93">
        <f t="shared" si="3"/>
        <v>0</v>
      </c>
      <c r="J10" s="90">
        <f t="shared" si="4"/>
        <v>0</v>
      </c>
      <c r="L10" t="s">
        <v>110</v>
      </c>
      <c r="M10" s="11">
        <f>SUM(G76:G87)</f>
        <v>0</v>
      </c>
      <c r="N10" s="11">
        <f>SUM(H76:H87)</f>
        <v>0</v>
      </c>
    </row>
    <row r="11" spans="1:14" x14ac:dyDescent="0.2">
      <c r="C11" s="107"/>
      <c r="D11" s="107"/>
      <c r="E11" s="91">
        <f t="shared" si="5"/>
        <v>8</v>
      </c>
      <c r="F11" s="92">
        <f t="shared" si="0"/>
        <v>0</v>
      </c>
      <c r="G11" s="93">
        <f t="shared" si="1"/>
        <v>0</v>
      </c>
      <c r="H11" s="92">
        <f t="shared" si="2"/>
        <v>0</v>
      </c>
      <c r="I11" s="93">
        <f t="shared" si="3"/>
        <v>0</v>
      </c>
      <c r="J11" s="90">
        <f t="shared" si="4"/>
        <v>0</v>
      </c>
      <c r="L11" t="s">
        <v>111</v>
      </c>
      <c r="M11" s="11">
        <f>SUM(G88:G99)</f>
        <v>0</v>
      </c>
      <c r="N11" s="11">
        <f>SUM(H88:H99)</f>
        <v>0</v>
      </c>
    </row>
    <row r="12" spans="1:14" x14ac:dyDescent="0.2">
      <c r="C12" s="107"/>
      <c r="D12" s="107"/>
      <c r="E12" s="91">
        <f t="shared" si="5"/>
        <v>9</v>
      </c>
      <c r="F12" s="92">
        <f t="shared" si="0"/>
        <v>0</v>
      </c>
      <c r="G12" s="93">
        <f t="shared" si="1"/>
        <v>0</v>
      </c>
      <c r="H12" s="92">
        <f t="shared" si="2"/>
        <v>0</v>
      </c>
      <c r="I12" s="93">
        <f t="shared" si="3"/>
        <v>0</v>
      </c>
      <c r="J12" s="90">
        <f t="shared" si="4"/>
        <v>0</v>
      </c>
      <c r="L12" t="s">
        <v>112</v>
      </c>
      <c r="M12" s="11">
        <f>SUM(G100:G111)</f>
        <v>0</v>
      </c>
      <c r="N12" s="11">
        <f>SUM(H100:H111)</f>
        <v>0</v>
      </c>
    </row>
    <row r="13" spans="1:14" x14ac:dyDescent="0.2">
      <c r="C13" s="107"/>
      <c r="D13" s="107"/>
      <c r="E13" s="91">
        <f t="shared" si="5"/>
        <v>10</v>
      </c>
      <c r="F13" s="92">
        <f t="shared" si="0"/>
        <v>0</v>
      </c>
      <c r="G13" s="93">
        <f t="shared" si="1"/>
        <v>0</v>
      </c>
      <c r="H13" s="92">
        <f t="shared" si="2"/>
        <v>0</v>
      </c>
      <c r="I13" s="93">
        <f t="shared" si="3"/>
        <v>0</v>
      </c>
      <c r="J13" s="90">
        <f t="shared" si="4"/>
        <v>0</v>
      </c>
      <c r="L13" t="s">
        <v>113</v>
      </c>
      <c r="M13" s="11">
        <f>SUM(G112:G123)</f>
        <v>0</v>
      </c>
      <c r="N13" s="11">
        <f>SUM(H112:H123)</f>
        <v>0</v>
      </c>
    </row>
    <row r="14" spans="1:14" x14ac:dyDescent="0.2">
      <c r="C14" s="107"/>
      <c r="D14" s="107"/>
      <c r="E14" s="91">
        <f t="shared" si="5"/>
        <v>11</v>
      </c>
      <c r="F14" s="92">
        <f t="shared" si="0"/>
        <v>0</v>
      </c>
      <c r="G14" s="93">
        <f t="shared" si="1"/>
        <v>0</v>
      </c>
      <c r="H14" s="92">
        <f t="shared" si="2"/>
        <v>0</v>
      </c>
      <c r="I14" s="93">
        <f t="shared" si="3"/>
        <v>0</v>
      </c>
      <c r="J14" s="90">
        <f t="shared" si="4"/>
        <v>0</v>
      </c>
      <c r="L14" t="s">
        <v>114</v>
      </c>
      <c r="M14" s="11">
        <f>SUM(G124:G135)</f>
        <v>0</v>
      </c>
      <c r="N14" s="11">
        <f>SUM(H124:H135)</f>
        <v>0</v>
      </c>
    </row>
    <row r="15" spans="1:14" x14ac:dyDescent="0.2">
      <c r="B15">
        <v>1</v>
      </c>
      <c r="C15" s="107"/>
      <c r="D15" s="107"/>
      <c r="E15" s="91">
        <f t="shared" si="5"/>
        <v>12</v>
      </c>
      <c r="F15" s="92">
        <f t="shared" si="0"/>
        <v>0</v>
      </c>
      <c r="G15" s="93">
        <f t="shared" si="1"/>
        <v>0</v>
      </c>
      <c r="H15" s="92">
        <f t="shared" si="2"/>
        <v>0</v>
      </c>
      <c r="I15" s="93">
        <f t="shared" si="3"/>
        <v>0</v>
      </c>
      <c r="J15" s="90">
        <f t="shared" si="4"/>
        <v>0</v>
      </c>
      <c r="L15" t="s">
        <v>115</v>
      </c>
      <c r="M15" s="11">
        <f>SUM(G136:G147)</f>
        <v>0</v>
      </c>
      <c r="N15" s="11">
        <f>SUM(H136:H147)</f>
        <v>0</v>
      </c>
    </row>
    <row r="16" spans="1:14" x14ac:dyDescent="0.2">
      <c r="C16" s="106">
        <f>SUM(G16:G27)</f>
        <v>0</v>
      </c>
      <c r="D16" s="106">
        <f>SUM(H16:H27)</f>
        <v>0</v>
      </c>
      <c r="E16" s="89">
        <f t="shared" si="5"/>
        <v>13</v>
      </c>
      <c r="F16" s="92">
        <f t="shared" si="0"/>
        <v>0</v>
      </c>
      <c r="G16" s="93">
        <f t="shared" si="1"/>
        <v>0</v>
      </c>
      <c r="H16" s="92">
        <f t="shared" si="2"/>
        <v>0</v>
      </c>
      <c r="I16" s="93">
        <f t="shared" si="3"/>
        <v>0</v>
      </c>
      <c r="J16" s="90">
        <f t="shared" si="4"/>
        <v>0</v>
      </c>
      <c r="L16" t="s">
        <v>116</v>
      </c>
      <c r="M16" s="11">
        <f>SUM(G148:G159)</f>
        <v>0</v>
      </c>
      <c r="N16" s="11">
        <f>SUM(H148:H159)</f>
        <v>0</v>
      </c>
    </row>
    <row r="17" spans="2:14" x14ac:dyDescent="0.2">
      <c r="C17" s="107"/>
      <c r="D17" s="107"/>
      <c r="E17" s="89">
        <f t="shared" si="5"/>
        <v>14</v>
      </c>
      <c r="F17" s="92">
        <f t="shared" si="0"/>
        <v>0</v>
      </c>
      <c r="G17" s="93">
        <f t="shared" si="1"/>
        <v>0</v>
      </c>
      <c r="H17" s="92">
        <f t="shared" si="2"/>
        <v>0</v>
      </c>
      <c r="I17" s="93">
        <f t="shared" si="3"/>
        <v>0</v>
      </c>
      <c r="J17" s="90">
        <f t="shared" si="4"/>
        <v>0</v>
      </c>
      <c r="L17" t="s">
        <v>117</v>
      </c>
      <c r="M17" s="11">
        <f>SUM(G160:G171)</f>
        <v>0</v>
      </c>
      <c r="N17" s="11">
        <f>SUM(H160:H171)</f>
        <v>0</v>
      </c>
    </row>
    <row r="18" spans="2:14" x14ac:dyDescent="0.2">
      <c r="C18" s="107"/>
      <c r="D18" s="107"/>
      <c r="E18" s="89">
        <f t="shared" si="5"/>
        <v>15</v>
      </c>
      <c r="F18" s="92">
        <f t="shared" si="0"/>
        <v>0</v>
      </c>
      <c r="G18" s="93">
        <f t="shared" si="1"/>
        <v>0</v>
      </c>
      <c r="H18" s="92">
        <f t="shared" si="2"/>
        <v>0</v>
      </c>
      <c r="I18" s="93">
        <f t="shared" si="3"/>
        <v>0</v>
      </c>
      <c r="J18" s="90">
        <f t="shared" si="4"/>
        <v>0</v>
      </c>
      <c r="L18" t="s">
        <v>118</v>
      </c>
      <c r="M18" s="11">
        <f>SUM(G172:G183)</f>
        <v>0</v>
      </c>
      <c r="N18" s="11">
        <f>SUM(H172:H183)</f>
        <v>0</v>
      </c>
    </row>
    <row r="19" spans="2:14" x14ac:dyDescent="0.2">
      <c r="C19" s="107"/>
      <c r="D19" s="107"/>
      <c r="E19" s="89">
        <f t="shared" si="5"/>
        <v>16</v>
      </c>
      <c r="F19" s="92">
        <f t="shared" si="0"/>
        <v>0</v>
      </c>
      <c r="G19" s="93">
        <f t="shared" si="1"/>
        <v>0</v>
      </c>
      <c r="H19" s="92">
        <f t="shared" si="2"/>
        <v>0</v>
      </c>
      <c r="I19" s="93">
        <f t="shared" si="3"/>
        <v>0</v>
      </c>
      <c r="J19" s="90">
        <f t="shared" si="4"/>
        <v>0</v>
      </c>
      <c r="L19" t="s">
        <v>119</v>
      </c>
      <c r="M19" s="11">
        <f>SUM(G184:G195)</f>
        <v>0</v>
      </c>
      <c r="N19" s="11">
        <f>SUM(H184:H195)</f>
        <v>0</v>
      </c>
    </row>
    <row r="20" spans="2:14" x14ac:dyDescent="0.2">
      <c r="C20" s="107"/>
      <c r="D20" s="107"/>
      <c r="E20" s="89">
        <f t="shared" si="5"/>
        <v>17</v>
      </c>
      <c r="F20" s="92">
        <f t="shared" si="0"/>
        <v>0</v>
      </c>
      <c r="G20" s="93">
        <f t="shared" si="1"/>
        <v>0</v>
      </c>
      <c r="H20" s="92">
        <f t="shared" si="2"/>
        <v>0</v>
      </c>
      <c r="I20" s="93">
        <f t="shared" si="3"/>
        <v>0</v>
      </c>
      <c r="J20" s="90">
        <f t="shared" si="4"/>
        <v>0</v>
      </c>
      <c r="L20" t="s">
        <v>120</v>
      </c>
      <c r="M20" s="11">
        <f>SUM(G196:G207)</f>
        <v>0</v>
      </c>
      <c r="N20" s="11">
        <f>SUM(H196:H207)</f>
        <v>0</v>
      </c>
    </row>
    <row r="21" spans="2:14" x14ac:dyDescent="0.2">
      <c r="C21" s="107"/>
      <c r="D21" s="107"/>
      <c r="E21" s="89">
        <f t="shared" si="5"/>
        <v>18</v>
      </c>
      <c r="F21" s="92">
        <f t="shared" si="0"/>
        <v>0</v>
      </c>
      <c r="G21" s="93">
        <f t="shared" si="1"/>
        <v>0</v>
      </c>
      <c r="H21" s="92">
        <f t="shared" si="2"/>
        <v>0</v>
      </c>
      <c r="I21" s="93">
        <f t="shared" si="3"/>
        <v>0</v>
      </c>
      <c r="J21" s="90">
        <f t="shared" si="4"/>
        <v>0</v>
      </c>
      <c r="L21" t="s">
        <v>121</v>
      </c>
      <c r="M21" s="11">
        <f>SUM(G208:G219)</f>
        <v>0</v>
      </c>
      <c r="N21" s="11">
        <f>SUM(H208:H219)</f>
        <v>0</v>
      </c>
    </row>
    <row r="22" spans="2:14" x14ac:dyDescent="0.2">
      <c r="C22" s="107"/>
      <c r="D22" s="107"/>
      <c r="E22" s="89">
        <f t="shared" si="5"/>
        <v>19</v>
      </c>
      <c r="F22" s="92">
        <f t="shared" si="0"/>
        <v>0</v>
      </c>
      <c r="G22" s="93">
        <f t="shared" si="1"/>
        <v>0</v>
      </c>
      <c r="H22" s="92">
        <f t="shared" si="2"/>
        <v>0</v>
      </c>
      <c r="I22" s="93">
        <f t="shared" si="3"/>
        <v>0</v>
      </c>
      <c r="J22" s="90">
        <f t="shared" si="4"/>
        <v>0</v>
      </c>
      <c r="L22" t="s">
        <v>122</v>
      </c>
      <c r="M22" s="11">
        <f>SUM(G220:G231)</f>
        <v>0</v>
      </c>
      <c r="N22" s="11">
        <f>SUM(H220:H231)</f>
        <v>0</v>
      </c>
    </row>
    <row r="23" spans="2:14" x14ac:dyDescent="0.2">
      <c r="C23" s="107"/>
      <c r="D23" s="107"/>
      <c r="E23" s="89">
        <f t="shared" si="5"/>
        <v>20</v>
      </c>
      <c r="F23" s="92">
        <f t="shared" si="0"/>
        <v>0</v>
      </c>
      <c r="G23" s="93">
        <f t="shared" si="1"/>
        <v>0</v>
      </c>
      <c r="H23" s="92">
        <f t="shared" si="2"/>
        <v>0</v>
      </c>
      <c r="I23" s="93">
        <f t="shared" si="3"/>
        <v>0</v>
      </c>
      <c r="J23" s="90">
        <f t="shared" si="4"/>
        <v>0</v>
      </c>
      <c r="L23" t="s">
        <v>123</v>
      </c>
      <c r="M23" s="11">
        <f>SUM(G232:G243)</f>
        <v>0</v>
      </c>
      <c r="N23" s="84">
        <f>SUM(H232:H243)</f>
        <v>0</v>
      </c>
    </row>
    <row r="24" spans="2:14" x14ac:dyDescent="0.2">
      <c r="C24" s="107"/>
      <c r="D24" s="107"/>
      <c r="E24" s="89">
        <f t="shared" si="5"/>
        <v>21</v>
      </c>
      <c r="F24" s="92">
        <f t="shared" si="0"/>
        <v>0</v>
      </c>
      <c r="G24" s="93">
        <f t="shared" si="1"/>
        <v>0</v>
      </c>
      <c r="H24" s="92">
        <f t="shared" si="2"/>
        <v>0</v>
      </c>
      <c r="I24" s="93">
        <f t="shared" si="3"/>
        <v>0</v>
      </c>
      <c r="J24" s="90">
        <f t="shared" si="4"/>
        <v>0</v>
      </c>
      <c r="M24" s="11"/>
    </row>
    <row r="25" spans="2:14" x14ac:dyDescent="0.2">
      <c r="C25" s="107"/>
      <c r="D25" s="107"/>
      <c r="E25" s="89">
        <f t="shared" si="5"/>
        <v>22</v>
      </c>
      <c r="F25" s="92">
        <f t="shared" si="0"/>
        <v>0</v>
      </c>
      <c r="G25" s="93">
        <f t="shared" si="1"/>
        <v>0</v>
      </c>
      <c r="H25" s="92">
        <f t="shared" si="2"/>
        <v>0</v>
      </c>
      <c r="I25" s="93">
        <f t="shared" si="3"/>
        <v>0</v>
      </c>
      <c r="J25" s="90">
        <f t="shared" si="4"/>
        <v>0</v>
      </c>
      <c r="M25" s="11"/>
    </row>
    <row r="26" spans="2:14" x14ac:dyDescent="0.2">
      <c r="C26" s="107"/>
      <c r="D26" s="107"/>
      <c r="E26" s="89">
        <f t="shared" si="5"/>
        <v>23</v>
      </c>
      <c r="F26" s="92">
        <f t="shared" si="0"/>
        <v>0</v>
      </c>
      <c r="G26" s="93">
        <f t="shared" si="1"/>
        <v>0</v>
      </c>
      <c r="H26" s="92">
        <f t="shared" si="2"/>
        <v>0</v>
      </c>
      <c r="I26" s="93">
        <f t="shared" si="3"/>
        <v>0</v>
      </c>
      <c r="J26" s="90">
        <f t="shared" si="4"/>
        <v>0</v>
      </c>
      <c r="M26" s="11">
        <f>SUM(M4:M25)</f>
        <v>0</v>
      </c>
    </row>
    <row r="27" spans="2:14" x14ac:dyDescent="0.2">
      <c r="B27">
        <v>2</v>
      </c>
      <c r="C27" s="107"/>
      <c r="D27" s="107"/>
      <c r="E27" s="89">
        <f t="shared" si="5"/>
        <v>24</v>
      </c>
      <c r="F27" s="92">
        <f t="shared" si="0"/>
        <v>0</v>
      </c>
      <c r="G27" s="93">
        <f t="shared" si="1"/>
        <v>0</v>
      </c>
      <c r="H27" s="92">
        <f t="shared" si="2"/>
        <v>0</v>
      </c>
      <c r="I27" s="93">
        <f t="shared" si="3"/>
        <v>0</v>
      </c>
      <c r="J27" s="90">
        <f t="shared" si="4"/>
        <v>0</v>
      </c>
      <c r="M27" s="11"/>
    </row>
    <row r="28" spans="2:14" x14ac:dyDescent="0.2">
      <c r="C28" s="106">
        <f>SUM(G28:G39)</f>
        <v>0</v>
      </c>
      <c r="D28" s="106">
        <f>SUM(H28:H39)</f>
        <v>0</v>
      </c>
      <c r="E28" s="89">
        <f t="shared" si="5"/>
        <v>25</v>
      </c>
      <c r="F28" s="92">
        <f t="shared" si="0"/>
        <v>0</v>
      </c>
      <c r="G28" s="93">
        <f t="shared" si="1"/>
        <v>0</v>
      </c>
      <c r="H28" s="92">
        <f t="shared" si="2"/>
        <v>0</v>
      </c>
      <c r="I28" s="93">
        <f t="shared" si="3"/>
        <v>0</v>
      </c>
      <c r="J28" s="90">
        <f t="shared" si="4"/>
        <v>0</v>
      </c>
      <c r="M28" s="11"/>
    </row>
    <row r="29" spans="2:14" x14ac:dyDescent="0.2">
      <c r="C29" s="107"/>
      <c r="D29" s="107"/>
      <c r="E29" s="89">
        <f t="shared" si="5"/>
        <v>26</v>
      </c>
      <c r="F29" s="92">
        <f t="shared" si="0"/>
        <v>0</v>
      </c>
      <c r="G29" s="93">
        <f t="shared" si="1"/>
        <v>0</v>
      </c>
      <c r="H29" s="92">
        <f t="shared" si="2"/>
        <v>0</v>
      </c>
      <c r="I29" s="93">
        <f t="shared" si="3"/>
        <v>0</v>
      </c>
      <c r="J29" s="90">
        <f t="shared" si="4"/>
        <v>0</v>
      </c>
      <c r="M29" s="11"/>
    </row>
    <row r="30" spans="2:14" x14ac:dyDescent="0.2">
      <c r="C30" s="107"/>
      <c r="D30" s="107"/>
      <c r="E30" s="89">
        <f t="shared" si="5"/>
        <v>27</v>
      </c>
      <c r="F30" s="92">
        <f t="shared" si="0"/>
        <v>0</v>
      </c>
      <c r="G30" s="93">
        <f t="shared" si="1"/>
        <v>0</v>
      </c>
      <c r="H30" s="92">
        <f t="shared" si="2"/>
        <v>0</v>
      </c>
      <c r="I30" s="93">
        <f t="shared" si="3"/>
        <v>0</v>
      </c>
      <c r="J30" s="90">
        <f t="shared" si="4"/>
        <v>0</v>
      </c>
      <c r="M30" s="11"/>
    </row>
    <row r="31" spans="2:14" x14ac:dyDescent="0.2">
      <c r="C31" s="107"/>
      <c r="D31" s="107"/>
      <c r="E31" s="89">
        <f t="shared" si="5"/>
        <v>28</v>
      </c>
      <c r="F31" s="92">
        <f t="shared" si="0"/>
        <v>0</v>
      </c>
      <c r="G31" s="93">
        <f t="shared" si="1"/>
        <v>0</v>
      </c>
      <c r="H31" s="92">
        <f t="shared" si="2"/>
        <v>0</v>
      </c>
      <c r="I31" s="93">
        <f t="shared" si="3"/>
        <v>0</v>
      </c>
      <c r="J31" s="90">
        <f t="shared" si="4"/>
        <v>0</v>
      </c>
      <c r="M31" s="11"/>
    </row>
    <row r="32" spans="2:14" x14ac:dyDescent="0.2">
      <c r="C32" s="107"/>
      <c r="D32" s="107"/>
      <c r="E32" s="89">
        <f t="shared" si="5"/>
        <v>29</v>
      </c>
      <c r="F32" s="92">
        <f t="shared" si="0"/>
        <v>0</v>
      </c>
      <c r="G32" s="93">
        <f t="shared" si="1"/>
        <v>0</v>
      </c>
      <c r="H32" s="92">
        <f t="shared" si="2"/>
        <v>0</v>
      </c>
      <c r="I32" s="93">
        <f t="shared" si="3"/>
        <v>0</v>
      </c>
      <c r="J32" s="90">
        <f t="shared" si="4"/>
        <v>0</v>
      </c>
      <c r="M32" s="11"/>
    </row>
    <row r="33" spans="2:13" x14ac:dyDescent="0.2">
      <c r="C33" s="107"/>
      <c r="D33" s="107"/>
      <c r="E33" s="89">
        <f t="shared" si="5"/>
        <v>30</v>
      </c>
      <c r="F33" s="92">
        <f t="shared" si="0"/>
        <v>0</v>
      </c>
      <c r="G33" s="93">
        <f t="shared" si="1"/>
        <v>0</v>
      </c>
      <c r="H33" s="92">
        <f t="shared" si="2"/>
        <v>0</v>
      </c>
      <c r="I33" s="93">
        <f t="shared" si="3"/>
        <v>0</v>
      </c>
      <c r="J33" s="90">
        <f t="shared" si="4"/>
        <v>0</v>
      </c>
      <c r="M33" s="11"/>
    </row>
    <row r="34" spans="2:13" x14ac:dyDescent="0.2">
      <c r="C34" s="107"/>
      <c r="D34" s="107"/>
      <c r="E34" s="89">
        <f t="shared" si="5"/>
        <v>31</v>
      </c>
      <c r="F34" s="92">
        <f t="shared" si="0"/>
        <v>0</v>
      </c>
      <c r="G34" s="93">
        <f t="shared" si="1"/>
        <v>0</v>
      </c>
      <c r="H34" s="92">
        <f t="shared" si="2"/>
        <v>0</v>
      </c>
      <c r="I34" s="93">
        <f t="shared" si="3"/>
        <v>0</v>
      </c>
      <c r="J34" s="90">
        <f t="shared" si="4"/>
        <v>0</v>
      </c>
      <c r="M34" s="11"/>
    </row>
    <row r="35" spans="2:13" x14ac:dyDescent="0.2">
      <c r="C35" s="107"/>
      <c r="D35" s="107"/>
      <c r="E35" s="89">
        <f t="shared" si="5"/>
        <v>32</v>
      </c>
      <c r="F35" s="92">
        <f t="shared" si="0"/>
        <v>0</v>
      </c>
      <c r="G35" s="93">
        <f t="shared" si="1"/>
        <v>0</v>
      </c>
      <c r="H35" s="92">
        <f t="shared" si="2"/>
        <v>0</v>
      </c>
      <c r="I35" s="93">
        <f t="shared" si="3"/>
        <v>0</v>
      </c>
      <c r="J35" s="90">
        <f t="shared" si="4"/>
        <v>0</v>
      </c>
    </row>
    <row r="36" spans="2:13" x14ac:dyDescent="0.2">
      <c r="C36" s="107"/>
      <c r="D36" s="107"/>
      <c r="E36" s="89">
        <f t="shared" si="5"/>
        <v>33</v>
      </c>
      <c r="F36" s="92">
        <f t="shared" si="0"/>
        <v>0</v>
      </c>
      <c r="G36" s="93">
        <f t="shared" si="1"/>
        <v>0</v>
      </c>
      <c r="H36" s="92">
        <f t="shared" si="2"/>
        <v>0</v>
      </c>
      <c r="I36" s="93">
        <f t="shared" si="3"/>
        <v>0</v>
      </c>
      <c r="J36" s="90">
        <f t="shared" si="4"/>
        <v>0</v>
      </c>
    </row>
    <row r="37" spans="2:13" x14ac:dyDescent="0.2">
      <c r="C37" s="107"/>
      <c r="D37" s="107"/>
      <c r="E37" s="89">
        <f t="shared" si="5"/>
        <v>34</v>
      </c>
      <c r="F37" s="92">
        <f t="shared" si="0"/>
        <v>0</v>
      </c>
      <c r="G37" s="93">
        <f t="shared" si="1"/>
        <v>0</v>
      </c>
      <c r="H37" s="92">
        <f t="shared" si="2"/>
        <v>0</v>
      </c>
      <c r="I37" s="93">
        <f t="shared" si="3"/>
        <v>0</v>
      </c>
      <c r="J37" s="90">
        <f t="shared" si="4"/>
        <v>0</v>
      </c>
    </row>
    <row r="38" spans="2:13" x14ac:dyDescent="0.2">
      <c r="C38" s="107"/>
      <c r="D38" s="107"/>
      <c r="E38" s="89">
        <f t="shared" si="5"/>
        <v>35</v>
      </c>
      <c r="F38" s="92">
        <f t="shared" si="0"/>
        <v>0</v>
      </c>
      <c r="G38" s="93">
        <f t="shared" si="1"/>
        <v>0</v>
      </c>
      <c r="H38" s="92">
        <f t="shared" si="2"/>
        <v>0</v>
      </c>
      <c r="I38" s="93">
        <f t="shared" si="3"/>
        <v>0</v>
      </c>
      <c r="J38" s="90">
        <f t="shared" si="4"/>
        <v>0</v>
      </c>
    </row>
    <row r="39" spans="2:13" x14ac:dyDescent="0.2">
      <c r="B39">
        <v>3</v>
      </c>
      <c r="C39" s="107"/>
      <c r="D39" s="107"/>
      <c r="E39" s="89">
        <f t="shared" si="5"/>
        <v>36</v>
      </c>
      <c r="F39" s="92">
        <f t="shared" si="0"/>
        <v>0</v>
      </c>
      <c r="G39" s="93">
        <f t="shared" si="1"/>
        <v>0</v>
      </c>
      <c r="H39" s="92">
        <f t="shared" si="2"/>
        <v>0</v>
      </c>
      <c r="I39" s="93">
        <f t="shared" si="3"/>
        <v>0</v>
      </c>
      <c r="J39" s="90">
        <f t="shared" si="4"/>
        <v>0</v>
      </c>
    </row>
    <row r="40" spans="2:13" x14ac:dyDescent="0.2">
      <c r="C40" s="106">
        <f>SUM(G40:G51)</f>
        <v>0</v>
      </c>
      <c r="D40" s="106">
        <f>SUM(H40:H51)</f>
        <v>0</v>
      </c>
      <c r="E40" s="89">
        <f t="shared" si="5"/>
        <v>37</v>
      </c>
      <c r="F40" s="92">
        <f t="shared" si="0"/>
        <v>0</v>
      </c>
      <c r="G40" s="93">
        <f t="shared" si="1"/>
        <v>0</v>
      </c>
      <c r="H40" s="92">
        <f t="shared" si="2"/>
        <v>0</v>
      </c>
      <c r="I40" s="93">
        <f t="shared" si="3"/>
        <v>0</v>
      </c>
      <c r="J40" s="90">
        <f t="shared" si="4"/>
        <v>0</v>
      </c>
    </row>
    <row r="41" spans="2:13" x14ac:dyDescent="0.2">
      <c r="C41" s="107"/>
      <c r="D41" s="107"/>
      <c r="E41" s="89">
        <f t="shared" si="5"/>
        <v>38</v>
      </c>
      <c r="F41" s="92">
        <f t="shared" si="0"/>
        <v>0</v>
      </c>
      <c r="G41" s="93">
        <f t="shared" si="1"/>
        <v>0</v>
      </c>
      <c r="H41" s="92">
        <f t="shared" si="2"/>
        <v>0</v>
      </c>
      <c r="I41" s="93">
        <f t="shared" si="3"/>
        <v>0</v>
      </c>
      <c r="J41" s="90">
        <f t="shared" si="4"/>
        <v>0</v>
      </c>
    </row>
    <row r="42" spans="2:13" x14ac:dyDescent="0.2">
      <c r="C42" s="107"/>
      <c r="D42" s="107"/>
      <c r="E42" s="89">
        <f t="shared" si="5"/>
        <v>39</v>
      </c>
      <c r="F42" s="92">
        <f t="shared" si="0"/>
        <v>0</v>
      </c>
      <c r="G42" s="93">
        <f t="shared" si="1"/>
        <v>0</v>
      </c>
      <c r="H42" s="92">
        <f t="shared" si="2"/>
        <v>0</v>
      </c>
      <c r="I42" s="93">
        <f t="shared" si="3"/>
        <v>0</v>
      </c>
      <c r="J42" s="90">
        <f t="shared" si="4"/>
        <v>0</v>
      </c>
    </row>
    <row r="43" spans="2:13" x14ac:dyDescent="0.2">
      <c r="C43" s="107"/>
      <c r="D43" s="107"/>
      <c r="E43" s="89">
        <f t="shared" si="5"/>
        <v>40</v>
      </c>
      <c r="F43" s="92">
        <f t="shared" si="0"/>
        <v>0</v>
      </c>
      <c r="G43" s="93">
        <f t="shared" si="1"/>
        <v>0</v>
      </c>
      <c r="H43" s="92">
        <f t="shared" si="2"/>
        <v>0</v>
      </c>
      <c r="I43" s="93">
        <f t="shared" si="3"/>
        <v>0</v>
      </c>
      <c r="J43" s="90">
        <f t="shared" si="4"/>
        <v>0</v>
      </c>
    </row>
    <row r="44" spans="2:13" x14ac:dyDescent="0.2">
      <c r="C44" s="107"/>
      <c r="D44" s="107"/>
      <c r="E44" s="89">
        <f t="shared" si="5"/>
        <v>41</v>
      </c>
      <c r="F44" s="92">
        <f t="shared" si="0"/>
        <v>0</v>
      </c>
      <c r="G44" s="93">
        <f t="shared" si="1"/>
        <v>0</v>
      </c>
      <c r="H44" s="92">
        <f t="shared" si="2"/>
        <v>0</v>
      </c>
      <c r="I44" s="93">
        <f t="shared" si="3"/>
        <v>0</v>
      </c>
      <c r="J44" s="90">
        <f t="shared" si="4"/>
        <v>0</v>
      </c>
    </row>
    <row r="45" spans="2:13" x14ac:dyDescent="0.2">
      <c r="C45" s="107"/>
      <c r="D45" s="107"/>
      <c r="E45" s="89">
        <f t="shared" si="5"/>
        <v>42</v>
      </c>
      <c r="F45" s="92">
        <f t="shared" si="0"/>
        <v>0</v>
      </c>
      <c r="G45" s="93">
        <f t="shared" si="1"/>
        <v>0</v>
      </c>
      <c r="H45" s="92">
        <f t="shared" si="2"/>
        <v>0</v>
      </c>
      <c r="I45" s="93">
        <f t="shared" si="3"/>
        <v>0</v>
      </c>
      <c r="J45" s="90">
        <f t="shared" si="4"/>
        <v>0</v>
      </c>
    </row>
    <row r="46" spans="2:13" x14ac:dyDescent="0.2">
      <c r="C46" s="107"/>
      <c r="D46" s="107"/>
      <c r="E46" s="89">
        <f t="shared" si="5"/>
        <v>43</v>
      </c>
      <c r="F46" s="92">
        <f t="shared" si="0"/>
        <v>0</v>
      </c>
      <c r="G46" s="93">
        <f t="shared" si="1"/>
        <v>0</v>
      </c>
      <c r="H46" s="92">
        <f t="shared" si="2"/>
        <v>0</v>
      </c>
      <c r="I46" s="93">
        <f t="shared" si="3"/>
        <v>0</v>
      </c>
      <c r="J46" s="90">
        <f t="shared" si="4"/>
        <v>0</v>
      </c>
    </row>
    <row r="47" spans="2:13" x14ac:dyDescent="0.2">
      <c r="C47" s="107"/>
      <c r="D47" s="107"/>
      <c r="E47" s="89">
        <f t="shared" si="5"/>
        <v>44</v>
      </c>
      <c r="F47" s="92">
        <f t="shared" si="0"/>
        <v>0</v>
      </c>
      <c r="G47" s="93">
        <f t="shared" si="1"/>
        <v>0</v>
      </c>
      <c r="H47" s="92">
        <f t="shared" si="2"/>
        <v>0</v>
      </c>
      <c r="I47" s="93">
        <f t="shared" si="3"/>
        <v>0</v>
      </c>
      <c r="J47" s="90">
        <f t="shared" si="4"/>
        <v>0</v>
      </c>
    </row>
    <row r="48" spans="2:13" x14ac:dyDescent="0.2">
      <c r="C48" s="107"/>
      <c r="D48" s="107"/>
      <c r="E48" s="89">
        <f t="shared" si="5"/>
        <v>45</v>
      </c>
      <c r="F48" s="92">
        <f t="shared" si="0"/>
        <v>0</v>
      </c>
      <c r="G48" s="93">
        <f t="shared" si="1"/>
        <v>0</v>
      </c>
      <c r="H48" s="92">
        <f t="shared" si="2"/>
        <v>0</v>
      </c>
      <c r="I48" s="93">
        <f t="shared" si="3"/>
        <v>0</v>
      </c>
      <c r="J48" s="90">
        <f t="shared" si="4"/>
        <v>0</v>
      </c>
    </row>
    <row r="49" spans="2:10" x14ac:dyDescent="0.2">
      <c r="C49" s="107"/>
      <c r="D49" s="107"/>
      <c r="E49" s="89">
        <f t="shared" si="5"/>
        <v>46</v>
      </c>
      <c r="F49" s="92">
        <f t="shared" si="0"/>
        <v>0</v>
      </c>
      <c r="G49" s="93">
        <f t="shared" si="1"/>
        <v>0</v>
      </c>
      <c r="H49" s="92">
        <f t="shared" si="2"/>
        <v>0</v>
      </c>
      <c r="I49" s="93">
        <f t="shared" si="3"/>
        <v>0</v>
      </c>
      <c r="J49" s="90">
        <f t="shared" si="4"/>
        <v>0</v>
      </c>
    </row>
    <row r="50" spans="2:10" x14ac:dyDescent="0.2">
      <c r="C50" s="107"/>
      <c r="D50" s="107"/>
      <c r="E50" s="89">
        <f t="shared" si="5"/>
        <v>47</v>
      </c>
      <c r="F50" s="92">
        <f t="shared" si="0"/>
        <v>0</v>
      </c>
      <c r="G50" s="93">
        <f t="shared" si="1"/>
        <v>0</v>
      </c>
      <c r="H50" s="92">
        <f t="shared" si="2"/>
        <v>0</v>
      </c>
      <c r="I50" s="93">
        <f t="shared" si="3"/>
        <v>0</v>
      </c>
      <c r="J50" s="90">
        <f t="shared" si="4"/>
        <v>0</v>
      </c>
    </row>
    <row r="51" spans="2:10" x14ac:dyDescent="0.2">
      <c r="B51">
        <v>4</v>
      </c>
      <c r="C51" s="107"/>
      <c r="D51" s="107"/>
      <c r="E51" s="89">
        <f t="shared" si="5"/>
        <v>48</v>
      </c>
      <c r="F51" s="92">
        <f t="shared" si="0"/>
        <v>0</v>
      </c>
      <c r="G51" s="93">
        <f t="shared" si="1"/>
        <v>0</v>
      </c>
      <c r="H51" s="92">
        <f t="shared" si="2"/>
        <v>0</v>
      </c>
      <c r="I51" s="93">
        <f t="shared" si="3"/>
        <v>0</v>
      </c>
      <c r="J51" s="90">
        <f t="shared" si="4"/>
        <v>0</v>
      </c>
    </row>
    <row r="52" spans="2:10" x14ac:dyDescent="0.2">
      <c r="C52" s="106">
        <f>SUM(G52:G63)</f>
        <v>0</v>
      </c>
      <c r="D52" s="106">
        <f>SUM(H52:H63)</f>
        <v>0</v>
      </c>
      <c r="E52" s="89">
        <f t="shared" si="5"/>
        <v>49</v>
      </c>
      <c r="F52" s="92">
        <f t="shared" si="0"/>
        <v>0</v>
      </c>
      <c r="G52" s="93">
        <f t="shared" si="1"/>
        <v>0</v>
      </c>
      <c r="H52" s="92">
        <f t="shared" si="2"/>
        <v>0</v>
      </c>
      <c r="I52" s="93">
        <f t="shared" si="3"/>
        <v>0</v>
      </c>
      <c r="J52" s="90">
        <f t="shared" si="4"/>
        <v>0</v>
      </c>
    </row>
    <row r="53" spans="2:10" x14ac:dyDescent="0.2">
      <c r="C53" s="107"/>
      <c r="D53" s="107"/>
      <c r="E53" s="89">
        <f t="shared" si="5"/>
        <v>50</v>
      </c>
      <c r="F53" s="92">
        <f t="shared" si="0"/>
        <v>0</v>
      </c>
      <c r="G53" s="93">
        <f t="shared" si="1"/>
        <v>0</v>
      </c>
      <c r="H53" s="92">
        <f t="shared" si="2"/>
        <v>0</v>
      </c>
      <c r="I53" s="93">
        <f t="shared" si="3"/>
        <v>0</v>
      </c>
      <c r="J53" s="90">
        <f t="shared" si="4"/>
        <v>0</v>
      </c>
    </row>
    <row r="54" spans="2:10" x14ac:dyDescent="0.2">
      <c r="C54" s="107"/>
      <c r="D54" s="107"/>
      <c r="E54" s="89">
        <f t="shared" si="5"/>
        <v>51</v>
      </c>
      <c r="F54" s="92">
        <f t="shared" si="0"/>
        <v>0</v>
      </c>
      <c r="G54" s="93">
        <f t="shared" si="1"/>
        <v>0</v>
      </c>
      <c r="H54" s="92">
        <f t="shared" si="2"/>
        <v>0</v>
      </c>
      <c r="I54" s="93">
        <f t="shared" si="3"/>
        <v>0</v>
      </c>
      <c r="J54" s="90">
        <f t="shared" si="4"/>
        <v>0</v>
      </c>
    </row>
    <row r="55" spans="2:10" x14ac:dyDescent="0.2">
      <c r="C55" s="107"/>
      <c r="D55" s="107"/>
      <c r="E55" s="89">
        <f t="shared" si="5"/>
        <v>52</v>
      </c>
      <c r="F55" s="92">
        <f t="shared" si="0"/>
        <v>0</v>
      </c>
      <c r="G55" s="93">
        <f t="shared" si="1"/>
        <v>0</v>
      </c>
      <c r="H55" s="92">
        <f t="shared" si="2"/>
        <v>0</v>
      </c>
      <c r="I55" s="93">
        <f t="shared" si="3"/>
        <v>0</v>
      </c>
      <c r="J55" s="90">
        <f t="shared" si="4"/>
        <v>0</v>
      </c>
    </row>
    <row r="56" spans="2:10" x14ac:dyDescent="0.2">
      <c r="C56" s="107"/>
      <c r="D56" s="107"/>
      <c r="E56" s="89">
        <f t="shared" si="5"/>
        <v>53</v>
      </c>
      <c r="F56" s="92">
        <f t="shared" si="0"/>
        <v>0</v>
      </c>
      <c r="G56" s="93">
        <f t="shared" si="1"/>
        <v>0</v>
      </c>
      <c r="H56" s="92">
        <f t="shared" si="2"/>
        <v>0</v>
      </c>
      <c r="I56" s="93">
        <f t="shared" si="3"/>
        <v>0</v>
      </c>
      <c r="J56" s="90">
        <f t="shared" si="4"/>
        <v>0</v>
      </c>
    </row>
    <row r="57" spans="2:10" x14ac:dyDescent="0.2">
      <c r="C57" s="107"/>
      <c r="D57" s="107"/>
      <c r="E57" s="89">
        <f t="shared" si="5"/>
        <v>54</v>
      </c>
      <c r="F57" s="92">
        <f t="shared" si="0"/>
        <v>0</v>
      </c>
      <c r="G57" s="93">
        <f t="shared" si="1"/>
        <v>0</v>
      </c>
      <c r="H57" s="92">
        <f t="shared" si="2"/>
        <v>0</v>
      </c>
      <c r="I57" s="93">
        <f t="shared" si="3"/>
        <v>0</v>
      </c>
      <c r="J57" s="90">
        <f t="shared" si="4"/>
        <v>0</v>
      </c>
    </row>
    <row r="58" spans="2:10" x14ac:dyDescent="0.2">
      <c r="C58" s="107"/>
      <c r="D58" s="107"/>
      <c r="E58" s="89">
        <f t="shared" si="5"/>
        <v>55</v>
      </c>
      <c r="F58" s="92">
        <f t="shared" si="0"/>
        <v>0</v>
      </c>
      <c r="G58" s="93">
        <f t="shared" si="1"/>
        <v>0</v>
      </c>
      <c r="H58" s="92">
        <f t="shared" si="2"/>
        <v>0</v>
      </c>
      <c r="I58" s="93">
        <f t="shared" si="3"/>
        <v>0</v>
      </c>
      <c r="J58" s="90">
        <f t="shared" si="4"/>
        <v>0</v>
      </c>
    </row>
    <row r="59" spans="2:10" x14ac:dyDescent="0.2">
      <c r="C59" s="107"/>
      <c r="D59" s="107"/>
      <c r="E59" s="89">
        <f t="shared" si="5"/>
        <v>56</v>
      </c>
      <c r="F59" s="92">
        <f t="shared" si="0"/>
        <v>0</v>
      </c>
      <c r="G59" s="93">
        <f t="shared" si="1"/>
        <v>0</v>
      </c>
      <c r="H59" s="92">
        <f t="shared" si="2"/>
        <v>0</v>
      </c>
      <c r="I59" s="93">
        <f t="shared" si="3"/>
        <v>0</v>
      </c>
      <c r="J59" s="90">
        <f t="shared" si="4"/>
        <v>0</v>
      </c>
    </row>
    <row r="60" spans="2:10" x14ac:dyDescent="0.2">
      <c r="C60" s="107"/>
      <c r="D60" s="107"/>
      <c r="E60" s="89">
        <f t="shared" si="5"/>
        <v>57</v>
      </c>
      <c r="F60" s="92">
        <f t="shared" si="0"/>
        <v>0</v>
      </c>
      <c r="G60" s="93">
        <f t="shared" si="1"/>
        <v>0</v>
      </c>
      <c r="H60" s="92">
        <f t="shared" si="2"/>
        <v>0</v>
      </c>
      <c r="I60" s="93">
        <f t="shared" si="3"/>
        <v>0</v>
      </c>
      <c r="J60" s="90">
        <f t="shared" si="4"/>
        <v>0</v>
      </c>
    </row>
    <row r="61" spans="2:10" x14ac:dyDescent="0.2">
      <c r="C61" s="107"/>
      <c r="D61" s="107"/>
      <c r="E61" s="89">
        <f t="shared" si="5"/>
        <v>58</v>
      </c>
      <c r="F61" s="92">
        <f t="shared" si="0"/>
        <v>0</v>
      </c>
      <c r="G61" s="93">
        <f t="shared" si="1"/>
        <v>0</v>
      </c>
      <c r="H61" s="92">
        <f t="shared" si="2"/>
        <v>0</v>
      </c>
      <c r="I61" s="93">
        <f t="shared" si="3"/>
        <v>0</v>
      </c>
      <c r="J61" s="90">
        <f t="shared" si="4"/>
        <v>0</v>
      </c>
    </row>
    <row r="62" spans="2:10" x14ac:dyDescent="0.2">
      <c r="C62" s="107"/>
      <c r="D62" s="107"/>
      <c r="E62" s="89">
        <f t="shared" si="5"/>
        <v>59</v>
      </c>
      <c r="F62" s="92">
        <f t="shared" si="0"/>
        <v>0</v>
      </c>
      <c r="G62" s="93">
        <f t="shared" si="1"/>
        <v>0</v>
      </c>
      <c r="H62" s="92">
        <f t="shared" si="2"/>
        <v>0</v>
      </c>
      <c r="I62" s="93">
        <f t="shared" si="3"/>
        <v>0</v>
      </c>
      <c r="J62" s="90">
        <f t="shared" si="4"/>
        <v>0</v>
      </c>
    </row>
    <row r="63" spans="2:10" x14ac:dyDescent="0.2">
      <c r="B63">
        <v>5</v>
      </c>
      <c r="C63" s="107"/>
      <c r="D63" s="107"/>
      <c r="E63" s="89">
        <f t="shared" si="5"/>
        <v>60</v>
      </c>
      <c r="F63" s="92">
        <f t="shared" si="0"/>
        <v>0</v>
      </c>
      <c r="G63" s="93">
        <f t="shared" si="1"/>
        <v>0</v>
      </c>
      <c r="H63" s="92">
        <f t="shared" si="2"/>
        <v>0</v>
      </c>
      <c r="I63" s="93">
        <f t="shared" si="3"/>
        <v>0</v>
      </c>
      <c r="J63" s="90">
        <f t="shared" si="4"/>
        <v>0</v>
      </c>
    </row>
    <row r="64" spans="2:10" x14ac:dyDescent="0.2">
      <c r="C64" s="106">
        <f>SUM(G64:G75)</f>
        <v>0</v>
      </c>
      <c r="D64" s="106">
        <f>SUM(H64:H75)</f>
        <v>0</v>
      </c>
      <c r="E64" s="89">
        <f t="shared" si="5"/>
        <v>61</v>
      </c>
      <c r="F64" s="92">
        <f t="shared" si="0"/>
        <v>0</v>
      </c>
      <c r="G64" s="93">
        <f t="shared" si="1"/>
        <v>0</v>
      </c>
      <c r="H64" s="92">
        <f t="shared" si="2"/>
        <v>0</v>
      </c>
      <c r="I64" s="93">
        <f t="shared" si="3"/>
        <v>0</v>
      </c>
      <c r="J64" s="90">
        <f t="shared" si="4"/>
        <v>0</v>
      </c>
    </row>
    <row r="65" spans="2:10" x14ac:dyDescent="0.2">
      <c r="C65" s="107"/>
      <c r="D65" s="107"/>
      <c r="E65" s="89">
        <f t="shared" si="5"/>
        <v>62</v>
      </c>
      <c r="F65" s="92">
        <f t="shared" si="0"/>
        <v>0</v>
      </c>
      <c r="G65" s="93">
        <f t="shared" si="1"/>
        <v>0</v>
      </c>
      <c r="H65" s="92">
        <f t="shared" si="2"/>
        <v>0</v>
      </c>
      <c r="I65" s="93">
        <f t="shared" si="3"/>
        <v>0</v>
      </c>
      <c r="J65" s="90">
        <f t="shared" si="4"/>
        <v>0</v>
      </c>
    </row>
    <row r="66" spans="2:10" x14ac:dyDescent="0.2">
      <c r="C66" s="107"/>
      <c r="D66" s="107"/>
      <c r="E66" s="89">
        <f t="shared" si="5"/>
        <v>63</v>
      </c>
      <c r="F66" s="92">
        <f t="shared" si="0"/>
        <v>0</v>
      </c>
      <c r="G66" s="93">
        <f t="shared" si="1"/>
        <v>0</v>
      </c>
      <c r="H66" s="92">
        <f t="shared" si="2"/>
        <v>0</v>
      </c>
      <c r="I66" s="93">
        <f t="shared" si="3"/>
        <v>0</v>
      </c>
      <c r="J66" s="90">
        <f t="shared" si="4"/>
        <v>0</v>
      </c>
    </row>
    <row r="67" spans="2:10" x14ac:dyDescent="0.2">
      <c r="C67" s="107"/>
      <c r="D67" s="107"/>
      <c r="E67" s="89">
        <f t="shared" si="5"/>
        <v>64</v>
      </c>
      <c r="F67" s="92">
        <f t="shared" si="0"/>
        <v>0</v>
      </c>
      <c r="G67" s="93">
        <f t="shared" si="1"/>
        <v>0</v>
      </c>
      <c r="H67" s="92">
        <f t="shared" si="2"/>
        <v>0</v>
      </c>
      <c r="I67" s="93">
        <f t="shared" si="3"/>
        <v>0</v>
      </c>
      <c r="J67" s="90">
        <f t="shared" si="4"/>
        <v>0</v>
      </c>
    </row>
    <row r="68" spans="2:10" x14ac:dyDescent="0.2">
      <c r="C68" s="107"/>
      <c r="D68" s="107"/>
      <c r="E68" s="89">
        <f t="shared" si="5"/>
        <v>65</v>
      </c>
      <c r="F68" s="92">
        <f t="shared" si="0"/>
        <v>0</v>
      </c>
      <c r="G68" s="93">
        <f t="shared" si="1"/>
        <v>0</v>
      </c>
      <c r="H68" s="92">
        <f t="shared" si="2"/>
        <v>0</v>
      </c>
      <c r="I68" s="93">
        <f t="shared" si="3"/>
        <v>0</v>
      </c>
      <c r="J68" s="90">
        <f t="shared" si="4"/>
        <v>0</v>
      </c>
    </row>
    <row r="69" spans="2:10" x14ac:dyDescent="0.2">
      <c r="C69" s="107"/>
      <c r="D69" s="107"/>
      <c r="E69" s="89">
        <f t="shared" si="5"/>
        <v>66</v>
      </c>
      <c r="F69" s="92">
        <f t="shared" ref="F69:F132" si="6">IF(E69&lt;=$B$8,PMT($B$6,$B$8,-$B$3),"")</f>
        <v>0</v>
      </c>
      <c r="G69" s="93">
        <f t="shared" ref="G69:G132" si="7">IF(E69&lt;=$B$8,I68*$B$6,"")</f>
        <v>0</v>
      </c>
      <c r="H69" s="92">
        <f t="shared" ref="H69:H132" si="8">IF(E69&lt;=$B$8,F69-G69,"")</f>
        <v>0</v>
      </c>
      <c r="I69" s="93">
        <f t="shared" ref="I69:I132" si="9">IF(E69&lt;=$B$8,I68-H69,"")</f>
        <v>0</v>
      </c>
      <c r="J69" s="90">
        <f t="shared" ref="J69:J132" si="10">IF(E69&lt;=$B$8,J68+H69,"")</f>
        <v>0</v>
      </c>
    </row>
    <row r="70" spans="2:10" x14ac:dyDescent="0.2">
      <c r="C70" s="107"/>
      <c r="D70" s="107"/>
      <c r="E70" s="89">
        <f t="shared" ref="E70:E133" si="11">IF(E69&lt;$B$8,E69+1,"")</f>
        <v>67</v>
      </c>
      <c r="F70" s="92">
        <f t="shared" si="6"/>
        <v>0</v>
      </c>
      <c r="G70" s="93">
        <f t="shared" si="7"/>
        <v>0</v>
      </c>
      <c r="H70" s="92">
        <f t="shared" si="8"/>
        <v>0</v>
      </c>
      <c r="I70" s="93">
        <f t="shared" si="9"/>
        <v>0</v>
      </c>
      <c r="J70" s="90">
        <f t="shared" si="10"/>
        <v>0</v>
      </c>
    </row>
    <row r="71" spans="2:10" x14ac:dyDescent="0.2">
      <c r="C71" s="107"/>
      <c r="D71" s="107"/>
      <c r="E71" s="89">
        <f t="shared" si="11"/>
        <v>68</v>
      </c>
      <c r="F71" s="92">
        <f t="shared" si="6"/>
        <v>0</v>
      </c>
      <c r="G71" s="93">
        <f t="shared" si="7"/>
        <v>0</v>
      </c>
      <c r="H71" s="92">
        <f t="shared" si="8"/>
        <v>0</v>
      </c>
      <c r="I71" s="93">
        <f t="shared" si="9"/>
        <v>0</v>
      </c>
      <c r="J71" s="90">
        <f t="shared" si="10"/>
        <v>0</v>
      </c>
    </row>
    <row r="72" spans="2:10" x14ac:dyDescent="0.2">
      <c r="C72" s="107"/>
      <c r="D72" s="107"/>
      <c r="E72" s="89">
        <f t="shared" si="11"/>
        <v>69</v>
      </c>
      <c r="F72" s="92">
        <f t="shared" si="6"/>
        <v>0</v>
      </c>
      <c r="G72" s="93">
        <f t="shared" si="7"/>
        <v>0</v>
      </c>
      <c r="H72" s="92">
        <f t="shared" si="8"/>
        <v>0</v>
      </c>
      <c r="I72" s="93">
        <f t="shared" si="9"/>
        <v>0</v>
      </c>
      <c r="J72" s="90">
        <f t="shared" si="10"/>
        <v>0</v>
      </c>
    </row>
    <row r="73" spans="2:10" x14ac:dyDescent="0.2">
      <c r="C73" s="107"/>
      <c r="D73" s="107"/>
      <c r="E73" s="89">
        <f t="shared" si="11"/>
        <v>70</v>
      </c>
      <c r="F73" s="92">
        <f t="shared" si="6"/>
        <v>0</v>
      </c>
      <c r="G73" s="93">
        <f t="shared" si="7"/>
        <v>0</v>
      </c>
      <c r="H73" s="92">
        <f t="shared" si="8"/>
        <v>0</v>
      </c>
      <c r="I73" s="93">
        <f t="shared" si="9"/>
        <v>0</v>
      </c>
      <c r="J73" s="90">
        <f t="shared" si="10"/>
        <v>0</v>
      </c>
    </row>
    <row r="74" spans="2:10" x14ac:dyDescent="0.2">
      <c r="C74" s="107"/>
      <c r="D74" s="107"/>
      <c r="E74" s="89">
        <f t="shared" si="11"/>
        <v>71</v>
      </c>
      <c r="F74" s="92">
        <f t="shared" si="6"/>
        <v>0</v>
      </c>
      <c r="G74" s="93">
        <f t="shared" si="7"/>
        <v>0</v>
      </c>
      <c r="H74" s="92">
        <f t="shared" si="8"/>
        <v>0</v>
      </c>
      <c r="I74" s="93">
        <f t="shared" si="9"/>
        <v>0</v>
      </c>
      <c r="J74" s="90">
        <f t="shared" si="10"/>
        <v>0</v>
      </c>
    </row>
    <row r="75" spans="2:10" x14ac:dyDescent="0.2">
      <c r="B75">
        <v>6</v>
      </c>
      <c r="C75" s="107"/>
      <c r="D75" s="107"/>
      <c r="E75" s="89">
        <f t="shared" si="11"/>
        <v>72</v>
      </c>
      <c r="F75" s="92">
        <f t="shared" si="6"/>
        <v>0</v>
      </c>
      <c r="G75" s="93">
        <f t="shared" si="7"/>
        <v>0</v>
      </c>
      <c r="H75" s="92">
        <f t="shared" si="8"/>
        <v>0</v>
      </c>
      <c r="I75" s="93">
        <f t="shared" si="9"/>
        <v>0</v>
      </c>
      <c r="J75" s="90">
        <f t="shared" si="10"/>
        <v>0</v>
      </c>
    </row>
    <row r="76" spans="2:10" x14ac:dyDescent="0.2">
      <c r="C76" s="106">
        <f>SUM(G76:G87)</f>
        <v>0</v>
      </c>
      <c r="D76" s="106">
        <f>SUM(H76:H87)</f>
        <v>0</v>
      </c>
      <c r="E76" s="89">
        <f t="shared" si="11"/>
        <v>73</v>
      </c>
      <c r="F76" s="92">
        <f t="shared" si="6"/>
        <v>0</v>
      </c>
      <c r="G76" s="93">
        <f t="shared" si="7"/>
        <v>0</v>
      </c>
      <c r="H76" s="92">
        <f t="shared" si="8"/>
        <v>0</v>
      </c>
      <c r="I76" s="93">
        <f t="shared" si="9"/>
        <v>0</v>
      </c>
      <c r="J76" s="90">
        <f t="shared" si="10"/>
        <v>0</v>
      </c>
    </row>
    <row r="77" spans="2:10" x14ac:dyDescent="0.2">
      <c r="C77" s="107"/>
      <c r="D77" s="107"/>
      <c r="E77" s="89">
        <f t="shared" si="11"/>
        <v>74</v>
      </c>
      <c r="F77" s="92">
        <f t="shared" si="6"/>
        <v>0</v>
      </c>
      <c r="G77" s="93">
        <f t="shared" si="7"/>
        <v>0</v>
      </c>
      <c r="H77" s="92">
        <f t="shared" si="8"/>
        <v>0</v>
      </c>
      <c r="I77" s="93">
        <f t="shared" si="9"/>
        <v>0</v>
      </c>
      <c r="J77" s="90">
        <f t="shared" si="10"/>
        <v>0</v>
      </c>
    </row>
    <row r="78" spans="2:10" x14ac:dyDescent="0.2">
      <c r="C78" s="107"/>
      <c r="D78" s="107"/>
      <c r="E78" s="89">
        <f t="shared" si="11"/>
        <v>75</v>
      </c>
      <c r="F78" s="92">
        <f t="shared" si="6"/>
        <v>0</v>
      </c>
      <c r="G78" s="93">
        <f t="shared" si="7"/>
        <v>0</v>
      </c>
      <c r="H78" s="92">
        <f t="shared" si="8"/>
        <v>0</v>
      </c>
      <c r="I78" s="93">
        <f t="shared" si="9"/>
        <v>0</v>
      </c>
      <c r="J78" s="90">
        <f t="shared" si="10"/>
        <v>0</v>
      </c>
    </row>
    <row r="79" spans="2:10" x14ac:dyDescent="0.2">
      <c r="C79" s="107"/>
      <c r="D79" s="107"/>
      <c r="E79" s="89">
        <f t="shared" si="11"/>
        <v>76</v>
      </c>
      <c r="F79" s="92">
        <f t="shared" si="6"/>
        <v>0</v>
      </c>
      <c r="G79" s="93">
        <f t="shared" si="7"/>
        <v>0</v>
      </c>
      <c r="H79" s="92">
        <f t="shared" si="8"/>
        <v>0</v>
      </c>
      <c r="I79" s="93">
        <f t="shared" si="9"/>
        <v>0</v>
      </c>
      <c r="J79" s="90">
        <f t="shared" si="10"/>
        <v>0</v>
      </c>
    </row>
    <row r="80" spans="2:10" x14ac:dyDescent="0.2">
      <c r="C80" s="107"/>
      <c r="D80" s="107"/>
      <c r="E80" s="89">
        <f t="shared" si="11"/>
        <v>77</v>
      </c>
      <c r="F80" s="92">
        <f t="shared" si="6"/>
        <v>0</v>
      </c>
      <c r="G80" s="93">
        <f t="shared" si="7"/>
        <v>0</v>
      </c>
      <c r="H80" s="92">
        <f t="shared" si="8"/>
        <v>0</v>
      </c>
      <c r="I80" s="93">
        <f t="shared" si="9"/>
        <v>0</v>
      </c>
      <c r="J80" s="90">
        <f t="shared" si="10"/>
        <v>0</v>
      </c>
    </row>
    <row r="81" spans="2:10" x14ac:dyDescent="0.2">
      <c r="C81" s="107"/>
      <c r="D81" s="107"/>
      <c r="E81" s="89">
        <f t="shared" si="11"/>
        <v>78</v>
      </c>
      <c r="F81" s="92">
        <f t="shared" si="6"/>
        <v>0</v>
      </c>
      <c r="G81" s="93">
        <f t="shared" si="7"/>
        <v>0</v>
      </c>
      <c r="H81" s="92">
        <f t="shared" si="8"/>
        <v>0</v>
      </c>
      <c r="I81" s="93">
        <f t="shared" si="9"/>
        <v>0</v>
      </c>
      <c r="J81" s="90">
        <f t="shared" si="10"/>
        <v>0</v>
      </c>
    </row>
    <row r="82" spans="2:10" x14ac:dyDescent="0.2">
      <c r="C82" s="107"/>
      <c r="D82" s="107"/>
      <c r="E82" s="89">
        <f t="shared" si="11"/>
        <v>79</v>
      </c>
      <c r="F82" s="92">
        <f t="shared" si="6"/>
        <v>0</v>
      </c>
      <c r="G82" s="93">
        <f t="shared" si="7"/>
        <v>0</v>
      </c>
      <c r="H82" s="92">
        <f t="shared" si="8"/>
        <v>0</v>
      </c>
      <c r="I82" s="93">
        <f t="shared" si="9"/>
        <v>0</v>
      </c>
      <c r="J82" s="90">
        <f t="shared" si="10"/>
        <v>0</v>
      </c>
    </row>
    <row r="83" spans="2:10" x14ac:dyDescent="0.2">
      <c r="C83" s="107"/>
      <c r="D83" s="107"/>
      <c r="E83" s="89">
        <f t="shared" si="11"/>
        <v>80</v>
      </c>
      <c r="F83" s="92">
        <f t="shared" si="6"/>
        <v>0</v>
      </c>
      <c r="G83" s="93">
        <f t="shared" si="7"/>
        <v>0</v>
      </c>
      <c r="H83" s="92">
        <f t="shared" si="8"/>
        <v>0</v>
      </c>
      <c r="I83" s="93">
        <f t="shared" si="9"/>
        <v>0</v>
      </c>
      <c r="J83" s="90">
        <f t="shared" si="10"/>
        <v>0</v>
      </c>
    </row>
    <row r="84" spans="2:10" x14ac:dyDescent="0.2">
      <c r="C84" s="107"/>
      <c r="D84" s="107"/>
      <c r="E84" s="89">
        <f t="shared" si="11"/>
        <v>81</v>
      </c>
      <c r="F84" s="92">
        <f t="shared" si="6"/>
        <v>0</v>
      </c>
      <c r="G84" s="93">
        <f t="shared" si="7"/>
        <v>0</v>
      </c>
      <c r="H84" s="92">
        <f t="shared" si="8"/>
        <v>0</v>
      </c>
      <c r="I84" s="93">
        <f t="shared" si="9"/>
        <v>0</v>
      </c>
      <c r="J84" s="90">
        <f t="shared" si="10"/>
        <v>0</v>
      </c>
    </row>
    <row r="85" spans="2:10" x14ac:dyDescent="0.2">
      <c r="C85" s="107"/>
      <c r="D85" s="107"/>
      <c r="E85" s="89">
        <f t="shared" si="11"/>
        <v>82</v>
      </c>
      <c r="F85" s="92">
        <f t="shared" si="6"/>
        <v>0</v>
      </c>
      <c r="G85" s="93">
        <f t="shared" si="7"/>
        <v>0</v>
      </c>
      <c r="H85" s="92">
        <f t="shared" si="8"/>
        <v>0</v>
      </c>
      <c r="I85" s="93">
        <f t="shared" si="9"/>
        <v>0</v>
      </c>
      <c r="J85" s="90">
        <f t="shared" si="10"/>
        <v>0</v>
      </c>
    </row>
    <row r="86" spans="2:10" x14ac:dyDescent="0.2">
      <c r="C86" s="107"/>
      <c r="D86" s="107"/>
      <c r="E86" s="89">
        <f t="shared" si="11"/>
        <v>83</v>
      </c>
      <c r="F86" s="92">
        <f t="shared" si="6"/>
        <v>0</v>
      </c>
      <c r="G86" s="93">
        <f t="shared" si="7"/>
        <v>0</v>
      </c>
      <c r="H86" s="92">
        <f t="shared" si="8"/>
        <v>0</v>
      </c>
      <c r="I86" s="93">
        <f t="shared" si="9"/>
        <v>0</v>
      </c>
      <c r="J86" s="90">
        <f t="shared" si="10"/>
        <v>0</v>
      </c>
    </row>
    <row r="87" spans="2:10" x14ac:dyDescent="0.2">
      <c r="B87">
        <v>7</v>
      </c>
      <c r="C87" s="107"/>
      <c r="D87" s="107"/>
      <c r="E87" s="89">
        <f t="shared" si="11"/>
        <v>84</v>
      </c>
      <c r="F87" s="92">
        <f t="shared" si="6"/>
        <v>0</v>
      </c>
      <c r="G87" s="93">
        <f t="shared" si="7"/>
        <v>0</v>
      </c>
      <c r="H87" s="92">
        <f t="shared" si="8"/>
        <v>0</v>
      </c>
      <c r="I87" s="93">
        <f t="shared" si="9"/>
        <v>0</v>
      </c>
      <c r="J87" s="90">
        <f t="shared" si="10"/>
        <v>0</v>
      </c>
    </row>
    <row r="88" spans="2:10" x14ac:dyDescent="0.2">
      <c r="C88" s="106">
        <f>SUM(G88:G99)</f>
        <v>0</v>
      </c>
      <c r="D88" s="106">
        <f>SUM(H88:H99)</f>
        <v>0</v>
      </c>
      <c r="E88" s="89">
        <f t="shared" si="11"/>
        <v>85</v>
      </c>
      <c r="F88" s="92">
        <f t="shared" si="6"/>
        <v>0</v>
      </c>
      <c r="G88" s="93">
        <f t="shared" si="7"/>
        <v>0</v>
      </c>
      <c r="H88" s="92">
        <f t="shared" si="8"/>
        <v>0</v>
      </c>
      <c r="I88" s="93">
        <f t="shared" si="9"/>
        <v>0</v>
      </c>
      <c r="J88" s="90">
        <f t="shared" si="10"/>
        <v>0</v>
      </c>
    </row>
    <row r="89" spans="2:10" x14ac:dyDescent="0.2">
      <c r="C89" s="107"/>
      <c r="D89" s="107"/>
      <c r="E89" s="89">
        <f t="shared" si="11"/>
        <v>86</v>
      </c>
      <c r="F89" s="92">
        <f t="shared" si="6"/>
        <v>0</v>
      </c>
      <c r="G89" s="93">
        <f t="shared" si="7"/>
        <v>0</v>
      </c>
      <c r="H89" s="92">
        <f t="shared" si="8"/>
        <v>0</v>
      </c>
      <c r="I89" s="93">
        <f t="shared" si="9"/>
        <v>0</v>
      </c>
      <c r="J89" s="90">
        <f t="shared" si="10"/>
        <v>0</v>
      </c>
    </row>
    <row r="90" spans="2:10" x14ac:dyDescent="0.2">
      <c r="C90" s="107"/>
      <c r="D90" s="107"/>
      <c r="E90" s="89">
        <f t="shared" si="11"/>
        <v>87</v>
      </c>
      <c r="F90" s="92">
        <f t="shared" si="6"/>
        <v>0</v>
      </c>
      <c r="G90" s="93">
        <f t="shared" si="7"/>
        <v>0</v>
      </c>
      <c r="H90" s="92">
        <f t="shared" si="8"/>
        <v>0</v>
      </c>
      <c r="I90" s="93">
        <f t="shared" si="9"/>
        <v>0</v>
      </c>
      <c r="J90" s="90">
        <f t="shared" si="10"/>
        <v>0</v>
      </c>
    </row>
    <row r="91" spans="2:10" x14ac:dyDescent="0.2">
      <c r="C91" s="107"/>
      <c r="D91" s="107"/>
      <c r="E91" s="89">
        <f t="shared" si="11"/>
        <v>88</v>
      </c>
      <c r="F91" s="92">
        <f t="shared" si="6"/>
        <v>0</v>
      </c>
      <c r="G91" s="93">
        <f t="shared" si="7"/>
        <v>0</v>
      </c>
      <c r="H91" s="92">
        <f t="shared" si="8"/>
        <v>0</v>
      </c>
      <c r="I91" s="93">
        <f t="shared" si="9"/>
        <v>0</v>
      </c>
      <c r="J91" s="90">
        <f t="shared" si="10"/>
        <v>0</v>
      </c>
    </row>
    <row r="92" spans="2:10" x14ac:dyDescent="0.2">
      <c r="C92" s="107"/>
      <c r="D92" s="107"/>
      <c r="E92" s="89">
        <f t="shared" si="11"/>
        <v>89</v>
      </c>
      <c r="F92" s="92">
        <f t="shared" si="6"/>
        <v>0</v>
      </c>
      <c r="G92" s="93">
        <f t="shared" si="7"/>
        <v>0</v>
      </c>
      <c r="H92" s="92">
        <f t="shared" si="8"/>
        <v>0</v>
      </c>
      <c r="I92" s="93">
        <f t="shared" si="9"/>
        <v>0</v>
      </c>
      <c r="J92" s="90">
        <f t="shared" si="10"/>
        <v>0</v>
      </c>
    </row>
    <row r="93" spans="2:10" x14ac:dyDescent="0.2">
      <c r="C93" s="107"/>
      <c r="D93" s="107"/>
      <c r="E93" s="89">
        <f t="shared" si="11"/>
        <v>90</v>
      </c>
      <c r="F93" s="92">
        <f t="shared" si="6"/>
        <v>0</v>
      </c>
      <c r="G93" s="93">
        <f t="shared" si="7"/>
        <v>0</v>
      </c>
      <c r="H93" s="92">
        <f t="shared" si="8"/>
        <v>0</v>
      </c>
      <c r="I93" s="93">
        <f t="shared" si="9"/>
        <v>0</v>
      </c>
      <c r="J93" s="90">
        <f t="shared" si="10"/>
        <v>0</v>
      </c>
    </row>
    <row r="94" spans="2:10" x14ac:dyDescent="0.2">
      <c r="C94" s="107"/>
      <c r="D94" s="107"/>
      <c r="E94" s="89">
        <f t="shared" si="11"/>
        <v>91</v>
      </c>
      <c r="F94" s="92">
        <f t="shared" si="6"/>
        <v>0</v>
      </c>
      <c r="G94" s="93">
        <f t="shared" si="7"/>
        <v>0</v>
      </c>
      <c r="H94" s="92">
        <f t="shared" si="8"/>
        <v>0</v>
      </c>
      <c r="I94" s="93">
        <f t="shared" si="9"/>
        <v>0</v>
      </c>
      <c r="J94" s="90">
        <f t="shared" si="10"/>
        <v>0</v>
      </c>
    </row>
    <row r="95" spans="2:10" x14ac:dyDescent="0.2">
      <c r="C95" s="107"/>
      <c r="D95" s="107"/>
      <c r="E95" s="89">
        <f t="shared" si="11"/>
        <v>92</v>
      </c>
      <c r="F95" s="92">
        <f t="shared" si="6"/>
        <v>0</v>
      </c>
      <c r="G95" s="93">
        <f t="shared" si="7"/>
        <v>0</v>
      </c>
      <c r="H95" s="92">
        <f t="shared" si="8"/>
        <v>0</v>
      </c>
      <c r="I95" s="93">
        <f t="shared" si="9"/>
        <v>0</v>
      </c>
      <c r="J95" s="90">
        <f t="shared" si="10"/>
        <v>0</v>
      </c>
    </row>
    <row r="96" spans="2:10" x14ac:dyDescent="0.2">
      <c r="C96" s="107"/>
      <c r="D96" s="107"/>
      <c r="E96" s="89">
        <f t="shared" si="11"/>
        <v>93</v>
      </c>
      <c r="F96" s="92">
        <f t="shared" si="6"/>
        <v>0</v>
      </c>
      <c r="G96" s="93">
        <f t="shared" si="7"/>
        <v>0</v>
      </c>
      <c r="H96" s="92">
        <f t="shared" si="8"/>
        <v>0</v>
      </c>
      <c r="I96" s="93">
        <f t="shared" si="9"/>
        <v>0</v>
      </c>
      <c r="J96" s="90">
        <f t="shared" si="10"/>
        <v>0</v>
      </c>
    </row>
    <row r="97" spans="2:10" x14ac:dyDescent="0.2">
      <c r="C97" s="107"/>
      <c r="D97" s="107"/>
      <c r="E97" s="89">
        <f t="shared" si="11"/>
        <v>94</v>
      </c>
      <c r="F97" s="92">
        <f t="shared" si="6"/>
        <v>0</v>
      </c>
      <c r="G97" s="93">
        <f t="shared" si="7"/>
        <v>0</v>
      </c>
      <c r="H97" s="92">
        <f t="shared" si="8"/>
        <v>0</v>
      </c>
      <c r="I97" s="93">
        <f t="shared" si="9"/>
        <v>0</v>
      </c>
      <c r="J97" s="90">
        <f t="shared" si="10"/>
        <v>0</v>
      </c>
    </row>
    <row r="98" spans="2:10" x14ac:dyDescent="0.2">
      <c r="C98" s="107"/>
      <c r="D98" s="107"/>
      <c r="E98" s="89">
        <f t="shared" si="11"/>
        <v>95</v>
      </c>
      <c r="F98" s="92">
        <f t="shared" si="6"/>
        <v>0</v>
      </c>
      <c r="G98" s="93">
        <f t="shared" si="7"/>
        <v>0</v>
      </c>
      <c r="H98" s="92">
        <f t="shared" si="8"/>
        <v>0</v>
      </c>
      <c r="I98" s="93">
        <f t="shared" si="9"/>
        <v>0</v>
      </c>
      <c r="J98" s="90">
        <f t="shared" si="10"/>
        <v>0</v>
      </c>
    </row>
    <row r="99" spans="2:10" x14ac:dyDescent="0.2">
      <c r="B99">
        <v>8</v>
      </c>
      <c r="C99" s="107"/>
      <c r="D99" s="107"/>
      <c r="E99" s="89">
        <f t="shared" si="11"/>
        <v>96</v>
      </c>
      <c r="F99" s="92">
        <f t="shared" si="6"/>
        <v>0</v>
      </c>
      <c r="G99" s="93">
        <f t="shared" si="7"/>
        <v>0</v>
      </c>
      <c r="H99" s="92">
        <f t="shared" si="8"/>
        <v>0</v>
      </c>
      <c r="I99" s="93">
        <f t="shared" si="9"/>
        <v>0</v>
      </c>
      <c r="J99" s="90">
        <f t="shared" si="10"/>
        <v>0</v>
      </c>
    </row>
    <row r="100" spans="2:10" x14ac:dyDescent="0.2">
      <c r="C100" s="106">
        <f>SUM(G100:G111)</f>
        <v>0</v>
      </c>
      <c r="D100" s="106">
        <f>SUM(H100:H111)</f>
        <v>0</v>
      </c>
      <c r="E100" s="89">
        <f t="shared" si="11"/>
        <v>97</v>
      </c>
      <c r="F100" s="92">
        <f t="shared" si="6"/>
        <v>0</v>
      </c>
      <c r="G100" s="93">
        <f t="shared" si="7"/>
        <v>0</v>
      </c>
      <c r="H100" s="92">
        <f t="shared" si="8"/>
        <v>0</v>
      </c>
      <c r="I100" s="93">
        <f t="shared" si="9"/>
        <v>0</v>
      </c>
      <c r="J100" s="90">
        <f t="shared" si="10"/>
        <v>0</v>
      </c>
    </row>
    <row r="101" spans="2:10" x14ac:dyDescent="0.2">
      <c r="C101" s="107"/>
      <c r="D101" s="107"/>
      <c r="E101" s="89">
        <f t="shared" si="11"/>
        <v>98</v>
      </c>
      <c r="F101" s="92">
        <f t="shared" si="6"/>
        <v>0</v>
      </c>
      <c r="G101" s="93">
        <f t="shared" si="7"/>
        <v>0</v>
      </c>
      <c r="H101" s="92">
        <f t="shared" si="8"/>
        <v>0</v>
      </c>
      <c r="I101" s="93">
        <f t="shared" si="9"/>
        <v>0</v>
      </c>
      <c r="J101" s="90">
        <f t="shared" si="10"/>
        <v>0</v>
      </c>
    </row>
    <row r="102" spans="2:10" x14ac:dyDescent="0.2">
      <c r="C102" s="107"/>
      <c r="D102" s="107"/>
      <c r="E102" s="89">
        <f t="shared" si="11"/>
        <v>99</v>
      </c>
      <c r="F102" s="92">
        <f t="shared" si="6"/>
        <v>0</v>
      </c>
      <c r="G102" s="93">
        <f t="shared" si="7"/>
        <v>0</v>
      </c>
      <c r="H102" s="92">
        <f t="shared" si="8"/>
        <v>0</v>
      </c>
      <c r="I102" s="93">
        <f t="shared" si="9"/>
        <v>0</v>
      </c>
      <c r="J102" s="90">
        <f t="shared" si="10"/>
        <v>0</v>
      </c>
    </row>
    <row r="103" spans="2:10" x14ac:dyDescent="0.2">
      <c r="C103" s="107"/>
      <c r="D103" s="107"/>
      <c r="E103" s="89">
        <f t="shared" si="11"/>
        <v>100</v>
      </c>
      <c r="F103" s="92">
        <f t="shared" si="6"/>
        <v>0</v>
      </c>
      <c r="G103" s="93">
        <f t="shared" si="7"/>
        <v>0</v>
      </c>
      <c r="H103" s="92">
        <f t="shared" si="8"/>
        <v>0</v>
      </c>
      <c r="I103" s="93">
        <f t="shared" si="9"/>
        <v>0</v>
      </c>
      <c r="J103" s="90">
        <f t="shared" si="10"/>
        <v>0</v>
      </c>
    </row>
    <row r="104" spans="2:10" x14ac:dyDescent="0.2">
      <c r="C104" s="107"/>
      <c r="D104" s="107"/>
      <c r="E104" s="89">
        <f t="shared" si="11"/>
        <v>101</v>
      </c>
      <c r="F104" s="92">
        <f t="shared" si="6"/>
        <v>0</v>
      </c>
      <c r="G104" s="93">
        <f t="shared" si="7"/>
        <v>0</v>
      </c>
      <c r="H104" s="92">
        <f t="shared" si="8"/>
        <v>0</v>
      </c>
      <c r="I104" s="93">
        <f t="shared" si="9"/>
        <v>0</v>
      </c>
      <c r="J104" s="90">
        <f t="shared" si="10"/>
        <v>0</v>
      </c>
    </row>
    <row r="105" spans="2:10" x14ac:dyDescent="0.2">
      <c r="C105" s="107"/>
      <c r="D105" s="107"/>
      <c r="E105" s="89">
        <f t="shared" si="11"/>
        <v>102</v>
      </c>
      <c r="F105" s="92">
        <f t="shared" si="6"/>
        <v>0</v>
      </c>
      <c r="G105" s="93">
        <f t="shared" si="7"/>
        <v>0</v>
      </c>
      <c r="H105" s="92">
        <f t="shared" si="8"/>
        <v>0</v>
      </c>
      <c r="I105" s="93">
        <f t="shared" si="9"/>
        <v>0</v>
      </c>
      <c r="J105" s="90">
        <f t="shared" si="10"/>
        <v>0</v>
      </c>
    </row>
    <row r="106" spans="2:10" x14ac:dyDescent="0.2">
      <c r="C106" s="107"/>
      <c r="D106" s="107"/>
      <c r="E106" s="89">
        <f t="shared" si="11"/>
        <v>103</v>
      </c>
      <c r="F106" s="92">
        <f t="shared" si="6"/>
        <v>0</v>
      </c>
      <c r="G106" s="93">
        <f t="shared" si="7"/>
        <v>0</v>
      </c>
      <c r="H106" s="92">
        <f t="shared" si="8"/>
        <v>0</v>
      </c>
      <c r="I106" s="93">
        <f t="shared" si="9"/>
        <v>0</v>
      </c>
      <c r="J106" s="90">
        <f t="shared" si="10"/>
        <v>0</v>
      </c>
    </row>
    <row r="107" spans="2:10" x14ac:dyDescent="0.2">
      <c r="C107" s="107"/>
      <c r="D107" s="107"/>
      <c r="E107" s="89">
        <f t="shared" si="11"/>
        <v>104</v>
      </c>
      <c r="F107" s="92">
        <f t="shared" si="6"/>
        <v>0</v>
      </c>
      <c r="G107" s="93">
        <f t="shared" si="7"/>
        <v>0</v>
      </c>
      <c r="H107" s="92">
        <f t="shared" si="8"/>
        <v>0</v>
      </c>
      <c r="I107" s="93">
        <f t="shared" si="9"/>
        <v>0</v>
      </c>
      <c r="J107" s="90">
        <f t="shared" si="10"/>
        <v>0</v>
      </c>
    </row>
    <row r="108" spans="2:10" x14ac:dyDescent="0.2">
      <c r="C108" s="107"/>
      <c r="D108" s="107"/>
      <c r="E108" s="89">
        <f t="shared" si="11"/>
        <v>105</v>
      </c>
      <c r="F108" s="92">
        <f t="shared" si="6"/>
        <v>0</v>
      </c>
      <c r="G108" s="93">
        <f t="shared" si="7"/>
        <v>0</v>
      </c>
      <c r="H108" s="92">
        <f t="shared" si="8"/>
        <v>0</v>
      </c>
      <c r="I108" s="93">
        <f t="shared" si="9"/>
        <v>0</v>
      </c>
      <c r="J108" s="90">
        <f t="shared" si="10"/>
        <v>0</v>
      </c>
    </row>
    <row r="109" spans="2:10" x14ac:dyDescent="0.2">
      <c r="C109" s="107"/>
      <c r="D109" s="107"/>
      <c r="E109" s="89">
        <f t="shared" si="11"/>
        <v>106</v>
      </c>
      <c r="F109" s="92">
        <f t="shared" si="6"/>
        <v>0</v>
      </c>
      <c r="G109" s="93">
        <f t="shared" si="7"/>
        <v>0</v>
      </c>
      <c r="H109" s="92">
        <f t="shared" si="8"/>
        <v>0</v>
      </c>
      <c r="I109" s="93">
        <f t="shared" si="9"/>
        <v>0</v>
      </c>
      <c r="J109" s="90">
        <f t="shared" si="10"/>
        <v>0</v>
      </c>
    </row>
    <row r="110" spans="2:10" x14ac:dyDescent="0.2">
      <c r="C110" s="107"/>
      <c r="D110" s="107"/>
      <c r="E110" s="89">
        <f t="shared" si="11"/>
        <v>107</v>
      </c>
      <c r="F110" s="92">
        <f t="shared" si="6"/>
        <v>0</v>
      </c>
      <c r="G110" s="93">
        <f t="shared" si="7"/>
        <v>0</v>
      </c>
      <c r="H110" s="92">
        <f t="shared" si="8"/>
        <v>0</v>
      </c>
      <c r="I110" s="93">
        <f t="shared" si="9"/>
        <v>0</v>
      </c>
      <c r="J110" s="90">
        <f t="shared" si="10"/>
        <v>0</v>
      </c>
    </row>
    <row r="111" spans="2:10" x14ac:dyDescent="0.2">
      <c r="B111">
        <v>9</v>
      </c>
      <c r="C111" s="107"/>
      <c r="D111" s="107"/>
      <c r="E111" s="89">
        <f t="shared" si="11"/>
        <v>108</v>
      </c>
      <c r="F111" s="92">
        <f t="shared" si="6"/>
        <v>0</v>
      </c>
      <c r="G111" s="93">
        <f t="shared" si="7"/>
        <v>0</v>
      </c>
      <c r="H111" s="92">
        <f t="shared" si="8"/>
        <v>0</v>
      </c>
      <c r="I111" s="93">
        <f t="shared" si="9"/>
        <v>0</v>
      </c>
      <c r="J111" s="90">
        <f t="shared" si="10"/>
        <v>0</v>
      </c>
    </row>
    <row r="112" spans="2:10" x14ac:dyDescent="0.2">
      <c r="C112" s="106">
        <f>SUM(G112:G123)</f>
        <v>0</v>
      </c>
      <c r="D112" s="106">
        <f>SUM(H112:H123)</f>
        <v>0</v>
      </c>
      <c r="E112" s="89">
        <f t="shared" si="11"/>
        <v>109</v>
      </c>
      <c r="F112" s="92">
        <f t="shared" si="6"/>
        <v>0</v>
      </c>
      <c r="G112" s="93">
        <f t="shared" si="7"/>
        <v>0</v>
      </c>
      <c r="H112" s="92">
        <f t="shared" si="8"/>
        <v>0</v>
      </c>
      <c r="I112" s="93">
        <f t="shared" si="9"/>
        <v>0</v>
      </c>
      <c r="J112" s="90">
        <f t="shared" si="10"/>
        <v>0</v>
      </c>
    </row>
    <row r="113" spans="2:10" x14ac:dyDescent="0.2">
      <c r="C113" s="107"/>
      <c r="D113" s="107"/>
      <c r="E113" s="89">
        <f t="shared" si="11"/>
        <v>110</v>
      </c>
      <c r="F113" s="92">
        <f t="shared" si="6"/>
        <v>0</v>
      </c>
      <c r="G113" s="93">
        <f t="shared" si="7"/>
        <v>0</v>
      </c>
      <c r="H113" s="92">
        <f t="shared" si="8"/>
        <v>0</v>
      </c>
      <c r="I113" s="93">
        <f t="shared" si="9"/>
        <v>0</v>
      </c>
      <c r="J113" s="90">
        <f t="shared" si="10"/>
        <v>0</v>
      </c>
    </row>
    <row r="114" spans="2:10" x14ac:dyDescent="0.2">
      <c r="C114" s="107"/>
      <c r="D114" s="107"/>
      <c r="E114" s="89">
        <f t="shared" si="11"/>
        <v>111</v>
      </c>
      <c r="F114" s="92">
        <f t="shared" si="6"/>
        <v>0</v>
      </c>
      <c r="G114" s="93">
        <f t="shared" si="7"/>
        <v>0</v>
      </c>
      <c r="H114" s="92">
        <f t="shared" si="8"/>
        <v>0</v>
      </c>
      <c r="I114" s="93">
        <f t="shared" si="9"/>
        <v>0</v>
      </c>
      <c r="J114" s="90">
        <f t="shared" si="10"/>
        <v>0</v>
      </c>
    </row>
    <row r="115" spans="2:10" x14ac:dyDescent="0.2">
      <c r="C115" s="107"/>
      <c r="D115" s="107"/>
      <c r="E115" s="89">
        <f t="shared" si="11"/>
        <v>112</v>
      </c>
      <c r="F115" s="92">
        <f t="shared" si="6"/>
        <v>0</v>
      </c>
      <c r="G115" s="93">
        <f t="shared" si="7"/>
        <v>0</v>
      </c>
      <c r="H115" s="92">
        <f t="shared" si="8"/>
        <v>0</v>
      </c>
      <c r="I115" s="93">
        <f t="shared" si="9"/>
        <v>0</v>
      </c>
      <c r="J115" s="90">
        <f t="shared" si="10"/>
        <v>0</v>
      </c>
    </row>
    <row r="116" spans="2:10" x14ac:dyDescent="0.2">
      <c r="C116" s="107"/>
      <c r="D116" s="107"/>
      <c r="E116" s="89">
        <f t="shared" si="11"/>
        <v>113</v>
      </c>
      <c r="F116" s="92">
        <f t="shared" si="6"/>
        <v>0</v>
      </c>
      <c r="G116" s="93">
        <f t="shared" si="7"/>
        <v>0</v>
      </c>
      <c r="H116" s="92">
        <f t="shared" si="8"/>
        <v>0</v>
      </c>
      <c r="I116" s="93">
        <f t="shared" si="9"/>
        <v>0</v>
      </c>
      <c r="J116" s="90">
        <f t="shared" si="10"/>
        <v>0</v>
      </c>
    </row>
    <row r="117" spans="2:10" x14ac:dyDescent="0.2">
      <c r="C117" s="107"/>
      <c r="D117" s="107"/>
      <c r="E117" s="89">
        <f t="shared" si="11"/>
        <v>114</v>
      </c>
      <c r="F117" s="92">
        <f t="shared" si="6"/>
        <v>0</v>
      </c>
      <c r="G117" s="93">
        <f t="shared" si="7"/>
        <v>0</v>
      </c>
      <c r="H117" s="92">
        <f t="shared" si="8"/>
        <v>0</v>
      </c>
      <c r="I117" s="93">
        <f t="shared" si="9"/>
        <v>0</v>
      </c>
      <c r="J117" s="90">
        <f t="shared" si="10"/>
        <v>0</v>
      </c>
    </row>
    <row r="118" spans="2:10" x14ac:dyDescent="0.2">
      <c r="C118" s="107"/>
      <c r="D118" s="107"/>
      <c r="E118" s="89">
        <f t="shared" si="11"/>
        <v>115</v>
      </c>
      <c r="F118" s="92">
        <f t="shared" si="6"/>
        <v>0</v>
      </c>
      <c r="G118" s="93">
        <f t="shared" si="7"/>
        <v>0</v>
      </c>
      <c r="H118" s="92">
        <f t="shared" si="8"/>
        <v>0</v>
      </c>
      <c r="I118" s="93">
        <f t="shared" si="9"/>
        <v>0</v>
      </c>
      <c r="J118" s="90">
        <f t="shared" si="10"/>
        <v>0</v>
      </c>
    </row>
    <row r="119" spans="2:10" x14ac:dyDescent="0.2">
      <c r="C119" s="107"/>
      <c r="D119" s="107"/>
      <c r="E119" s="89">
        <f t="shared" si="11"/>
        <v>116</v>
      </c>
      <c r="F119" s="92">
        <f t="shared" si="6"/>
        <v>0</v>
      </c>
      <c r="G119" s="93">
        <f t="shared" si="7"/>
        <v>0</v>
      </c>
      <c r="H119" s="92">
        <f t="shared" si="8"/>
        <v>0</v>
      </c>
      <c r="I119" s="93">
        <f t="shared" si="9"/>
        <v>0</v>
      </c>
      <c r="J119" s="90">
        <f t="shared" si="10"/>
        <v>0</v>
      </c>
    </row>
    <row r="120" spans="2:10" x14ac:dyDescent="0.2">
      <c r="C120" s="107"/>
      <c r="D120" s="107"/>
      <c r="E120" s="89">
        <f t="shared" si="11"/>
        <v>117</v>
      </c>
      <c r="F120" s="92">
        <f t="shared" si="6"/>
        <v>0</v>
      </c>
      <c r="G120" s="93">
        <f t="shared" si="7"/>
        <v>0</v>
      </c>
      <c r="H120" s="92">
        <f t="shared" si="8"/>
        <v>0</v>
      </c>
      <c r="I120" s="93">
        <f t="shared" si="9"/>
        <v>0</v>
      </c>
      <c r="J120" s="90">
        <f t="shared" si="10"/>
        <v>0</v>
      </c>
    </row>
    <row r="121" spans="2:10" x14ac:dyDescent="0.2">
      <c r="C121" s="107"/>
      <c r="D121" s="107"/>
      <c r="E121" s="89">
        <f t="shared" si="11"/>
        <v>118</v>
      </c>
      <c r="F121" s="92">
        <f t="shared" si="6"/>
        <v>0</v>
      </c>
      <c r="G121" s="93">
        <f t="shared" si="7"/>
        <v>0</v>
      </c>
      <c r="H121" s="92">
        <f t="shared" si="8"/>
        <v>0</v>
      </c>
      <c r="I121" s="93">
        <f t="shared" si="9"/>
        <v>0</v>
      </c>
      <c r="J121" s="90">
        <f t="shared" si="10"/>
        <v>0</v>
      </c>
    </row>
    <row r="122" spans="2:10" x14ac:dyDescent="0.2">
      <c r="C122" s="107"/>
      <c r="D122" s="107"/>
      <c r="E122" s="89">
        <f t="shared" si="11"/>
        <v>119</v>
      </c>
      <c r="F122" s="92">
        <f t="shared" si="6"/>
        <v>0</v>
      </c>
      <c r="G122" s="93">
        <f t="shared" si="7"/>
        <v>0</v>
      </c>
      <c r="H122" s="92">
        <f t="shared" si="8"/>
        <v>0</v>
      </c>
      <c r="I122" s="93">
        <f t="shared" si="9"/>
        <v>0</v>
      </c>
      <c r="J122" s="90">
        <f t="shared" si="10"/>
        <v>0</v>
      </c>
    </row>
    <row r="123" spans="2:10" x14ac:dyDescent="0.2">
      <c r="B123">
        <v>10</v>
      </c>
      <c r="C123" s="107"/>
      <c r="D123" s="107"/>
      <c r="E123" s="89">
        <f t="shared" si="11"/>
        <v>120</v>
      </c>
      <c r="F123" s="92">
        <f t="shared" si="6"/>
        <v>0</v>
      </c>
      <c r="G123" s="93">
        <f t="shared" si="7"/>
        <v>0</v>
      </c>
      <c r="H123" s="92">
        <f t="shared" si="8"/>
        <v>0</v>
      </c>
      <c r="I123" s="93">
        <f t="shared" si="9"/>
        <v>0</v>
      </c>
      <c r="J123" s="90">
        <f t="shared" si="10"/>
        <v>0</v>
      </c>
    </row>
    <row r="124" spans="2:10" x14ac:dyDescent="0.2">
      <c r="C124" s="106">
        <f>SUM(G124:G135)</f>
        <v>0</v>
      </c>
      <c r="D124" s="106">
        <f>SUM(H124:H135)</f>
        <v>0</v>
      </c>
      <c r="E124" s="89">
        <f t="shared" si="11"/>
        <v>121</v>
      </c>
      <c r="F124" s="92">
        <f t="shared" si="6"/>
        <v>0</v>
      </c>
      <c r="G124" s="93">
        <f t="shared" si="7"/>
        <v>0</v>
      </c>
      <c r="H124" s="92">
        <f t="shared" si="8"/>
        <v>0</v>
      </c>
      <c r="I124" s="93">
        <f t="shared" si="9"/>
        <v>0</v>
      </c>
      <c r="J124" s="90">
        <f t="shared" si="10"/>
        <v>0</v>
      </c>
    </row>
    <row r="125" spans="2:10" x14ac:dyDescent="0.2">
      <c r="C125" s="107"/>
      <c r="D125" s="107"/>
      <c r="E125" s="89">
        <f t="shared" si="11"/>
        <v>122</v>
      </c>
      <c r="F125" s="92">
        <f t="shared" si="6"/>
        <v>0</v>
      </c>
      <c r="G125" s="93">
        <f t="shared" si="7"/>
        <v>0</v>
      </c>
      <c r="H125" s="92">
        <f t="shared" si="8"/>
        <v>0</v>
      </c>
      <c r="I125" s="93">
        <f t="shared" si="9"/>
        <v>0</v>
      </c>
      <c r="J125" s="90">
        <f t="shared" si="10"/>
        <v>0</v>
      </c>
    </row>
    <row r="126" spans="2:10" x14ac:dyDescent="0.2">
      <c r="C126" s="107"/>
      <c r="D126" s="107"/>
      <c r="E126" s="89">
        <f t="shared" si="11"/>
        <v>123</v>
      </c>
      <c r="F126" s="92">
        <f t="shared" si="6"/>
        <v>0</v>
      </c>
      <c r="G126" s="93">
        <f t="shared" si="7"/>
        <v>0</v>
      </c>
      <c r="H126" s="92">
        <f t="shared" si="8"/>
        <v>0</v>
      </c>
      <c r="I126" s="93">
        <f t="shared" si="9"/>
        <v>0</v>
      </c>
      <c r="J126" s="90">
        <f t="shared" si="10"/>
        <v>0</v>
      </c>
    </row>
    <row r="127" spans="2:10" x14ac:dyDescent="0.2">
      <c r="C127" s="107"/>
      <c r="D127" s="107"/>
      <c r="E127" s="89">
        <f t="shared" si="11"/>
        <v>124</v>
      </c>
      <c r="F127" s="92">
        <f t="shared" si="6"/>
        <v>0</v>
      </c>
      <c r="G127" s="93">
        <f t="shared" si="7"/>
        <v>0</v>
      </c>
      <c r="H127" s="92">
        <f t="shared" si="8"/>
        <v>0</v>
      </c>
      <c r="I127" s="93">
        <f t="shared" si="9"/>
        <v>0</v>
      </c>
      <c r="J127" s="90">
        <f t="shared" si="10"/>
        <v>0</v>
      </c>
    </row>
    <row r="128" spans="2:10" x14ac:dyDescent="0.2">
      <c r="C128" s="107"/>
      <c r="D128" s="107"/>
      <c r="E128" s="89">
        <f t="shared" si="11"/>
        <v>125</v>
      </c>
      <c r="F128" s="92">
        <f t="shared" si="6"/>
        <v>0</v>
      </c>
      <c r="G128" s="93">
        <f t="shared" si="7"/>
        <v>0</v>
      </c>
      <c r="H128" s="92">
        <f t="shared" si="8"/>
        <v>0</v>
      </c>
      <c r="I128" s="93">
        <f t="shared" si="9"/>
        <v>0</v>
      </c>
      <c r="J128" s="90">
        <f t="shared" si="10"/>
        <v>0</v>
      </c>
    </row>
    <row r="129" spans="2:10" x14ac:dyDescent="0.2">
      <c r="C129" s="107"/>
      <c r="D129" s="107"/>
      <c r="E129" s="89">
        <f t="shared" si="11"/>
        <v>126</v>
      </c>
      <c r="F129" s="92">
        <f t="shared" si="6"/>
        <v>0</v>
      </c>
      <c r="G129" s="93">
        <f t="shared" si="7"/>
        <v>0</v>
      </c>
      <c r="H129" s="92">
        <f t="shared" si="8"/>
        <v>0</v>
      </c>
      <c r="I129" s="93">
        <f t="shared" si="9"/>
        <v>0</v>
      </c>
      <c r="J129" s="90">
        <f t="shared" si="10"/>
        <v>0</v>
      </c>
    </row>
    <row r="130" spans="2:10" x14ac:dyDescent="0.2">
      <c r="C130" s="107"/>
      <c r="D130" s="107"/>
      <c r="E130" s="89">
        <f t="shared" si="11"/>
        <v>127</v>
      </c>
      <c r="F130" s="92">
        <f t="shared" si="6"/>
        <v>0</v>
      </c>
      <c r="G130" s="93">
        <f t="shared" si="7"/>
        <v>0</v>
      </c>
      <c r="H130" s="92">
        <f t="shared" si="8"/>
        <v>0</v>
      </c>
      <c r="I130" s="93">
        <f t="shared" si="9"/>
        <v>0</v>
      </c>
      <c r="J130" s="90">
        <f t="shared" si="10"/>
        <v>0</v>
      </c>
    </row>
    <row r="131" spans="2:10" x14ac:dyDescent="0.2">
      <c r="C131" s="107"/>
      <c r="D131" s="107"/>
      <c r="E131" s="89">
        <f t="shared" si="11"/>
        <v>128</v>
      </c>
      <c r="F131" s="92">
        <f t="shared" si="6"/>
        <v>0</v>
      </c>
      <c r="G131" s="93">
        <f t="shared" si="7"/>
        <v>0</v>
      </c>
      <c r="H131" s="92">
        <f t="shared" si="8"/>
        <v>0</v>
      </c>
      <c r="I131" s="93">
        <f t="shared" si="9"/>
        <v>0</v>
      </c>
      <c r="J131" s="90">
        <f t="shared" si="10"/>
        <v>0</v>
      </c>
    </row>
    <row r="132" spans="2:10" x14ac:dyDescent="0.2">
      <c r="C132" s="107"/>
      <c r="D132" s="107"/>
      <c r="E132" s="89">
        <f t="shared" si="11"/>
        <v>129</v>
      </c>
      <c r="F132" s="92">
        <f t="shared" si="6"/>
        <v>0</v>
      </c>
      <c r="G132" s="93">
        <f t="shared" si="7"/>
        <v>0</v>
      </c>
      <c r="H132" s="92">
        <f t="shared" si="8"/>
        <v>0</v>
      </c>
      <c r="I132" s="93">
        <f t="shared" si="9"/>
        <v>0</v>
      </c>
      <c r="J132" s="90">
        <f t="shared" si="10"/>
        <v>0</v>
      </c>
    </row>
    <row r="133" spans="2:10" x14ac:dyDescent="0.2">
      <c r="C133" s="107"/>
      <c r="D133" s="107"/>
      <c r="E133" s="89">
        <f t="shared" si="11"/>
        <v>130</v>
      </c>
      <c r="F133" s="92">
        <f t="shared" ref="F133:F196" si="12">IF(E133&lt;=$B$8,PMT($B$6,$B$8,-$B$3),"")</f>
        <v>0</v>
      </c>
      <c r="G133" s="93">
        <f t="shared" ref="G133:G196" si="13">IF(E133&lt;=$B$8,I132*$B$6,"")</f>
        <v>0</v>
      </c>
      <c r="H133" s="92">
        <f t="shared" ref="H133:H196" si="14">IF(E133&lt;=$B$8,F133-G133,"")</f>
        <v>0</v>
      </c>
      <c r="I133" s="93">
        <f t="shared" ref="I133:I196" si="15">IF(E133&lt;=$B$8,I132-H133,"")</f>
        <v>0</v>
      </c>
      <c r="J133" s="90">
        <f t="shared" ref="J133:J196" si="16">IF(E133&lt;=$B$8,J132+H133,"")</f>
        <v>0</v>
      </c>
    </row>
    <row r="134" spans="2:10" x14ac:dyDescent="0.2">
      <c r="C134" s="107"/>
      <c r="D134" s="107"/>
      <c r="E134" s="89">
        <f t="shared" ref="E134:E197" si="17">IF(E133&lt;$B$8,E133+1,"")</f>
        <v>131</v>
      </c>
      <c r="F134" s="92">
        <f t="shared" si="12"/>
        <v>0</v>
      </c>
      <c r="G134" s="93">
        <f t="shared" si="13"/>
        <v>0</v>
      </c>
      <c r="H134" s="92">
        <f t="shared" si="14"/>
        <v>0</v>
      </c>
      <c r="I134" s="93">
        <f t="shared" si="15"/>
        <v>0</v>
      </c>
      <c r="J134" s="90">
        <f t="shared" si="16"/>
        <v>0</v>
      </c>
    </row>
    <row r="135" spans="2:10" x14ac:dyDescent="0.2">
      <c r="B135">
        <v>11</v>
      </c>
      <c r="C135" s="107"/>
      <c r="D135" s="107"/>
      <c r="E135" s="89">
        <f t="shared" si="17"/>
        <v>132</v>
      </c>
      <c r="F135" s="92">
        <f t="shared" si="12"/>
        <v>0</v>
      </c>
      <c r="G135" s="93">
        <f t="shared" si="13"/>
        <v>0</v>
      </c>
      <c r="H135" s="92">
        <f t="shared" si="14"/>
        <v>0</v>
      </c>
      <c r="I135" s="93">
        <f t="shared" si="15"/>
        <v>0</v>
      </c>
      <c r="J135" s="90">
        <f t="shared" si="16"/>
        <v>0</v>
      </c>
    </row>
    <row r="136" spans="2:10" x14ac:dyDescent="0.2">
      <c r="C136" s="106">
        <f>SUM(G136:G147)</f>
        <v>0</v>
      </c>
      <c r="D136" s="106">
        <f>SUM(H136:H147)</f>
        <v>0</v>
      </c>
      <c r="E136" s="89">
        <f t="shared" si="17"/>
        <v>133</v>
      </c>
      <c r="F136" s="92">
        <f t="shared" si="12"/>
        <v>0</v>
      </c>
      <c r="G136" s="93">
        <f t="shared" si="13"/>
        <v>0</v>
      </c>
      <c r="H136" s="92">
        <f t="shared" si="14"/>
        <v>0</v>
      </c>
      <c r="I136" s="93">
        <f t="shared" si="15"/>
        <v>0</v>
      </c>
      <c r="J136" s="90">
        <f t="shared" si="16"/>
        <v>0</v>
      </c>
    </row>
    <row r="137" spans="2:10" x14ac:dyDescent="0.2">
      <c r="C137" s="107"/>
      <c r="D137" s="107"/>
      <c r="E137" s="89">
        <f t="shared" si="17"/>
        <v>134</v>
      </c>
      <c r="F137" s="92">
        <f t="shared" si="12"/>
        <v>0</v>
      </c>
      <c r="G137" s="93">
        <f t="shared" si="13"/>
        <v>0</v>
      </c>
      <c r="H137" s="92">
        <f t="shared" si="14"/>
        <v>0</v>
      </c>
      <c r="I137" s="93">
        <f t="shared" si="15"/>
        <v>0</v>
      </c>
      <c r="J137" s="90">
        <f t="shared" si="16"/>
        <v>0</v>
      </c>
    </row>
    <row r="138" spans="2:10" x14ac:dyDescent="0.2">
      <c r="C138" s="107"/>
      <c r="D138" s="107"/>
      <c r="E138" s="89">
        <f t="shared" si="17"/>
        <v>135</v>
      </c>
      <c r="F138" s="92">
        <f t="shared" si="12"/>
        <v>0</v>
      </c>
      <c r="G138" s="93">
        <f t="shared" si="13"/>
        <v>0</v>
      </c>
      <c r="H138" s="92">
        <f t="shared" si="14"/>
        <v>0</v>
      </c>
      <c r="I138" s="93">
        <f t="shared" si="15"/>
        <v>0</v>
      </c>
      <c r="J138" s="90">
        <f t="shared" si="16"/>
        <v>0</v>
      </c>
    </row>
    <row r="139" spans="2:10" x14ac:dyDescent="0.2">
      <c r="C139" s="107"/>
      <c r="D139" s="107"/>
      <c r="E139" s="89">
        <f t="shared" si="17"/>
        <v>136</v>
      </c>
      <c r="F139" s="92">
        <f t="shared" si="12"/>
        <v>0</v>
      </c>
      <c r="G139" s="93">
        <f t="shared" si="13"/>
        <v>0</v>
      </c>
      <c r="H139" s="92">
        <f t="shared" si="14"/>
        <v>0</v>
      </c>
      <c r="I139" s="93">
        <f t="shared" si="15"/>
        <v>0</v>
      </c>
      <c r="J139" s="90">
        <f t="shared" si="16"/>
        <v>0</v>
      </c>
    </row>
    <row r="140" spans="2:10" x14ac:dyDescent="0.2">
      <c r="C140" s="107"/>
      <c r="D140" s="107"/>
      <c r="E140" s="89">
        <f t="shared" si="17"/>
        <v>137</v>
      </c>
      <c r="F140" s="92">
        <f t="shared" si="12"/>
        <v>0</v>
      </c>
      <c r="G140" s="93">
        <f t="shared" si="13"/>
        <v>0</v>
      </c>
      <c r="H140" s="92">
        <f t="shared" si="14"/>
        <v>0</v>
      </c>
      <c r="I140" s="93">
        <f t="shared" si="15"/>
        <v>0</v>
      </c>
      <c r="J140" s="90">
        <f t="shared" si="16"/>
        <v>0</v>
      </c>
    </row>
    <row r="141" spans="2:10" x14ac:dyDescent="0.2">
      <c r="C141" s="107"/>
      <c r="D141" s="107"/>
      <c r="E141" s="89">
        <f t="shared" si="17"/>
        <v>138</v>
      </c>
      <c r="F141" s="92">
        <f t="shared" si="12"/>
        <v>0</v>
      </c>
      <c r="G141" s="93">
        <f t="shared" si="13"/>
        <v>0</v>
      </c>
      <c r="H141" s="92">
        <f t="shared" si="14"/>
        <v>0</v>
      </c>
      <c r="I141" s="93">
        <f t="shared" si="15"/>
        <v>0</v>
      </c>
      <c r="J141" s="90">
        <f t="shared" si="16"/>
        <v>0</v>
      </c>
    </row>
    <row r="142" spans="2:10" x14ac:dyDescent="0.2">
      <c r="C142" s="107"/>
      <c r="D142" s="107"/>
      <c r="E142" s="89">
        <f t="shared" si="17"/>
        <v>139</v>
      </c>
      <c r="F142" s="92">
        <f t="shared" si="12"/>
        <v>0</v>
      </c>
      <c r="G142" s="93">
        <f t="shared" si="13"/>
        <v>0</v>
      </c>
      <c r="H142" s="92">
        <f t="shared" si="14"/>
        <v>0</v>
      </c>
      <c r="I142" s="93">
        <f t="shared" si="15"/>
        <v>0</v>
      </c>
      <c r="J142" s="90">
        <f t="shared" si="16"/>
        <v>0</v>
      </c>
    </row>
    <row r="143" spans="2:10" x14ac:dyDescent="0.2">
      <c r="C143" s="107"/>
      <c r="D143" s="107"/>
      <c r="E143" s="89">
        <f t="shared" si="17"/>
        <v>140</v>
      </c>
      <c r="F143" s="92">
        <f t="shared" si="12"/>
        <v>0</v>
      </c>
      <c r="G143" s="93">
        <f t="shared" si="13"/>
        <v>0</v>
      </c>
      <c r="H143" s="92">
        <f t="shared" si="14"/>
        <v>0</v>
      </c>
      <c r="I143" s="93">
        <f t="shared" si="15"/>
        <v>0</v>
      </c>
      <c r="J143" s="90">
        <f t="shared" si="16"/>
        <v>0</v>
      </c>
    </row>
    <row r="144" spans="2:10" x14ac:dyDescent="0.2">
      <c r="C144" s="107"/>
      <c r="D144" s="107"/>
      <c r="E144" s="89">
        <f t="shared" si="17"/>
        <v>141</v>
      </c>
      <c r="F144" s="92">
        <f t="shared" si="12"/>
        <v>0</v>
      </c>
      <c r="G144" s="93">
        <f t="shared" si="13"/>
        <v>0</v>
      </c>
      <c r="H144" s="92">
        <f t="shared" si="14"/>
        <v>0</v>
      </c>
      <c r="I144" s="93">
        <f t="shared" si="15"/>
        <v>0</v>
      </c>
      <c r="J144" s="90">
        <f t="shared" si="16"/>
        <v>0</v>
      </c>
    </row>
    <row r="145" spans="2:10" x14ac:dyDescent="0.2">
      <c r="C145" s="107"/>
      <c r="D145" s="107"/>
      <c r="E145" s="89">
        <f t="shared" si="17"/>
        <v>142</v>
      </c>
      <c r="F145" s="92">
        <f t="shared" si="12"/>
        <v>0</v>
      </c>
      <c r="G145" s="93">
        <f t="shared" si="13"/>
        <v>0</v>
      </c>
      <c r="H145" s="92">
        <f t="shared" si="14"/>
        <v>0</v>
      </c>
      <c r="I145" s="93">
        <f t="shared" si="15"/>
        <v>0</v>
      </c>
      <c r="J145" s="90">
        <f t="shared" si="16"/>
        <v>0</v>
      </c>
    </row>
    <row r="146" spans="2:10" x14ac:dyDescent="0.2">
      <c r="C146" s="107"/>
      <c r="D146" s="107"/>
      <c r="E146" s="89">
        <f t="shared" si="17"/>
        <v>143</v>
      </c>
      <c r="F146" s="92">
        <f t="shared" si="12"/>
        <v>0</v>
      </c>
      <c r="G146" s="93">
        <f t="shared" si="13"/>
        <v>0</v>
      </c>
      <c r="H146" s="92">
        <f t="shared" si="14"/>
        <v>0</v>
      </c>
      <c r="I146" s="93">
        <f t="shared" si="15"/>
        <v>0</v>
      </c>
      <c r="J146" s="90">
        <f t="shared" si="16"/>
        <v>0</v>
      </c>
    </row>
    <row r="147" spans="2:10" x14ac:dyDescent="0.2">
      <c r="B147">
        <v>12</v>
      </c>
      <c r="C147" s="107"/>
      <c r="D147" s="107"/>
      <c r="E147" s="89">
        <f t="shared" si="17"/>
        <v>144</v>
      </c>
      <c r="F147" s="92">
        <f t="shared" si="12"/>
        <v>0</v>
      </c>
      <c r="G147" s="93">
        <f t="shared" si="13"/>
        <v>0</v>
      </c>
      <c r="H147" s="92">
        <f t="shared" si="14"/>
        <v>0</v>
      </c>
      <c r="I147" s="93">
        <f t="shared" si="15"/>
        <v>0</v>
      </c>
      <c r="J147" s="90">
        <f t="shared" si="16"/>
        <v>0</v>
      </c>
    </row>
    <row r="148" spans="2:10" x14ac:dyDescent="0.2">
      <c r="C148" s="106">
        <f>SUM(G148:G159)</f>
        <v>0</v>
      </c>
      <c r="D148" s="106">
        <f>SUM(H148:H159)</f>
        <v>0</v>
      </c>
      <c r="E148" s="89">
        <f t="shared" si="17"/>
        <v>145</v>
      </c>
      <c r="F148" s="92">
        <f t="shared" si="12"/>
        <v>0</v>
      </c>
      <c r="G148" s="93">
        <f t="shared" si="13"/>
        <v>0</v>
      </c>
      <c r="H148" s="92">
        <f t="shared" si="14"/>
        <v>0</v>
      </c>
      <c r="I148" s="93">
        <f t="shared" si="15"/>
        <v>0</v>
      </c>
      <c r="J148" s="90">
        <f t="shared" si="16"/>
        <v>0</v>
      </c>
    </row>
    <row r="149" spans="2:10" x14ac:dyDescent="0.2">
      <c r="C149" s="107"/>
      <c r="D149" s="107"/>
      <c r="E149" s="89">
        <f t="shared" si="17"/>
        <v>146</v>
      </c>
      <c r="F149" s="92">
        <f t="shared" si="12"/>
        <v>0</v>
      </c>
      <c r="G149" s="93">
        <f t="shared" si="13"/>
        <v>0</v>
      </c>
      <c r="H149" s="92">
        <f t="shared" si="14"/>
        <v>0</v>
      </c>
      <c r="I149" s="93">
        <f t="shared" si="15"/>
        <v>0</v>
      </c>
      <c r="J149" s="90">
        <f t="shared" si="16"/>
        <v>0</v>
      </c>
    </row>
    <row r="150" spans="2:10" x14ac:dyDescent="0.2">
      <c r="C150" s="107"/>
      <c r="D150" s="107"/>
      <c r="E150" s="89">
        <f t="shared" si="17"/>
        <v>147</v>
      </c>
      <c r="F150" s="92">
        <f t="shared" si="12"/>
        <v>0</v>
      </c>
      <c r="G150" s="93">
        <f t="shared" si="13"/>
        <v>0</v>
      </c>
      <c r="H150" s="92">
        <f t="shared" si="14"/>
        <v>0</v>
      </c>
      <c r="I150" s="93">
        <f t="shared" si="15"/>
        <v>0</v>
      </c>
      <c r="J150" s="90">
        <f t="shared" si="16"/>
        <v>0</v>
      </c>
    </row>
    <row r="151" spans="2:10" x14ac:dyDescent="0.2">
      <c r="C151" s="107"/>
      <c r="D151" s="107"/>
      <c r="E151" s="89">
        <f t="shared" si="17"/>
        <v>148</v>
      </c>
      <c r="F151" s="92">
        <f t="shared" si="12"/>
        <v>0</v>
      </c>
      <c r="G151" s="93">
        <f t="shared" si="13"/>
        <v>0</v>
      </c>
      <c r="H151" s="92">
        <f t="shared" si="14"/>
        <v>0</v>
      </c>
      <c r="I151" s="93">
        <f t="shared" si="15"/>
        <v>0</v>
      </c>
      <c r="J151" s="90">
        <f t="shared" si="16"/>
        <v>0</v>
      </c>
    </row>
    <row r="152" spans="2:10" x14ac:dyDescent="0.2">
      <c r="C152" s="107"/>
      <c r="D152" s="107"/>
      <c r="E152" s="89">
        <f t="shared" si="17"/>
        <v>149</v>
      </c>
      <c r="F152" s="92">
        <f t="shared" si="12"/>
        <v>0</v>
      </c>
      <c r="G152" s="93">
        <f t="shared" si="13"/>
        <v>0</v>
      </c>
      <c r="H152" s="92">
        <f t="shared" si="14"/>
        <v>0</v>
      </c>
      <c r="I152" s="93">
        <f t="shared" si="15"/>
        <v>0</v>
      </c>
      <c r="J152" s="90">
        <f t="shared" si="16"/>
        <v>0</v>
      </c>
    </row>
    <row r="153" spans="2:10" x14ac:dyDescent="0.2">
      <c r="C153" s="107"/>
      <c r="D153" s="107"/>
      <c r="E153" s="89">
        <f t="shared" si="17"/>
        <v>150</v>
      </c>
      <c r="F153" s="92">
        <f t="shared" si="12"/>
        <v>0</v>
      </c>
      <c r="G153" s="93">
        <f t="shared" si="13"/>
        <v>0</v>
      </c>
      <c r="H153" s="92">
        <f t="shared" si="14"/>
        <v>0</v>
      </c>
      <c r="I153" s="93">
        <f t="shared" si="15"/>
        <v>0</v>
      </c>
      <c r="J153" s="90">
        <f t="shared" si="16"/>
        <v>0</v>
      </c>
    </row>
    <row r="154" spans="2:10" x14ac:dyDescent="0.2">
      <c r="C154" s="107"/>
      <c r="D154" s="107"/>
      <c r="E154" s="89">
        <f t="shared" si="17"/>
        <v>151</v>
      </c>
      <c r="F154" s="92">
        <f t="shared" si="12"/>
        <v>0</v>
      </c>
      <c r="G154" s="93">
        <f t="shared" si="13"/>
        <v>0</v>
      </c>
      <c r="H154" s="92">
        <f t="shared" si="14"/>
        <v>0</v>
      </c>
      <c r="I154" s="93">
        <f t="shared" si="15"/>
        <v>0</v>
      </c>
      <c r="J154" s="90">
        <f t="shared" si="16"/>
        <v>0</v>
      </c>
    </row>
    <row r="155" spans="2:10" x14ac:dyDescent="0.2">
      <c r="C155" s="107"/>
      <c r="D155" s="107"/>
      <c r="E155" s="89">
        <f t="shared" si="17"/>
        <v>152</v>
      </c>
      <c r="F155" s="92">
        <f t="shared" si="12"/>
        <v>0</v>
      </c>
      <c r="G155" s="93">
        <f t="shared" si="13"/>
        <v>0</v>
      </c>
      <c r="H155" s="92">
        <f t="shared" si="14"/>
        <v>0</v>
      </c>
      <c r="I155" s="93">
        <f t="shared" si="15"/>
        <v>0</v>
      </c>
      <c r="J155" s="90">
        <f t="shared" si="16"/>
        <v>0</v>
      </c>
    </row>
    <row r="156" spans="2:10" x14ac:dyDescent="0.2">
      <c r="C156" s="107"/>
      <c r="D156" s="107"/>
      <c r="E156" s="89">
        <f t="shared" si="17"/>
        <v>153</v>
      </c>
      <c r="F156" s="92">
        <f t="shared" si="12"/>
        <v>0</v>
      </c>
      <c r="G156" s="93">
        <f t="shared" si="13"/>
        <v>0</v>
      </c>
      <c r="H156" s="92">
        <f t="shared" si="14"/>
        <v>0</v>
      </c>
      <c r="I156" s="93">
        <f t="shared" si="15"/>
        <v>0</v>
      </c>
      <c r="J156" s="90">
        <f t="shared" si="16"/>
        <v>0</v>
      </c>
    </row>
    <row r="157" spans="2:10" x14ac:dyDescent="0.2">
      <c r="C157" s="107"/>
      <c r="D157" s="107"/>
      <c r="E157" s="89">
        <f t="shared" si="17"/>
        <v>154</v>
      </c>
      <c r="F157" s="92">
        <f t="shared" si="12"/>
        <v>0</v>
      </c>
      <c r="G157" s="93">
        <f t="shared" si="13"/>
        <v>0</v>
      </c>
      <c r="H157" s="92">
        <f t="shared" si="14"/>
        <v>0</v>
      </c>
      <c r="I157" s="93">
        <f t="shared" si="15"/>
        <v>0</v>
      </c>
      <c r="J157" s="90">
        <f t="shared" si="16"/>
        <v>0</v>
      </c>
    </row>
    <row r="158" spans="2:10" x14ac:dyDescent="0.2">
      <c r="C158" s="107"/>
      <c r="D158" s="107"/>
      <c r="E158" s="89">
        <f t="shared" si="17"/>
        <v>155</v>
      </c>
      <c r="F158" s="92">
        <f t="shared" si="12"/>
        <v>0</v>
      </c>
      <c r="G158" s="93">
        <f t="shared" si="13"/>
        <v>0</v>
      </c>
      <c r="H158" s="92">
        <f t="shared" si="14"/>
        <v>0</v>
      </c>
      <c r="I158" s="93">
        <f t="shared" si="15"/>
        <v>0</v>
      </c>
      <c r="J158" s="90">
        <f t="shared" si="16"/>
        <v>0</v>
      </c>
    </row>
    <row r="159" spans="2:10" x14ac:dyDescent="0.2">
      <c r="B159">
        <v>13</v>
      </c>
      <c r="C159" s="107"/>
      <c r="D159" s="107"/>
      <c r="E159" s="89">
        <f t="shared" si="17"/>
        <v>156</v>
      </c>
      <c r="F159" s="92">
        <f t="shared" si="12"/>
        <v>0</v>
      </c>
      <c r="G159" s="93">
        <f t="shared" si="13"/>
        <v>0</v>
      </c>
      <c r="H159" s="92">
        <f t="shared" si="14"/>
        <v>0</v>
      </c>
      <c r="I159" s="93">
        <f t="shared" si="15"/>
        <v>0</v>
      </c>
      <c r="J159" s="90">
        <f t="shared" si="16"/>
        <v>0</v>
      </c>
    </row>
    <row r="160" spans="2:10" x14ac:dyDescent="0.2">
      <c r="C160" s="106">
        <f>SUM(G160:G171)</f>
        <v>0</v>
      </c>
      <c r="D160" s="106">
        <f>SUM(H160:H171)</f>
        <v>0</v>
      </c>
      <c r="E160" s="89">
        <f t="shared" si="17"/>
        <v>157</v>
      </c>
      <c r="F160" s="92">
        <f t="shared" si="12"/>
        <v>0</v>
      </c>
      <c r="G160" s="93">
        <f t="shared" si="13"/>
        <v>0</v>
      </c>
      <c r="H160" s="92">
        <f t="shared" si="14"/>
        <v>0</v>
      </c>
      <c r="I160" s="93">
        <f t="shared" si="15"/>
        <v>0</v>
      </c>
      <c r="J160" s="90">
        <f t="shared" si="16"/>
        <v>0</v>
      </c>
    </row>
    <row r="161" spans="2:10" x14ac:dyDescent="0.2">
      <c r="C161" s="107"/>
      <c r="D161" s="107"/>
      <c r="E161" s="89">
        <f t="shared" si="17"/>
        <v>158</v>
      </c>
      <c r="F161" s="92">
        <f t="shared" si="12"/>
        <v>0</v>
      </c>
      <c r="G161" s="93">
        <f t="shared" si="13"/>
        <v>0</v>
      </c>
      <c r="H161" s="92">
        <f t="shared" si="14"/>
        <v>0</v>
      </c>
      <c r="I161" s="93">
        <f t="shared" si="15"/>
        <v>0</v>
      </c>
      <c r="J161" s="90">
        <f t="shared" si="16"/>
        <v>0</v>
      </c>
    </row>
    <row r="162" spans="2:10" x14ac:dyDescent="0.2">
      <c r="C162" s="107"/>
      <c r="D162" s="107"/>
      <c r="E162" s="89">
        <f t="shared" si="17"/>
        <v>159</v>
      </c>
      <c r="F162" s="92">
        <f t="shared" si="12"/>
        <v>0</v>
      </c>
      <c r="G162" s="93">
        <f t="shared" si="13"/>
        <v>0</v>
      </c>
      <c r="H162" s="92">
        <f t="shared" si="14"/>
        <v>0</v>
      </c>
      <c r="I162" s="93">
        <f t="shared" si="15"/>
        <v>0</v>
      </c>
      <c r="J162" s="90">
        <f t="shared" si="16"/>
        <v>0</v>
      </c>
    </row>
    <row r="163" spans="2:10" x14ac:dyDescent="0.2">
      <c r="C163" s="107"/>
      <c r="D163" s="107"/>
      <c r="E163" s="89">
        <f t="shared" si="17"/>
        <v>160</v>
      </c>
      <c r="F163" s="92">
        <f t="shared" si="12"/>
        <v>0</v>
      </c>
      <c r="G163" s="93">
        <f t="shared" si="13"/>
        <v>0</v>
      </c>
      <c r="H163" s="92">
        <f t="shared" si="14"/>
        <v>0</v>
      </c>
      <c r="I163" s="93">
        <f t="shared" si="15"/>
        <v>0</v>
      </c>
      <c r="J163" s="90">
        <f t="shared" si="16"/>
        <v>0</v>
      </c>
    </row>
    <row r="164" spans="2:10" x14ac:dyDescent="0.2">
      <c r="C164" s="107"/>
      <c r="D164" s="107"/>
      <c r="E164" s="89">
        <f t="shared" si="17"/>
        <v>161</v>
      </c>
      <c r="F164" s="92">
        <f t="shared" si="12"/>
        <v>0</v>
      </c>
      <c r="G164" s="93">
        <f t="shared" si="13"/>
        <v>0</v>
      </c>
      <c r="H164" s="92">
        <f t="shared" si="14"/>
        <v>0</v>
      </c>
      <c r="I164" s="93">
        <f t="shared" si="15"/>
        <v>0</v>
      </c>
      <c r="J164" s="90">
        <f t="shared" si="16"/>
        <v>0</v>
      </c>
    </row>
    <row r="165" spans="2:10" x14ac:dyDescent="0.2">
      <c r="C165" s="107"/>
      <c r="D165" s="107"/>
      <c r="E165" s="89">
        <f t="shared" si="17"/>
        <v>162</v>
      </c>
      <c r="F165" s="92">
        <f t="shared" si="12"/>
        <v>0</v>
      </c>
      <c r="G165" s="93">
        <f t="shared" si="13"/>
        <v>0</v>
      </c>
      <c r="H165" s="92">
        <f t="shared" si="14"/>
        <v>0</v>
      </c>
      <c r="I165" s="93">
        <f t="shared" si="15"/>
        <v>0</v>
      </c>
      <c r="J165" s="90">
        <f t="shared" si="16"/>
        <v>0</v>
      </c>
    </row>
    <row r="166" spans="2:10" x14ac:dyDescent="0.2">
      <c r="C166" s="107"/>
      <c r="D166" s="107"/>
      <c r="E166" s="89">
        <f t="shared" si="17"/>
        <v>163</v>
      </c>
      <c r="F166" s="92">
        <f t="shared" si="12"/>
        <v>0</v>
      </c>
      <c r="G166" s="93">
        <f t="shared" si="13"/>
        <v>0</v>
      </c>
      <c r="H166" s="92">
        <f t="shared" si="14"/>
        <v>0</v>
      </c>
      <c r="I166" s="93">
        <f t="shared" si="15"/>
        <v>0</v>
      </c>
      <c r="J166" s="90">
        <f t="shared" si="16"/>
        <v>0</v>
      </c>
    </row>
    <row r="167" spans="2:10" x14ac:dyDescent="0.2">
      <c r="C167" s="107"/>
      <c r="D167" s="107"/>
      <c r="E167" s="89">
        <f t="shared" si="17"/>
        <v>164</v>
      </c>
      <c r="F167" s="92">
        <f t="shared" si="12"/>
        <v>0</v>
      </c>
      <c r="G167" s="93">
        <f t="shared" si="13"/>
        <v>0</v>
      </c>
      <c r="H167" s="92">
        <f t="shared" si="14"/>
        <v>0</v>
      </c>
      <c r="I167" s="93">
        <f t="shared" si="15"/>
        <v>0</v>
      </c>
      <c r="J167" s="90">
        <f t="shared" si="16"/>
        <v>0</v>
      </c>
    </row>
    <row r="168" spans="2:10" x14ac:dyDescent="0.2">
      <c r="C168" s="107"/>
      <c r="D168" s="107"/>
      <c r="E168" s="89">
        <f t="shared" si="17"/>
        <v>165</v>
      </c>
      <c r="F168" s="92">
        <f t="shared" si="12"/>
        <v>0</v>
      </c>
      <c r="G168" s="93">
        <f t="shared" si="13"/>
        <v>0</v>
      </c>
      <c r="H168" s="92">
        <f t="shared" si="14"/>
        <v>0</v>
      </c>
      <c r="I168" s="93">
        <f t="shared" si="15"/>
        <v>0</v>
      </c>
      <c r="J168" s="90">
        <f t="shared" si="16"/>
        <v>0</v>
      </c>
    </row>
    <row r="169" spans="2:10" x14ac:dyDescent="0.2">
      <c r="C169" s="107"/>
      <c r="D169" s="107"/>
      <c r="E169" s="89">
        <f t="shared" si="17"/>
        <v>166</v>
      </c>
      <c r="F169" s="92">
        <f t="shared" si="12"/>
        <v>0</v>
      </c>
      <c r="G169" s="93">
        <f t="shared" si="13"/>
        <v>0</v>
      </c>
      <c r="H169" s="92">
        <f t="shared" si="14"/>
        <v>0</v>
      </c>
      <c r="I169" s="93">
        <f t="shared" si="15"/>
        <v>0</v>
      </c>
      <c r="J169" s="90">
        <f t="shared" si="16"/>
        <v>0</v>
      </c>
    </row>
    <row r="170" spans="2:10" x14ac:dyDescent="0.2">
      <c r="C170" s="107"/>
      <c r="D170" s="107"/>
      <c r="E170" s="89">
        <f t="shared" si="17"/>
        <v>167</v>
      </c>
      <c r="F170" s="92">
        <f t="shared" si="12"/>
        <v>0</v>
      </c>
      <c r="G170" s="93">
        <f t="shared" si="13"/>
        <v>0</v>
      </c>
      <c r="H170" s="92">
        <f t="shared" si="14"/>
        <v>0</v>
      </c>
      <c r="I170" s="93">
        <f t="shared" si="15"/>
        <v>0</v>
      </c>
      <c r="J170" s="90">
        <f t="shared" si="16"/>
        <v>0</v>
      </c>
    </row>
    <row r="171" spans="2:10" x14ac:dyDescent="0.2">
      <c r="B171">
        <v>14</v>
      </c>
      <c r="C171" s="107"/>
      <c r="D171" s="107"/>
      <c r="E171" s="89">
        <f t="shared" si="17"/>
        <v>168</v>
      </c>
      <c r="F171" s="92">
        <f t="shared" si="12"/>
        <v>0</v>
      </c>
      <c r="G171" s="93">
        <f t="shared" si="13"/>
        <v>0</v>
      </c>
      <c r="H171" s="92">
        <f t="shared" si="14"/>
        <v>0</v>
      </c>
      <c r="I171" s="93">
        <f t="shared" si="15"/>
        <v>0</v>
      </c>
      <c r="J171" s="90">
        <f t="shared" si="16"/>
        <v>0</v>
      </c>
    </row>
    <row r="172" spans="2:10" x14ac:dyDescent="0.2">
      <c r="C172" s="106">
        <f>SUM(G172:G183)</f>
        <v>0</v>
      </c>
      <c r="D172" s="106">
        <f>SUM(H172:H183)</f>
        <v>0</v>
      </c>
      <c r="E172" s="89">
        <f t="shared" si="17"/>
        <v>169</v>
      </c>
      <c r="F172" s="92">
        <f t="shared" si="12"/>
        <v>0</v>
      </c>
      <c r="G172" s="93">
        <f t="shared" si="13"/>
        <v>0</v>
      </c>
      <c r="H172" s="92">
        <f t="shared" si="14"/>
        <v>0</v>
      </c>
      <c r="I172" s="93">
        <f t="shared" si="15"/>
        <v>0</v>
      </c>
      <c r="J172" s="90">
        <f t="shared" si="16"/>
        <v>0</v>
      </c>
    </row>
    <row r="173" spans="2:10" x14ac:dyDescent="0.2">
      <c r="C173" s="107"/>
      <c r="D173" s="107"/>
      <c r="E173" s="89">
        <f t="shared" si="17"/>
        <v>170</v>
      </c>
      <c r="F173" s="92">
        <f t="shared" si="12"/>
        <v>0</v>
      </c>
      <c r="G173" s="93">
        <f t="shared" si="13"/>
        <v>0</v>
      </c>
      <c r="H173" s="92">
        <f t="shared" si="14"/>
        <v>0</v>
      </c>
      <c r="I173" s="93">
        <f t="shared" si="15"/>
        <v>0</v>
      </c>
      <c r="J173" s="90">
        <f t="shared" si="16"/>
        <v>0</v>
      </c>
    </row>
    <row r="174" spans="2:10" x14ac:dyDescent="0.2">
      <c r="C174" s="107"/>
      <c r="D174" s="107"/>
      <c r="E174" s="89">
        <f t="shared" si="17"/>
        <v>171</v>
      </c>
      <c r="F174" s="92">
        <f t="shared" si="12"/>
        <v>0</v>
      </c>
      <c r="G174" s="93">
        <f t="shared" si="13"/>
        <v>0</v>
      </c>
      <c r="H174" s="92">
        <f t="shared" si="14"/>
        <v>0</v>
      </c>
      <c r="I174" s="93">
        <f t="shared" si="15"/>
        <v>0</v>
      </c>
      <c r="J174" s="90">
        <f t="shared" si="16"/>
        <v>0</v>
      </c>
    </row>
    <row r="175" spans="2:10" x14ac:dyDescent="0.2">
      <c r="C175" s="107"/>
      <c r="D175" s="107"/>
      <c r="E175" s="89">
        <f t="shared" si="17"/>
        <v>172</v>
      </c>
      <c r="F175" s="92">
        <f t="shared" si="12"/>
        <v>0</v>
      </c>
      <c r="G175" s="93">
        <f t="shared" si="13"/>
        <v>0</v>
      </c>
      <c r="H175" s="92">
        <f t="shared" si="14"/>
        <v>0</v>
      </c>
      <c r="I175" s="93">
        <f t="shared" si="15"/>
        <v>0</v>
      </c>
      <c r="J175" s="90">
        <f t="shared" si="16"/>
        <v>0</v>
      </c>
    </row>
    <row r="176" spans="2:10" x14ac:dyDescent="0.2">
      <c r="C176" s="107"/>
      <c r="D176" s="107"/>
      <c r="E176" s="89">
        <f t="shared" si="17"/>
        <v>173</v>
      </c>
      <c r="F176" s="92">
        <f t="shared" si="12"/>
        <v>0</v>
      </c>
      <c r="G176" s="93">
        <f t="shared" si="13"/>
        <v>0</v>
      </c>
      <c r="H176" s="92">
        <f t="shared" si="14"/>
        <v>0</v>
      </c>
      <c r="I176" s="93">
        <f t="shared" si="15"/>
        <v>0</v>
      </c>
      <c r="J176" s="90">
        <f t="shared" si="16"/>
        <v>0</v>
      </c>
    </row>
    <row r="177" spans="2:10" x14ac:dyDescent="0.2">
      <c r="C177" s="107"/>
      <c r="D177" s="107"/>
      <c r="E177" s="89">
        <f t="shared" si="17"/>
        <v>174</v>
      </c>
      <c r="F177" s="92">
        <f t="shared" si="12"/>
        <v>0</v>
      </c>
      <c r="G177" s="93">
        <f t="shared" si="13"/>
        <v>0</v>
      </c>
      <c r="H177" s="92">
        <f t="shared" si="14"/>
        <v>0</v>
      </c>
      <c r="I177" s="93">
        <f t="shared" si="15"/>
        <v>0</v>
      </c>
      <c r="J177" s="90">
        <f t="shared" si="16"/>
        <v>0</v>
      </c>
    </row>
    <row r="178" spans="2:10" x14ac:dyDescent="0.2">
      <c r="C178" s="107"/>
      <c r="D178" s="107"/>
      <c r="E178" s="89">
        <f t="shared" si="17"/>
        <v>175</v>
      </c>
      <c r="F178" s="92">
        <f t="shared" si="12"/>
        <v>0</v>
      </c>
      <c r="G178" s="93">
        <f t="shared" si="13"/>
        <v>0</v>
      </c>
      <c r="H178" s="92">
        <f t="shared" si="14"/>
        <v>0</v>
      </c>
      <c r="I178" s="93">
        <f t="shared" si="15"/>
        <v>0</v>
      </c>
      <c r="J178" s="90">
        <f t="shared" si="16"/>
        <v>0</v>
      </c>
    </row>
    <row r="179" spans="2:10" x14ac:dyDescent="0.2">
      <c r="C179" s="107"/>
      <c r="D179" s="107"/>
      <c r="E179" s="89">
        <f t="shared" si="17"/>
        <v>176</v>
      </c>
      <c r="F179" s="92">
        <f t="shared" si="12"/>
        <v>0</v>
      </c>
      <c r="G179" s="93">
        <f t="shared" si="13"/>
        <v>0</v>
      </c>
      <c r="H179" s="92">
        <f t="shared" si="14"/>
        <v>0</v>
      </c>
      <c r="I179" s="93">
        <f t="shared" si="15"/>
        <v>0</v>
      </c>
      <c r="J179" s="90">
        <f t="shared" si="16"/>
        <v>0</v>
      </c>
    </row>
    <row r="180" spans="2:10" x14ac:dyDescent="0.2">
      <c r="C180" s="107"/>
      <c r="D180" s="107"/>
      <c r="E180" s="89">
        <f t="shared" si="17"/>
        <v>177</v>
      </c>
      <c r="F180" s="92">
        <f t="shared" si="12"/>
        <v>0</v>
      </c>
      <c r="G180" s="93">
        <f t="shared" si="13"/>
        <v>0</v>
      </c>
      <c r="H180" s="92">
        <f t="shared" si="14"/>
        <v>0</v>
      </c>
      <c r="I180" s="93">
        <f t="shared" si="15"/>
        <v>0</v>
      </c>
      <c r="J180" s="90">
        <f t="shared" si="16"/>
        <v>0</v>
      </c>
    </row>
    <row r="181" spans="2:10" x14ac:dyDescent="0.2">
      <c r="C181" s="107"/>
      <c r="D181" s="107"/>
      <c r="E181" s="89">
        <f t="shared" si="17"/>
        <v>178</v>
      </c>
      <c r="F181" s="92">
        <f t="shared" si="12"/>
        <v>0</v>
      </c>
      <c r="G181" s="93">
        <f t="shared" si="13"/>
        <v>0</v>
      </c>
      <c r="H181" s="92">
        <f t="shared" si="14"/>
        <v>0</v>
      </c>
      <c r="I181" s="93">
        <f t="shared" si="15"/>
        <v>0</v>
      </c>
      <c r="J181" s="90">
        <f t="shared" si="16"/>
        <v>0</v>
      </c>
    </row>
    <row r="182" spans="2:10" x14ac:dyDescent="0.2">
      <c r="C182" s="107"/>
      <c r="D182" s="107"/>
      <c r="E182" s="89">
        <f t="shared" si="17"/>
        <v>179</v>
      </c>
      <c r="F182" s="92">
        <f t="shared" si="12"/>
        <v>0</v>
      </c>
      <c r="G182" s="93">
        <f t="shared" si="13"/>
        <v>0</v>
      </c>
      <c r="H182" s="92">
        <f t="shared" si="14"/>
        <v>0</v>
      </c>
      <c r="I182" s="93">
        <f t="shared" si="15"/>
        <v>0</v>
      </c>
      <c r="J182" s="90">
        <f t="shared" si="16"/>
        <v>0</v>
      </c>
    </row>
    <row r="183" spans="2:10" x14ac:dyDescent="0.2">
      <c r="B183">
        <v>15</v>
      </c>
      <c r="C183" s="107"/>
      <c r="D183" s="107"/>
      <c r="E183" s="89">
        <f t="shared" si="17"/>
        <v>180</v>
      </c>
      <c r="F183" s="92">
        <f t="shared" si="12"/>
        <v>0</v>
      </c>
      <c r="G183" s="93">
        <f t="shared" si="13"/>
        <v>0</v>
      </c>
      <c r="H183" s="92">
        <f t="shared" si="14"/>
        <v>0</v>
      </c>
      <c r="I183" s="93">
        <f t="shared" si="15"/>
        <v>0</v>
      </c>
      <c r="J183" s="90">
        <f t="shared" si="16"/>
        <v>0</v>
      </c>
    </row>
    <row r="184" spans="2:10" x14ac:dyDescent="0.2">
      <c r="C184" s="106">
        <f>SUM(G184:G195)</f>
        <v>0</v>
      </c>
      <c r="D184" s="106">
        <f>SUM(H184:H195)</f>
        <v>0</v>
      </c>
      <c r="E184" s="89" t="str">
        <f t="shared" si="17"/>
        <v/>
      </c>
      <c r="F184" s="92" t="str">
        <f t="shared" si="12"/>
        <v/>
      </c>
      <c r="G184" s="93" t="str">
        <f t="shared" si="13"/>
        <v/>
      </c>
      <c r="H184" s="92" t="str">
        <f t="shared" si="14"/>
        <v/>
      </c>
      <c r="I184" s="93" t="str">
        <f t="shared" si="15"/>
        <v/>
      </c>
      <c r="J184" s="90" t="str">
        <f t="shared" si="16"/>
        <v/>
      </c>
    </row>
    <row r="185" spans="2:10" x14ac:dyDescent="0.2">
      <c r="C185" s="107"/>
      <c r="D185" s="107"/>
      <c r="E185" s="89" t="str">
        <f t="shared" si="17"/>
        <v/>
      </c>
      <c r="F185" s="92" t="str">
        <f t="shared" si="12"/>
        <v/>
      </c>
      <c r="G185" s="93" t="str">
        <f t="shared" si="13"/>
        <v/>
      </c>
      <c r="H185" s="92" t="str">
        <f t="shared" si="14"/>
        <v/>
      </c>
      <c r="I185" s="93" t="str">
        <f t="shared" si="15"/>
        <v/>
      </c>
      <c r="J185" s="90" t="str">
        <f t="shared" si="16"/>
        <v/>
      </c>
    </row>
    <row r="186" spans="2:10" x14ac:dyDescent="0.2">
      <c r="C186" s="107"/>
      <c r="D186" s="107"/>
      <c r="E186" s="89" t="str">
        <f t="shared" si="17"/>
        <v/>
      </c>
      <c r="F186" s="92" t="str">
        <f t="shared" si="12"/>
        <v/>
      </c>
      <c r="G186" s="93" t="str">
        <f t="shared" si="13"/>
        <v/>
      </c>
      <c r="H186" s="92" t="str">
        <f t="shared" si="14"/>
        <v/>
      </c>
      <c r="I186" s="93" t="str">
        <f t="shared" si="15"/>
        <v/>
      </c>
      <c r="J186" s="90" t="str">
        <f t="shared" si="16"/>
        <v/>
      </c>
    </row>
    <row r="187" spans="2:10" x14ac:dyDescent="0.2">
      <c r="C187" s="107"/>
      <c r="D187" s="107"/>
      <c r="E187" s="89" t="str">
        <f t="shared" si="17"/>
        <v/>
      </c>
      <c r="F187" s="92" t="str">
        <f t="shared" si="12"/>
        <v/>
      </c>
      <c r="G187" s="93" t="str">
        <f t="shared" si="13"/>
        <v/>
      </c>
      <c r="H187" s="92" t="str">
        <f t="shared" si="14"/>
        <v/>
      </c>
      <c r="I187" s="93" t="str">
        <f t="shared" si="15"/>
        <v/>
      </c>
      <c r="J187" s="90" t="str">
        <f t="shared" si="16"/>
        <v/>
      </c>
    </row>
    <row r="188" spans="2:10" x14ac:dyDescent="0.2">
      <c r="C188" s="107"/>
      <c r="D188" s="107"/>
      <c r="E188" s="89" t="str">
        <f t="shared" si="17"/>
        <v/>
      </c>
      <c r="F188" s="92" t="str">
        <f t="shared" si="12"/>
        <v/>
      </c>
      <c r="G188" s="93" t="str">
        <f t="shared" si="13"/>
        <v/>
      </c>
      <c r="H188" s="92" t="str">
        <f t="shared" si="14"/>
        <v/>
      </c>
      <c r="I188" s="93" t="str">
        <f t="shared" si="15"/>
        <v/>
      </c>
      <c r="J188" s="90" t="str">
        <f t="shared" si="16"/>
        <v/>
      </c>
    </row>
    <row r="189" spans="2:10" x14ac:dyDescent="0.2">
      <c r="C189" s="107"/>
      <c r="D189" s="107"/>
      <c r="E189" s="89" t="str">
        <f t="shared" si="17"/>
        <v/>
      </c>
      <c r="F189" s="92" t="str">
        <f t="shared" si="12"/>
        <v/>
      </c>
      <c r="G189" s="93" t="str">
        <f t="shared" si="13"/>
        <v/>
      </c>
      <c r="H189" s="92" t="str">
        <f t="shared" si="14"/>
        <v/>
      </c>
      <c r="I189" s="93" t="str">
        <f t="shared" si="15"/>
        <v/>
      </c>
      <c r="J189" s="90" t="str">
        <f t="shared" si="16"/>
        <v/>
      </c>
    </row>
    <row r="190" spans="2:10" x14ac:dyDescent="0.2">
      <c r="C190" s="107"/>
      <c r="D190" s="107"/>
      <c r="E190" s="89" t="str">
        <f t="shared" si="17"/>
        <v/>
      </c>
      <c r="F190" s="92" t="str">
        <f t="shared" si="12"/>
        <v/>
      </c>
      <c r="G190" s="93" t="str">
        <f t="shared" si="13"/>
        <v/>
      </c>
      <c r="H190" s="92" t="str">
        <f t="shared" si="14"/>
        <v/>
      </c>
      <c r="I190" s="93" t="str">
        <f t="shared" si="15"/>
        <v/>
      </c>
      <c r="J190" s="90" t="str">
        <f t="shared" si="16"/>
        <v/>
      </c>
    </row>
    <row r="191" spans="2:10" x14ac:dyDescent="0.2">
      <c r="C191" s="107"/>
      <c r="D191" s="107"/>
      <c r="E191" s="89" t="str">
        <f t="shared" si="17"/>
        <v/>
      </c>
      <c r="F191" s="92" t="str">
        <f t="shared" si="12"/>
        <v/>
      </c>
      <c r="G191" s="93" t="str">
        <f t="shared" si="13"/>
        <v/>
      </c>
      <c r="H191" s="92" t="str">
        <f t="shared" si="14"/>
        <v/>
      </c>
      <c r="I191" s="93" t="str">
        <f t="shared" si="15"/>
        <v/>
      </c>
      <c r="J191" s="90" t="str">
        <f t="shared" si="16"/>
        <v/>
      </c>
    </row>
    <row r="192" spans="2:10" x14ac:dyDescent="0.2">
      <c r="C192" s="107"/>
      <c r="D192" s="107"/>
      <c r="E192" s="89" t="str">
        <f t="shared" si="17"/>
        <v/>
      </c>
      <c r="F192" s="92" t="str">
        <f t="shared" si="12"/>
        <v/>
      </c>
      <c r="G192" s="93" t="str">
        <f t="shared" si="13"/>
        <v/>
      </c>
      <c r="H192" s="92" t="str">
        <f t="shared" si="14"/>
        <v/>
      </c>
      <c r="I192" s="93" t="str">
        <f t="shared" si="15"/>
        <v/>
      </c>
      <c r="J192" s="90" t="str">
        <f t="shared" si="16"/>
        <v/>
      </c>
    </row>
    <row r="193" spans="2:10" x14ac:dyDescent="0.2">
      <c r="C193" s="107"/>
      <c r="D193" s="107"/>
      <c r="E193" s="89" t="str">
        <f t="shared" si="17"/>
        <v/>
      </c>
      <c r="F193" s="92" t="str">
        <f t="shared" si="12"/>
        <v/>
      </c>
      <c r="G193" s="93" t="str">
        <f t="shared" si="13"/>
        <v/>
      </c>
      <c r="H193" s="92" t="str">
        <f t="shared" si="14"/>
        <v/>
      </c>
      <c r="I193" s="93" t="str">
        <f t="shared" si="15"/>
        <v/>
      </c>
      <c r="J193" s="90" t="str">
        <f t="shared" si="16"/>
        <v/>
      </c>
    </row>
    <row r="194" spans="2:10" x14ac:dyDescent="0.2">
      <c r="C194" s="107"/>
      <c r="D194" s="107"/>
      <c r="E194" s="89" t="str">
        <f t="shared" si="17"/>
        <v/>
      </c>
      <c r="F194" s="92" t="str">
        <f t="shared" si="12"/>
        <v/>
      </c>
      <c r="G194" s="93" t="str">
        <f t="shared" si="13"/>
        <v/>
      </c>
      <c r="H194" s="92" t="str">
        <f t="shared" si="14"/>
        <v/>
      </c>
      <c r="I194" s="93" t="str">
        <f t="shared" si="15"/>
        <v/>
      </c>
      <c r="J194" s="90" t="str">
        <f t="shared" si="16"/>
        <v/>
      </c>
    </row>
    <row r="195" spans="2:10" x14ac:dyDescent="0.2">
      <c r="B195">
        <v>16</v>
      </c>
      <c r="C195" s="107"/>
      <c r="D195" s="107"/>
      <c r="E195" s="89" t="str">
        <f t="shared" si="17"/>
        <v/>
      </c>
      <c r="F195" s="92" t="str">
        <f t="shared" si="12"/>
        <v/>
      </c>
      <c r="G195" s="93" t="str">
        <f t="shared" si="13"/>
        <v/>
      </c>
      <c r="H195" s="92" t="str">
        <f t="shared" si="14"/>
        <v/>
      </c>
      <c r="I195" s="93" t="str">
        <f t="shared" si="15"/>
        <v/>
      </c>
      <c r="J195" s="90" t="str">
        <f t="shared" si="16"/>
        <v/>
      </c>
    </row>
    <row r="196" spans="2:10" x14ac:dyDescent="0.2">
      <c r="C196" s="106">
        <f>SUM(G196:G207)</f>
        <v>0</v>
      </c>
      <c r="D196" s="106">
        <f>SUM(H196:H207)</f>
        <v>0</v>
      </c>
      <c r="E196" s="89" t="str">
        <f t="shared" si="17"/>
        <v/>
      </c>
      <c r="F196" s="92" t="str">
        <f t="shared" si="12"/>
        <v/>
      </c>
      <c r="G196" s="93" t="str">
        <f t="shared" si="13"/>
        <v/>
      </c>
      <c r="H196" s="92" t="str">
        <f t="shared" si="14"/>
        <v/>
      </c>
      <c r="I196" s="93" t="str">
        <f t="shared" si="15"/>
        <v/>
      </c>
      <c r="J196" s="90" t="str">
        <f t="shared" si="16"/>
        <v/>
      </c>
    </row>
    <row r="197" spans="2:10" x14ac:dyDescent="0.2">
      <c r="C197" s="107"/>
      <c r="D197" s="107"/>
      <c r="E197" s="89" t="str">
        <f t="shared" si="17"/>
        <v/>
      </c>
      <c r="F197" s="92" t="str">
        <f t="shared" ref="F197:F260" si="18">IF(E197&lt;=$B$8,PMT($B$6,$B$8,-$B$3),"")</f>
        <v/>
      </c>
      <c r="G197" s="93" t="str">
        <f t="shared" ref="G197:G260" si="19">IF(E197&lt;=$B$8,I196*$B$6,"")</f>
        <v/>
      </c>
      <c r="H197" s="92" t="str">
        <f t="shared" ref="H197:H260" si="20">IF(E197&lt;=$B$8,F197-G197,"")</f>
        <v/>
      </c>
      <c r="I197" s="93" t="str">
        <f t="shared" ref="I197:I260" si="21">IF(E197&lt;=$B$8,I196-H197,"")</f>
        <v/>
      </c>
      <c r="J197" s="90" t="str">
        <f t="shared" ref="J197:J260" si="22">IF(E197&lt;=$B$8,J196+H197,"")</f>
        <v/>
      </c>
    </row>
    <row r="198" spans="2:10" x14ac:dyDescent="0.2">
      <c r="C198" s="107"/>
      <c r="D198" s="107"/>
      <c r="E198" s="89" t="str">
        <f t="shared" ref="E198:E261" si="23">IF(E197&lt;$B$8,E197+1,"")</f>
        <v/>
      </c>
      <c r="F198" s="92" t="str">
        <f t="shared" si="18"/>
        <v/>
      </c>
      <c r="G198" s="93" t="str">
        <f t="shared" si="19"/>
        <v/>
      </c>
      <c r="H198" s="92" t="str">
        <f t="shared" si="20"/>
        <v/>
      </c>
      <c r="I198" s="93" t="str">
        <f t="shared" si="21"/>
        <v/>
      </c>
      <c r="J198" s="90" t="str">
        <f t="shared" si="22"/>
        <v/>
      </c>
    </row>
    <row r="199" spans="2:10" x14ac:dyDescent="0.2">
      <c r="C199" s="107"/>
      <c r="D199" s="107"/>
      <c r="E199" s="89" t="str">
        <f t="shared" si="23"/>
        <v/>
      </c>
      <c r="F199" s="92" t="str">
        <f t="shared" si="18"/>
        <v/>
      </c>
      <c r="G199" s="93" t="str">
        <f t="shared" si="19"/>
        <v/>
      </c>
      <c r="H199" s="92" t="str">
        <f t="shared" si="20"/>
        <v/>
      </c>
      <c r="I199" s="93" t="str">
        <f t="shared" si="21"/>
        <v/>
      </c>
      <c r="J199" s="90" t="str">
        <f t="shared" si="22"/>
        <v/>
      </c>
    </row>
    <row r="200" spans="2:10" x14ac:dyDescent="0.2">
      <c r="C200" s="107"/>
      <c r="D200" s="107"/>
      <c r="E200" s="89" t="str">
        <f t="shared" si="23"/>
        <v/>
      </c>
      <c r="F200" s="92" t="str">
        <f t="shared" si="18"/>
        <v/>
      </c>
      <c r="G200" s="93" t="str">
        <f t="shared" si="19"/>
        <v/>
      </c>
      <c r="H200" s="92" t="str">
        <f t="shared" si="20"/>
        <v/>
      </c>
      <c r="I200" s="93" t="str">
        <f t="shared" si="21"/>
        <v/>
      </c>
      <c r="J200" s="90" t="str">
        <f t="shared" si="22"/>
        <v/>
      </c>
    </row>
    <row r="201" spans="2:10" x14ac:dyDescent="0.2">
      <c r="C201" s="107"/>
      <c r="D201" s="107"/>
      <c r="E201" s="89" t="str">
        <f t="shared" si="23"/>
        <v/>
      </c>
      <c r="F201" s="92" t="str">
        <f t="shared" si="18"/>
        <v/>
      </c>
      <c r="G201" s="93" t="str">
        <f t="shared" si="19"/>
        <v/>
      </c>
      <c r="H201" s="92" t="str">
        <f t="shared" si="20"/>
        <v/>
      </c>
      <c r="I201" s="93" t="str">
        <f t="shared" si="21"/>
        <v/>
      </c>
      <c r="J201" s="90" t="str">
        <f t="shared" si="22"/>
        <v/>
      </c>
    </row>
    <row r="202" spans="2:10" x14ac:dyDescent="0.2">
      <c r="C202" s="107"/>
      <c r="D202" s="107"/>
      <c r="E202" s="89" t="str">
        <f t="shared" si="23"/>
        <v/>
      </c>
      <c r="F202" s="92" t="str">
        <f t="shared" si="18"/>
        <v/>
      </c>
      <c r="G202" s="93" t="str">
        <f t="shared" si="19"/>
        <v/>
      </c>
      <c r="H202" s="92" t="str">
        <f t="shared" si="20"/>
        <v/>
      </c>
      <c r="I202" s="93" t="str">
        <f t="shared" si="21"/>
        <v/>
      </c>
      <c r="J202" s="90" t="str">
        <f t="shared" si="22"/>
        <v/>
      </c>
    </row>
    <row r="203" spans="2:10" x14ac:dyDescent="0.2">
      <c r="C203" s="107"/>
      <c r="D203" s="107"/>
      <c r="E203" s="89" t="str">
        <f t="shared" si="23"/>
        <v/>
      </c>
      <c r="F203" s="92" t="str">
        <f t="shared" si="18"/>
        <v/>
      </c>
      <c r="G203" s="93" t="str">
        <f t="shared" si="19"/>
        <v/>
      </c>
      <c r="H203" s="92" t="str">
        <f t="shared" si="20"/>
        <v/>
      </c>
      <c r="I203" s="93" t="str">
        <f t="shared" si="21"/>
        <v/>
      </c>
      <c r="J203" s="90" t="str">
        <f t="shared" si="22"/>
        <v/>
      </c>
    </row>
    <row r="204" spans="2:10" x14ac:dyDescent="0.2">
      <c r="C204" s="107"/>
      <c r="D204" s="107"/>
      <c r="E204" s="89" t="str">
        <f t="shared" si="23"/>
        <v/>
      </c>
      <c r="F204" s="92" t="str">
        <f t="shared" si="18"/>
        <v/>
      </c>
      <c r="G204" s="93" t="str">
        <f t="shared" si="19"/>
        <v/>
      </c>
      <c r="H204" s="92" t="str">
        <f t="shared" si="20"/>
        <v/>
      </c>
      <c r="I204" s="93" t="str">
        <f t="shared" si="21"/>
        <v/>
      </c>
      <c r="J204" s="90" t="str">
        <f t="shared" si="22"/>
        <v/>
      </c>
    </row>
    <row r="205" spans="2:10" x14ac:dyDescent="0.2">
      <c r="C205" s="107"/>
      <c r="D205" s="107"/>
      <c r="E205" s="89" t="str">
        <f t="shared" si="23"/>
        <v/>
      </c>
      <c r="F205" s="92" t="str">
        <f t="shared" si="18"/>
        <v/>
      </c>
      <c r="G205" s="93" t="str">
        <f t="shared" si="19"/>
        <v/>
      </c>
      <c r="H205" s="92" t="str">
        <f t="shared" si="20"/>
        <v/>
      </c>
      <c r="I205" s="93" t="str">
        <f t="shared" si="21"/>
        <v/>
      </c>
      <c r="J205" s="90" t="str">
        <f t="shared" si="22"/>
        <v/>
      </c>
    </row>
    <row r="206" spans="2:10" x14ac:dyDescent="0.2">
      <c r="C206" s="107"/>
      <c r="D206" s="107"/>
      <c r="E206" s="89" t="str">
        <f t="shared" si="23"/>
        <v/>
      </c>
      <c r="F206" s="92" t="str">
        <f t="shared" si="18"/>
        <v/>
      </c>
      <c r="G206" s="93" t="str">
        <f t="shared" si="19"/>
        <v/>
      </c>
      <c r="H206" s="92" t="str">
        <f t="shared" si="20"/>
        <v/>
      </c>
      <c r="I206" s="93" t="str">
        <f t="shared" si="21"/>
        <v/>
      </c>
      <c r="J206" s="90" t="str">
        <f t="shared" si="22"/>
        <v/>
      </c>
    </row>
    <row r="207" spans="2:10" x14ac:dyDescent="0.2">
      <c r="B207">
        <v>17</v>
      </c>
      <c r="C207" s="107"/>
      <c r="D207" s="107"/>
      <c r="E207" s="89" t="str">
        <f t="shared" si="23"/>
        <v/>
      </c>
      <c r="F207" s="92" t="str">
        <f t="shared" si="18"/>
        <v/>
      </c>
      <c r="G207" s="93" t="str">
        <f t="shared" si="19"/>
        <v/>
      </c>
      <c r="H207" s="92" t="str">
        <f t="shared" si="20"/>
        <v/>
      </c>
      <c r="I207" s="93" t="str">
        <f t="shared" si="21"/>
        <v/>
      </c>
      <c r="J207" s="90" t="str">
        <f t="shared" si="22"/>
        <v/>
      </c>
    </row>
    <row r="208" spans="2:10" x14ac:dyDescent="0.2">
      <c r="C208" s="106">
        <f>SUM(G208:G219)</f>
        <v>0</v>
      </c>
      <c r="D208" s="106">
        <f>SUM(H208:H219)</f>
        <v>0</v>
      </c>
      <c r="E208" s="89" t="str">
        <f t="shared" si="23"/>
        <v/>
      </c>
      <c r="F208" s="92" t="str">
        <f t="shared" si="18"/>
        <v/>
      </c>
      <c r="G208" s="93" t="str">
        <f t="shared" si="19"/>
        <v/>
      </c>
      <c r="H208" s="92" t="str">
        <f t="shared" si="20"/>
        <v/>
      </c>
      <c r="I208" s="93" t="str">
        <f t="shared" si="21"/>
        <v/>
      </c>
      <c r="J208" s="90" t="str">
        <f t="shared" si="22"/>
        <v/>
      </c>
    </row>
    <row r="209" spans="2:10" x14ac:dyDescent="0.2">
      <c r="C209" s="107"/>
      <c r="D209" s="107"/>
      <c r="E209" s="89" t="str">
        <f t="shared" si="23"/>
        <v/>
      </c>
      <c r="F209" s="92" t="str">
        <f t="shared" si="18"/>
        <v/>
      </c>
      <c r="G209" s="93" t="str">
        <f t="shared" si="19"/>
        <v/>
      </c>
      <c r="H209" s="92" t="str">
        <f t="shared" si="20"/>
        <v/>
      </c>
      <c r="I209" s="93" t="str">
        <f t="shared" si="21"/>
        <v/>
      </c>
      <c r="J209" s="90" t="str">
        <f t="shared" si="22"/>
        <v/>
      </c>
    </row>
    <row r="210" spans="2:10" x14ac:dyDescent="0.2">
      <c r="C210" s="107"/>
      <c r="D210" s="107"/>
      <c r="E210" s="89" t="str">
        <f t="shared" si="23"/>
        <v/>
      </c>
      <c r="F210" s="92" t="str">
        <f t="shared" si="18"/>
        <v/>
      </c>
      <c r="G210" s="93" t="str">
        <f t="shared" si="19"/>
        <v/>
      </c>
      <c r="H210" s="92" t="str">
        <f t="shared" si="20"/>
        <v/>
      </c>
      <c r="I210" s="93" t="str">
        <f t="shared" si="21"/>
        <v/>
      </c>
      <c r="J210" s="90" t="str">
        <f t="shared" si="22"/>
        <v/>
      </c>
    </row>
    <row r="211" spans="2:10" x14ac:dyDescent="0.2">
      <c r="C211" s="107"/>
      <c r="D211" s="107"/>
      <c r="E211" s="89" t="str">
        <f t="shared" si="23"/>
        <v/>
      </c>
      <c r="F211" s="92" t="str">
        <f t="shared" si="18"/>
        <v/>
      </c>
      <c r="G211" s="93" t="str">
        <f t="shared" si="19"/>
        <v/>
      </c>
      <c r="H211" s="92" t="str">
        <f t="shared" si="20"/>
        <v/>
      </c>
      <c r="I211" s="93" t="str">
        <f t="shared" si="21"/>
        <v/>
      </c>
      <c r="J211" s="90" t="str">
        <f t="shared" si="22"/>
        <v/>
      </c>
    </row>
    <row r="212" spans="2:10" x14ac:dyDescent="0.2">
      <c r="C212" s="107"/>
      <c r="D212" s="107"/>
      <c r="E212" s="89" t="str">
        <f t="shared" si="23"/>
        <v/>
      </c>
      <c r="F212" s="92" t="str">
        <f t="shared" si="18"/>
        <v/>
      </c>
      <c r="G212" s="93" t="str">
        <f t="shared" si="19"/>
        <v/>
      </c>
      <c r="H212" s="92" t="str">
        <f t="shared" si="20"/>
        <v/>
      </c>
      <c r="I212" s="93" t="str">
        <f t="shared" si="21"/>
        <v/>
      </c>
      <c r="J212" s="90" t="str">
        <f t="shared" si="22"/>
        <v/>
      </c>
    </row>
    <row r="213" spans="2:10" x14ac:dyDescent="0.2">
      <c r="C213" s="107"/>
      <c r="D213" s="107"/>
      <c r="E213" s="89" t="str">
        <f t="shared" si="23"/>
        <v/>
      </c>
      <c r="F213" s="92" t="str">
        <f t="shared" si="18"/>
        <v/>
      </c>
      <c r="G213" s="93" t="str">
        <f t="shared" si="19"/>
        <v/>
      </c>
      <c r="H213" s="92" t="str">
        <f t="shared" si="20"/>
        <v/>
      </c>
      <c r="I213" s="93" t="str">
        <f t="shared" si="21"/>
        <v/>
      </c>
      <c r="J213" s="90" t="str">
        <f t="shared" si="22"/>
        <v/>
      </c>
    </row>
    <row r="214" spans="2:10" x14ac:dyDescent="0.2">
      <c r="C214" s="107"/>
      <c r="D214" s="107"/>
      <c r="E214" s="89" t="str">
        <f t="shared" si="23"/>
        <v/>
      </c>
      <c r="F214" s="92" t="str">
        <f t="shared" si="18"/>
        <v/>
      </c>
      <c r="G214" s="93" t="str">
        <f t="shared" si="19"/>
        <v/>
      </c>
      <c r="H214" s="92" t="str">
        <f t="shared" si="20"/>
        <v/>
      </c>
      <c r="I214" s="93" t="str">
        <f t="shared" si="21"/>
        <v/>
      </c>
      <c r="J214" s="90" t="str">
        <f t="shared" si="22"/>
        <v/>
      </c>
    </row>
    <row r="215" spans="2:10" x14ac:dyDescent="0.2">
      <c r="C215" s="107"/>
      <c r="D215" s="107"/>
      <c r="E215" s="89" t="str">
        <f t="shared" si="23"/>
        <v/>
      </c>
      <c r="F215" s="92" t="str">
        <f t="shared" si="18"/>
        <v/>
      </c>
      <c r="G215" s="93" t="str">
        <f t="shared" si="19"/>
        <v/>
      </c>
      <c r="H215" s="92" t="str">
        <f t="shared" si="20"/>
        <v/>
      </c>
      <c r="I215" s="93" t="str">
        <f t="shared" si="21"/>
        <v/>
      </c>
      <c r="J215" s="90" t="str">
        <f t="shared" si="22"/>
        <v/>
      </c>
    </row>
    <row r="216" spans="2:10" x14ac:dyDescent="0.2">
      <c r="C216" s="107"/>
      <c r="D216" s="107"/>
      <c r="E216" s="89" t="str">
        <f t="shared" si="23"/>
        <v/>
      </c>
      <c r="F216" s="92" t="str">
        <f t="shared" si="18"/>
        <v/>
      </c>
      <c r="G216" s="93" t="str">
        <f t="shared" si="19"/>
        <v/>
      </c>
      <c r="H216" s="92" t="str">
        <f t="shared" si="20"/>
        <v/>
      </c>
      <c r="I216" s="93" t="str">
        <f t="shared" si="21"/>
        <v/>
      </c>
      <c r="J216" s="90" t="str">
        <f t="shared" si="22"/>
        <v/>
      </c>
    </row>
    <row r="217" spans="2:10" x14ac:dyDescent="0.2">
      <c r="C217" s="107"/>
      <c r="D217" s="107"/>
      <c r="E217" s="89" t="str">
        <f t="shared" si="23"/>
        <v/>
      </c>
      <c r="F217" s="92" t="str">
        <f t="shared" si="18"/>
        <v/>
      </c>
      <c r="G217" s="93" t="str">
        <f t="shared" si="19"/>
        <v/>
      </c>
      <c r="H217" s="92" t="str">
        <f t="shared" si="20"/>
        <v/>
      </c>
      <c r="I217" s="93" t="str">
        <f t="shared" si="21"/>
        <v/>
      </c>
      <c r="J217" s="90" t="str">
        <f t="shared" si="22"/>
        <v/>
      </c>
    </row>
    <row r="218" spans="2:10" x14ac:dyDescent="0.2">
      <c r="C218" s="107"/>
      <c r="D218" s="107"/>
      <c r="E218" s="89" t="str">
        <f t="shared" si="23"/>
        <v/>
      </c>
      <c r="F218" s="92" t="str">
        <f t="shared" si="18"/>
        <v/>
      </c>
      <c r="G218" s="93" t="str">
        <f t="shared" si="19"/>
        <v/>
      </c>
      <c r="H218" s="92" t="str">
        <f t="shared" si="20"/>
        <v/>
      </c>
      <c r="I218" s="93" t="str">
        <f t="shared" si="21"/>
        <v/>
      </c>
      <c r="J218" s="90" t="str">
        <f t="shared" si="22"/>
        <v/>
      </c>
    </row>
    <row r="219" spans="2:10" x14ac:dyDescent="0.2">
      <c r="B219">
        <v>18</v>
      </c>
      <c r="C219" s="107"/>
      <c r="D219" s="107"/>
      <c r="E219" s="89" t="str">
        <f t="shared" si="23"/>
        <v/>
      </c>
      <c r="F219" s="92" t="str">
        <f t="shared" si="18"/>
        <v/>
      </c>
      <c r="G219" s="93" t="str">
        <f t="shared" si="19"/>
        <v/>
      </c>
      <c r="H219" s="92" t="str">
        <f t="shared" si="20"/>
        <v/>
      </c>
      <c r="I219" s="93" t="str">
        <f t="shared" si="21"/>
        <v/>
      </c>
      <c r="J219" s="90" t="str">
        <f t="shared" si="22"/>
        <v/>
      </c>
    </row>
    <row r="220" spans="2:10" x14ac:dyDescent="0.2">
      <c r="C220" s="106">
        <f>SUM(G220:G231)</f>
        <v>0</v>
      </c>
      <c r="D220" s="106">
        <f>SUM(H220:H231)</f>
        <v>0</v>
      </c>
      <c r="E220" s="89" t="str">
        <f t="shared" si="23"/>
        <v/>
      </c>
      <c r="F220" s="92" t="str">
        <f t="shared" si="18"/>
        <v/>
      </c>
      <c r="G220" s="93" t="str">
        <f t="shared" si="19"/>
        <v/>
      </c>
      <c r="H220" s="92" t="str">
        <f t="shared" si="20"/>
        <v/>
      </c>
      <c r="I220" s="93" t="str">
        <f t="shared" si="21"/>
        <v/>
      </c>
      <c r="J220" s="90" t="str">
        <f t="shared" si="22"/>
        <v/>
      </c>
    </row>
    <row r="221" spans="2:10" x14ac:dyDescent="0.2">
      <c r="C221" s="107"/>
      <c r="D221" s="107"/>
      <c r="E221" s="89" t="str">
        <f t="shared" si="23"/>
        <v/>
      </c>
      <c r="F221" s="92" t="str">
        <f t="shared" si="18"/>
        <v/>
      </c>
      <c r="G221" s="93" t="str">
        <f t="shared" si="19"/>
        <v/>
      </c>
      <c r="H221" s="92" t="str">
        <f t="shared" si="20"/>
        <v/>
      </c>
      <c r="I221" s="93" t="str">
        <f t="shared" si="21"/>
        <v/>
      </c>
      <c r="J221" s="90" t="str">
        <f t="shared" si="22"/>
        <v/>
      </c>
    </row>
    <row r="222" spans="2:10" x14ac:dyDescent="0.2">
      <c r="C222" s="107"/>
      <c r="D222" s="107"/>
      <c r="E222" s="89" t="str">
        <f t="shared" si="23"/>
        <v/>
      </c>
      <c r="F222" s="92" t="str">
        <f t="shared" si="18"/>
        <v/>
      </c>
      <c r="G222" s="93" t="str">
        <f t="shared" si="19"/>
        <v/>
      </c>
      <c r="H222" s="92" t="str">
        <f t="shared" si="20"/>
        <v/>
      </c>
      <c r="I222" s="93" t="str">
        <f t="shared" si="21"/>
        <v/>
      </c>
      <c r="J222" s="90" t="str">
        <f t="shared" si="22"/>
        <v/>
      </c>
    </row>
    <row r="223" spans="2:10" x14ac:dyDescent="0.2">
      <c r="C223" s="107"/>
      <c r="D223" s="107"/>
      <c r="E223" s="89" t="str">
        <f t="shared" si="23"/>
        <v/>
      </c>
      <c r="F223" s="92" t="str">
        <f t="shared" si="18"/>
        <v/>
      </c>
      <c r="G223" s="93" t="str">
        <f t="shared" si="19"/>
        <v/>
      </c>
      <c r="H223" s="92" t="str">
        <f t="shared" si="20"/>
        <v/>
      </c>
      <c r="I223" s="93" t="str">
        <f t="shared" si="21"/>
        <v/>
      </c>
      <c r="J223" s="90" t="str">
        <f t="shared" si="22"/>
        <v/>
      </c>
    </row>
    <row r="224" spans="2:10" x14ac:dyDescent="0.2">
      <c r="C224" s="107"/>
      <c r="D224" s="107"/>
      <c r="E224" s="89" t="str">
        <f t="shared" si="23"/>
        <v/>
      </c>
      <c r="F224" s="92" t="str">
        <f t="shared" si="18"/>
        <v/>
      </c>
      <c r="G224" s="93" t="str">
        <f t="shared" si="19"/>
        <v/>
      </c>
      <c r="H224" s="92" t="str">
        <f t="shared" si="20"/>
        <v/>
      </c>
      <c r="I224" s="93" t="str">
        <f t="shared" si="21"/>
        <v/>
      </c>
      <c r="J224" s="90" t="str">
        <f t="shared" si="22"/>
        <v/>
      </c>
    </row>
    <row r="225" spans="2:10" x14ac:dyDescent="0.2">
      <c r="C225" s="107"/>
      <c r="D225" s="107"/>
      <c r="E225" s="89" t="str">
        <f t="shared" si="23"/>
        <v/>
      </c>
      <c r="F225" s="92" t="str">
        <f t="shared" si="18"/>
        <v/>
      </c>
      <c r="G225" s="93" t="str">
        <f t="shared" si="19"/>
        <v/>
      </c>
      <c r="H225" s="92" t="str">
        <f t="shared" si="20"/>
        <v/>
      </c>
      <c r="I225" s="93" t="str">
        <f t="shared" si="21"/>
        <v/>
      </c>
      <c r="J225" s="90" t="str">
        <f t="shared" si="22"/>
        <v/>
      </c>
    </row>
    <row r="226" spans="2:10" x14ac:dyDescent="0.2">
      <c r="C226" s="107"/>
      <c r="D226" s="107"/>
      <c r="E226" s="89" t="str">
        <f t="shared" si="23"/>
        <v/>
      </c>
      <c r="F226" s="92" t="str">
        <f t="shared" si="18"/>
        <v/>
      </c>
      <c r="G226" s="93" t="str">
        <f t="shared" si="19"/>
        <v/>
      </c>
      <c r="H226" s="92" t="str">
        <f t="shared" si="20"/>
        <v/>
      </c>
      <c r="I226" s="93" t="str">
        <f t="shared" si="21"/>
        <v/>
      </c>
      <c r="J226" s="90" t="str">
        <f t="shared" si="22"/>
        <v/>
      </c>
    </row>
    <row r="227" spans="2:10" x14ac:dyDescent="0.2">
      <c r="C227" s="107"/>
      <c r="D227" s="107"/>
      <c r="E227" s="89" t="str">
        <f t="shared" si="23"/>
        <v/>
      </c>
      <c r="F227" s="92" t="str">
        <f t="shared" si="18"/>
        <v/>
      </c>
      <c r="G227" s="93" t="str">
        <f t="shared" si="19"/>
        <v/>
      </c>
      <c r="H227" s="92" t="str">
        <f t="shared" si="20"/>
        <v/>
      </c>
      <c r="I227" s="93" t="str">
        <f t="shared" si="21"/>
        <v/>
      </c>
      <c r="J227" s="90" t="str">
        <f t="shared" si="22"/>
        <v/>
      </c>
    </row>
    <row r="228" spans="2:10" x14ac:dyDescent="0.2">
      <c r="C228" s="107"/>
      <c r="D228" s="107"/>
      <c r="E228" s="89" t="str">
        <f t="shared" si="23"/>
        <v/>
      </c>
      <c r="F228" s="92" t="str">
        <f t="shared" si="18"/>
        <v/>
      </c>
      <c r="G228" s="93" t="str">
        <f t="shared" si="19"/>
        <v/>
      </c>
      <c r="H228" s="92" t="str">
        <f t="shared" si="20"/>
        <v/>
      </c>
      <c r="I228" s="93" t="str">
        <f t="shared" si="21"/>
        <v/>
      </c>
      <c r="J228" s="90" t="str">
        <f t="shared" si="22"/>
        <v/>
      </c>
    </row>
    <row r="229" spans="2:10" x14ac:dyDescent="0.2">
      <c r="C229" s="107"/>
      <c r="D229" s="107"/>
      <c r="E229" s="89" t="str">
        <f t="shared" si="23"/>
        <v/>
      </c>
      <c r="F229" s="92" t="str">
        <f t="shared" si="18"/>
        <v/>
      </c>
      <c r="G229" s="93" t="str">
        <f t="shared" si="19"/>
        <v/>
      </c>
      <c r="H229" s="92" t="str">
        <f t="shared" si="20"/>
        <v/>
      </c>
      <c r="I229" s="93" t="str">
        <f t="shared" si="21"/>
        <v/>
      </c>
      <c r="J229" s="90" t="str">
        <f t="shared" si="22"/>
        <v/>
      </c>
    </row>
    <row r="230" spans="2:10" x14ac:dyDescent="0.2">
      <c r="C230" s="107"/>
      <c r="D230" s="107"/>
      <c r="E230" s="89" t="str">
        <f t="shared" si="23"/>
        <v/>
      </c>
      <c r="F230" s="92" t="str">
        <f t="shared" si="18"/>
        <v/>
      </c>
      <c r="G230" s="93" t="str">
        <f t="shared" si="19"/>
        <v/>
      </c>
      <c r="H230" s="92" t="str">
        <f t="shared" si="20"/>
        <v/>
      </c>
      <c r="I230" s="93" t="str">
        <f t="shared" si="21"/>
        <v/>
      </c>
      <c r="J230" s="90" t="str">
        <f t="shared" si="22"/>
        <v/>
      </c>
    </row>
    <row r="231" spans="2:10" x14ac:dyDescent="0.2">
      <c r="B231">
        <v>19</v>
      </c>
      <c r="C231" s="107"/>
      <c r="D231" s="107"/>
      <c r="E231" s="89" t="str">
        <f t="shared" si="23"/>
        <v/>
      </c>
      <c r="F231" s="92" t="str">
        <f t="shared" si="18"/>
        <v/>
      </c>
      <c r="G231" s="93" t="str">
        <f t="shared" si="19"/>
        <v/>
      </c>
      <c r="H231" s="92" t="str">
        <f t="shared" si="20"/>
        <v/>
      </c>
      <c r="I231" s="93" t="str">
        <f t="shared" si="21"/>
        <v/>
      </c>
      <c r="J231" s="90" t="str">
        <f t="shared" si="22"/>
        <v/>
      </c>
    </row>
    <row r="232" spans="2:10" x14ac:dyDescent="0.2">
      <c r="C232" s="106">
        <f>SUM(G232:G243)</f>
        <v>0</v>
      </c>
      <c r="D232" s="106">
        <f>SUM(H232:H243)</f>
        <v>0</v>
      </c>
      <c r="E232" s="89" t="str">
        <f t="shared" si="23"/>
        <v/>
      </c>
      <c r="F232" s="92" t="str">
        <f t="shared" si="18"/>
        <v/>
      </c>
      <c r="G232" s="93" t="str">
        <f t="shared" si="19"/>
        <v/>
      </c>
      <c r="H232" s="92" t="str">
        <f t="shared" si="20"/>
        <v/>
      </c>
      <c r="I232" s="93" t="str">
        <f t="shared" si="21"/>
        <v/>
      </c>
      <c r="J232" s="90" t="str">
        <f t="shared" si="22"/>
        <v/>
      </c>
    </row>
    <row r="233" spans="2:10" x14ac:dyDescent="0.2">
      <c r="C233" s="107"/>
      <c r="D233" s="107"/>
      <c r="E233" s="89" t="str">
        <f t="shared" si="23"/>
        <v/>
      </c>
      <c r="F233" s="92" t="str">
        <f t="shared" si="18"/>
        <v/>
      </c>
      <c r="G233" s="93" t="str">
        <f t="shared" si="19"/>
        <v/>
      </c>
      <c r="H233" s="92" t="str">
        <f t="shared" si="20"/>
        <v/>
      </c>
      <c r="I233" s="93" t="str">
        <f t="shared" si="21"/>
        <v/>
      </c>
      <c r="J233" s="90" t="str">
        <f t="shared" si="22"/>
        <v/>
      </c>
    </row>
    <row r="234" spans="2:10" x14ac:dyDescent="0.2">
      <c r="C234" s="107"/>
      <c r="D234" s="107"/>
      <c r="E234" s="89" t="str">
        <f t="shared" si="23"/>
        <v/>
      </c>
      <c r="F234" s="92" t="str">
        <f t="shared" si="18"/>
        <v/>
      </c>
      <c r="G234" s="93" t="str">
        <f t="shared" si="19"/>
        <v/>
      </c>
      <c r="H234" s="92" t="str">
        <f t="shared" si="20"/>
        <v/>
      </c>
      <c r="I234" s="93" t="str">
        <f t="shared" si="21"/>
        <v/>
      </c>
      <c r="J234" s="90" t="str">
        <f t="shared" si="22"/>
        <v/>
      </c>
    </row>
    <row r="235" spans="2:10" x14ac:dyDescent="0.2">
      <c r="C235" s="107"/>
      <c r="D235" s="107"/>
      <c r="E235" s="89" t="str">
        <f t="shared" si="23"/>
        <v/>
      </c>
      <c r="F235" s="92" t="str">
        <f t="shared" si="18"/>
        <v/>
      </c>
      <c r="G235" s="93" t="str">
        <f t="shared" si="19"/>
        <v/>
      </c>
      <c r="H235" s="92" t="str">
        <f t="shared" si="20"/>
        <v/>
      </c>
      <c r="I235" s="93" t="str">
        <f t="shared" si="21"/>
        <v/>
      </c>
      <c r="J235" s="90" t="str">
        <f t="shared" si="22"/>
        <v/>
      </c>
    </row>
    <row r="236" spans="2:10" x14ac:dyDescent="0.2">
      <c r="C236" s="107"/>
      <c r="D236" s="107"/>
      <c r="E236" s="89" t="str">
        <f t="shared" si="23"/>
        <v/>
      </c>
      <c r="F236" s="92" t="str">
        <f t="shared" si="18"/>
        <v/>
      </c>
      <c r="G236" s="93" t="str">
        <f t="shared" si="19"/>
        <v/>
      </c>
      <c r="H236" s="92" t="str">
        <f t="shared" si="20"/>
        <v/>
      </c>
      <c r="I236" s="93" t="str">
        <f t="shared" si="21"/>
        <v/>
      </c>
      <c r="J236" s="90" t="str">
        <f t="shared" si="22"/>
        <v/>
      </c>
    </row>
    <row r="237" spans="2:10" x14ac:dyDescent="0.2">
      <c r="C237" s="107"/>
      <c r="D237" s="107"/>
      <c r="E237" s="89" t="str">
        <f t="shared" si="23"/>
        <v/>
      </c>
      <c r="F237" s="92" t="str">
        <f t="shared" si="18"/>
        <v/>
      </c>
      <c r="G237" s="93" t="str">
        <f t="shared" si="19"/>
        <v/>
      </c>
      <c r="H237" s="92" t="str">
        <f t="shared" si="20"/>
        <v/>
      </c>
      <c r="I237" s="93" t="str">
        <f t="shared" si="21"/>
        <v/>
      </c>
      <c r="J237" s="90" t="str">
        <f t="shared" si="22"/>
        <v/>
      </c>
    </row>
    <row r="238" spans="2:10" x14ac:dyDescent="0.2">
      <c r="C238" s="107"/>
      <c r="D238" s="107"/>
      <c r="E238" s="89" t="str">
        <f t="shared" si="23"/>
        <v/>
      </c>
      <c r="F238" s="92" t="str">
        <f t="shared" si="18"/>
        <v/>
      </c>
      <c r="G238" s="93" t="str">
        <f t="shared" si="19"/>
        <v/>
      </c>
      <c r="H238" s="92" t="str">
        <f t="shared" si="20"/>
        <v/>
      </c>
      <c r="I238" s="93" t="str">
        <f t="shared" si="21"/>
        <v/>
      </c>
      <c r="J238" s="90" t="str">
        <f t="shared" si="22"/>
        <v/>
      </c>
    </row>
    <row r="239" spans="2:10" x14ac:dyDescent="0.2">
      <c r="C239" s="107"/>
      <c r="D239" s="107"/>
      <c r="E239" s="89" t="str">
        <f t="shared" si="23"/>
        <v/>
      </c>
      <c r="F239" s="92" t="str">
        <f t="shared" si="18"/>
        <v/>
      </c>
      <c r="G239" s="93" t="str">
        <f t="shared" si="19"/>
        <v/>
      </c>
      <c r="H239" s="92" t="str">
        <f t="shared" si="20"/>
        <v/>
      </c>
      <c r="I239" s="93" t="str">
        <f t="shared" si="21"/>
        <v/>
      </c>
      <c r="J239" s="90" t="str">
        <f t="shared" si="22"/>
        <v/>
      </c>
    </row>
    <row r="240" spans="2:10" x14ac:dyDescent="0.2">
      <c r="C240" s="107"/>
      <c r="D240" s="107"/>
      <c r="E240" s="89" t="str">
        <f t="shared" si="23"/>
        <v/>
      </c>
      <c r="F240" s="92" t="str">
        <f t="shared" si="18"/>
        <v/>
      </c>
      <c r="G240" s="93" t="str">
        <f t="shared" si="19"/>
        <v/>
      </c>
      <c r="H240" s="92" t="str">
        <f t="shared" si="20"/>
        <v/>
      </c>
      <c r="I240" s="93" t="str">
        <f t="shared" si="21"/>
        <v/>
      </c>
      <c r="J240" s="90" t="str">
        <f t="shared" si="22"/>
        <v/>
      </c>
    </row>
    <row r="241" spans="2:10" x14ac:dyDescent="0.2">
      <c r="C241" s="107"/>
      <c r="D241" s="107"/>
      <c r="E241" s="89" t="str">
        <f t="shared" si="23"/>
        <v/>
      </c>
      <c r="F241" s="92" t="str">
        <f t="shared" si="18"/>
        <v/>
      </c>
      <c r="G241" s="93" t="str">
        <f t="shared" si="19"/>
        <v/>
      </c>
      <c r="H241" s="92" t="str">
        <f t="shared" si="20"/>
        <v/>
      </c>
      <c r="I241" s="93" t="str">
        <f t="shared" si="21"/>
        <v/>
      </c>
      <c r="J241" s="90" t="str">
        <f t="shared" si="22"/>
        <v/>
      </c>
    </row>
    <row r="242" spans="2:10" x14ac:dyDescent="0.2">
      <c r="C242" s="107"/>
      <c r="D242" s="107"/>
      <c r="E242" s="89" t="str">
        <f t="shared" si="23"/>
        <v/>
      </c>
      <c r="F242" s="92" t="str">
        <f t="shared" si="18"/>
        <v/>
      </c>
      <c r="G242" s="93" t="str">
        <f t="shared" si="19"/>
        <v/>
      </c>
      <c r="H242" s="92" t="str">
        <f t="shared" si="20"/>
        <v/>
      </c>
      <c r="I242" s="93" t="str">
        <f t="shared" si="21"/>
        <v/>
      </c>
      <c r="J242" s="90" t="str">
        <f t="shared" si="22"/>
        <v/>
      </c>
    </row>
    <row r="243" spans="2:10" x14ac:dyDescent="0.2">
      <c r="B243">
        <v>20</v>
      </c>
      <c r="C243" s="107"/>
      <c r="D243" s="107"/>
      <c r="E243" s="89" t="str">
        <f t="shared" si="23"/>
        <v/>
      </c>
      <c r="F243" s="92" t="str">
        <f t="shared" si="18"/>
        <v/>
      </c>
      <c r="G243" s="93" t="str">
        <f t="shared" si="19"/>
        <v/>
      </c>
      <c r="H243" s="92" t="str">
        <f t="shared" si="20"/>
        <v/>
      </c>
      <c r="I243" s="93" t="str">
        <f t="shared" si="21"/>
        <v/>
      </c>
      <c r="J243" s="90" t="str">
        <f t="shared" si="22"/>
        <v/>
      </c>
    </row>
    <row r="244" spans="2:10" x14ac:dyDescent="0.2">
      <c r="C244" s="106">
        <f>SUM(G244:G255)</f>
        <v>0</v>
      </c>
      <c r="D244" s="85"/>
      <c r="E244" s="89" t="str">
        <f t="shared" si="23"/>
        <v/>
      </c>
      <c r="F244" s="92" t="str">
        <f t="shared" si="18"/>
        <v/>
      </c>
      <c r="G244" s="93" t="str">
        <f t="shared" si="19"/>
        <v/>
      </c>
      <c r="H244" s="92" t="str">
        <f t="shared" si="20"/>
        <v/>
      </c>
      <c r="I244" s="93" t="str">
        <f t="shared" si="21"/>
        <v/>
      </c>
      <c r="J244" s="90" t="str">
        <f t="shared" si="22"/>
        <v/>
      </c>
    </row>
    <row r="245" spans="2:10" x14ac:dyDescent="0.2">
      <c r="C245" s="107"/>
      <c r="D245" s="35"/>
      <c r="E245" s="89" t="str">
        <f t="shared" si="23"/>
        <v/>
      </c>
      <c r="F245" s="92" t="str">
        <f t="shared" si="18"/>
        <v/>
      </c>
      <c r="G245" s="93" t="str">
        <f t="shared" si="19"/>
        <v/>
      </c>
      <c r="H245" s="92" t="str">
        <f t="shared" si="20"/>
        <v/>
      </c>
      <c r="I245" s="93" t="str">
        <f t="shared" si="21"/>
        <v/>
      </c>
      <c r="J245" s="90" t="str">
        <f t="shared" si="22"/>
        <v/>
      </c>
    </row>
    <row r="246" spans="2:10" x14ac:dyDescent="0.2">
      <c r="C246" s="107"/>
      <c r="D246" s="35"/>
      <c r="E246" s="89" t="str">
        <f t="shared" si="23"/>
        <v/>
      </c>
      <c r="F246" s="92" t="str">
        <f t="shared" si="18"/>
        <v/>
      </c>
      <c r="G246" s="93" t="str">
        <f t="shared" si="19"/>
        <v/>
      </c>
      <c r="H246" s="92" t="str">
        <f t="shared" si="20"/>
        <v/>
      </c>
      <c r="I246" s="93" t="str">
        <f t="shared" si="21"/>
        <v/>
      </c>
      <c r="J246" s="90" t="str">
        <f t="shared" si="22"/>
        <v/>
      </c>
    </row>
    <row r="247" spans="2:10" x14ac:dyDescent="0.2">
      <c r="C247" s="107"/>
      <c r="D247" s="35"/>
      <c r="E247" s="89" t="str">
        <f t="shared" si="23"/>
        <v/>
      </c>
      <c r="F247" s="92" t="str">
        <f t="shared" si="18"/>
        <v/>
      </c>
      <c r="G247" s="93" t="str">
        <f t="shared" si="19"/>
        <v/>
      </c>
      <c r="H247" s="92" t="str">
        <f t="shared" si="20"/>
        <v/>
      </c>
      <c r="I247" s="93" t="str">
        <f t="shared" si="21"/>
        <v/>
      </c>
      <c r="J247" s="90" t="str">
        <f t="shared" si="22"/>
        <v/>
      </c>
    </row>
    <row r="248" spans="2:10" x14ac:dyDescent="0.2">
      <c r="C248" s="107"/>
      <c r="D248" s="35"/>
      <c r="E248" s="89" t="str">
        <f t="shared" si="23"/>
        <v/>
      </c>
      <c r="F248" s="92" t="str">
        <f t="shared" si="18"/>
        <v/>
      </c>
      <c r="G248" s="93" t="str">
        <f t="shared" si="19"/>
        <v/>
      </c>
      <c r="H248" s="92" t="str">
        <f t="shared" si="20"/>
        <v/>
      </c>
      <c r="I248" s="93" t="str">
        <f t="shared" si="21"/>
        <v/>
      </c>
      <c r="J248" s="90" t="str">
        <f t="shared" si="22"/>
        <v/>
      </c>
    </row>
    <row r="249" spans="2:10" x14ac:dyDescent="0.2">
      <c r="C249" s="107"/>
      <c r="D249" s="35"/>
      <c r="E249" s="89" t="str">
        <f t="shared" si="23"/>
        <v/>
      </c>
      <c r="F249" s="92" t="str">
        <f t="shared" si="18"/>
        <v/>
      </c>
      <c r="G249" s="93" t="str">
        <f t="shared" si="19"/>
        <v/>
      </c>
      <c r="H249" s="92" t="str">
        <f t="shared" si="20"/>
        <v/>
      </c>
      <c r="I249" s="93" t="str">
        <f t="shared" si="21"/>
        <v/>
      </c>
      <c r="J249" s="90" t="str">
        <f t="shared" si="22"/>
        <v/>
      </c>
    </row>
    <row r="250" spans="2:10" x14ac:dyDescent="0.2">
      <c r="C250" s="107"/>
      <c r="D250" s="35"/>
      <c r="E250" s="89" t="str">
        <f t="shared" si="23"/>
        <v/>
      </c>
      <c r="F250" s="92" t="str">
        <f t="shared" si="18"/>
        <v/>
      </c>
      <c r="G250" s="93" t="str">
        <f t="shared" si="19"/>
        <v/>
      </c>
      <c r="H250" s="92" t="str">
        <f t="shared" si="20"/>
        <v/>
      </c>
      <c r="I250" s="93" t="str">
        <f t="shared" si="21"/>
        <v/>
      </c>
      <c r="J250" s="90" t="str">
        <f t="shared" si="22"/>
        <v/>
      </c>
    </row>
    <row r="251" spans="2:10" x14ac:dyDescent="0.2">
      <c r="C251" s="107"/>
      <c r="D251" s="35"/>
      <c r="E251" s="89" t="str">
        <f t="shared" si="23"/>
        <v/>
      </c>
      <c r="F251" s="92" t="str">
        <f t="shared" si="18"/>
        <v/>
      </c>
      <c r="G251" s="93" t="str">
        <f t="shared" si="19"/>
        <v/>
      </c>
      <c r="H251" s="92" t="str">
        <f t="shared" si="20"/>
        <v/>
      </c>
      <c r="I251" s="93" t="str">
        <f t="shared" si="21"/>
        <v/>
      </c>
      <c r="J251" s="90" t="str">
        <f t="shared" si="22"/>
        <v/>
      </c>
    </row>
    <row r="252" spans="2:10" x14ac:dyDescent="0.2">
      <c r="C252" s="107"/>
      <c r="D252" s="35"/>
      <c r="E252" s="89" t="str">
        <f t="shared" si="23"/>
        <v/>
      </c>
      <c r="F252" s="92" t="str">
        <f t="shared" si="18"/>
        <v/>
      </c>
      <c r="G252" s="93" t="str">
        <f t="shared" si="19"/>
        <v/>
      </c>
      <c r="H252" s="92" t="str">
        <f t="shared" si="20"/>
        <v/>
      </c>
      <c r="I252" s="93" t="str">
        <f t="shared" si="21"/>
        <v/>
      </c>
      <c r="J252" s="90" t="str">
        <f t="shared" si="22"/>
        <v/>
      </c>
    </row>
    <row r="253" spans="2:10" x14ac:dyDescent="0.2">
      <c r="C253" s="107"/>
      <c r="D253" s="35"/>
      <c r="E253" s="89" t="str">
        <f t="shared" si="23"/>
        <v/>
      </c>
      <c r="F253" s="92" t="str">
        <f t="shared" si="18"/>
        <v/>
      </c>
      <c r="G253" s="93" t="str">
        <f t="shared" si="19"/>
        <v/>
      </c>
      <c r="H253" s="92" t="str">
        <f t="shared" si="20"/>
        <v/>
      </c>
      <c r="I253" s="93" t="str">
        <f t="shared" si="21"/>
        <v/>
      </c>
      <c r="J253" s="90" t="str">
        <f t="shared" si="22"/>
        <v/>
      </c>
    </row>
    <row r="254" spans="2:10" x14ac:dyDescent="0.2">
      <c r="C254" s="107"/>
      <c r="D254" s="35"/>
      <c r="E254" s="89" t="str">
        <f t="shared" si="23"/>
        <v/>
      </c>
      <c r="F254" s="92" t="str">
        <f t="shared" si="18"/>
        <v/>
      </c>
      <c r="G254" s="93" t="str">
        <f t="shared" si="19"/>
        <v/>
      </c>
      <c r="H254" s="92" t="str">
        <f t="shared" si="20"/>
        <v/>
      </c>
      <c r="I254" s="93" t="str">
        <f t="shared" si="21"/>
        <v/>
      </c>
      <c r="J254" s="90" t="str">
        <f t="shared" si="22"/>
        <v/>
      </c>
    </row>
    <row r="255" spans="2:10" x14ac:dyDescent="0.2">
      <c r="C255" s="107"/>
      <c r="D255" s="35"/>
      <c r="E255" s="89" t="str">
        <f t="shared" si="23"/>
        <v/>
      </c>
      <c r="F255" s="92" t="str">
        <f t="shared" si="18"/>
        <v/>
      </c>
      <c r="G255" s="93" t="str">
        <f t="shared" si="19"/>
        <v/>
      </c>
      <c r="H255" s="92" t="str">
        <f t="shared" si="20"/>
        <v/>
      </c>
      <c r="I255" s="93" t="str">
        <f t="shared" si="21"/>
        <v/>
      </c>
      <c r="J255" s="90" t="str">
        <f t="shared" si="22"/>
        <v/>
      </c>
    </row>
    <row r="256" spans="2:10" x14ac:dyDescent="0.2">
      <c r="C256" s="106">
        <f>SUM(G256:G267)</f>
        <v>0</v>
      </c>
      <c r="D256" s="85"/>
      <c r="E256" s="89" t="str">
        <f t="shared" si="23"/>
        <v/>
      </c>
      <c r="F256" s="92" t="str">
        <f t="shared" si="18"/>
        <v/>
      </c>
      <c r="G256" s="93" t="str">
        <f t="shared" si="19"/>
        <v/>
      </c>
      <c r="H256" s="92" t="str">
        <f t="shared" si="20"/>
        <v/>
      </c>
      <c r="I256" s="93" t="str">
        <f t="shared" si="21"/>
        <v/>
      </c>
      <c r="J256" s="90" t="str">
        <f t="shared" si="22"/>
        <v/>
      </c>
    </row>
    <row r="257" spans="3:10" x14ac:dyDescent="0.2">
      <c r="C257" s="107"/>
      <c r="D257" s="35"/>
      <c r="E257" s="89" t="str">
        <f t="shared" si="23"/>
        <v/>
      </c>
      <c r="F257" s="92" t="str">
        <f t="shared" si="18"/>
        <v/>
      </c>
      <c r="G257" s="93" t="str">
        <f t="shared" si="19"/>
        <v/>
      </c>
      <c r="H257" s="92" t="str">
        <f t="shared" si="20"/>
        <v/>
      </c>
      <c r="I257" s="93" t="str">
        <f t="shared" si="21"/>
        <v/>
      </c>
      <c r="J257" s="90" t="str">
        <f t="shared" si="22"/>
        <v/>
      </c>
    </row>
    <row r="258" spans="3:10" x14ac:dyDescent="0.2">
      <c r="C258" s="107"/>
      <c r="D258" s="35"/>
      <c r="E258" s="89" t="str">
        <f t="shared" si="23"/>
        <v/>
      </c>
      <c r="F258" s="92" t="str">
        <f t="shared" si="18"/>
        <v/>
      </c>
      <c r="G258" s="93" t="str">
        <f t="shared" si="19"/>
        <v/>
      </c>
      <c r="H258" s="92" t="str">
        <f t="shared" si="20"/>
        <v/>
      </c>
      <c r="I258" s="93" t="str">
        <f t="shared" si="21"/>
        <v/>
      </c>
      <c r="J258" s="90" t="str">
        <f t="shared" si="22"/>
        <v/>
      </c>
    </row>
    <row r="259" spans="3:10" x14ac:dyDescent="0.2">
      <c r="C259" s="107"/>
      <c r="D259" s="35"/>
      <c r="E259" s="89" t="str">
        <f t="shared" si="23"/>
        <v/>
      </c>
      <c r="F259" s="92" t="str">
        <f t="shared" si="18"/>
        <v/>
      </c>
      <c r="G259" s="93" t="str">
        <f t="shared" si="19"/>
        <v/>
      </c>
      <c r="H259" s="92" t="str">
        <f t="shared" si="20"/>
        <v/>
      </c>
      <c r="I259" s="93" t="str">
        <f t="shared" si="21"/>
        <v/>
      </c>
      <c r="J259" s="90" t="str">
        <f t="shared" si="22"/>
        <v/>
      </c>
    </row>
    <row r="260" spans="3:10" x14ac:dyDescent="0.2">
      <c r="C260" s="107"/>
      <c r="D260" s="35"/>
      <c r="E260" s="89" t="str">
        <f t="shared" si="23"/>
        <v/>
      </c>
      <c r="F260" s="92" t="str">
        <f t="shared" si="18"/>
        <v/>
      </c>
      <c r="G260" s="93" t="str">
        <f t="shared" si="19"/>
        <v/>
      </c>
      <c r="H260" s="92" t="str">
        <f t="shared" si="20"/>
        <v/>
      </c>
      <c r="I260" s="93" t="str">
        <f t="shared" si="21"/>
        <v/>
      </c>
      <c r="J260" s="90" t="str">
        <f t="shared" si="22"/>
        <v/>
      </c>
    </row>
    <row r="261" spans="3:10" x14ac:dyDescent="0.2">
      <c r="C261" s="107"/>
      <c r="D261" s="35"/>
      <c r="E261" s="89" t="str">
        <f t="shared" si="23"/>
        <v/>
      </c>
      <c r="F261" s="92" t="str">
        <f t="shared" ref="F261:F324" si="24">IF(E261&lt;=$B$8,PMT($B$6,$B$8,-$B$3),"")</f>
        <v/>
      </c>
      <c r="G261" s="93" t="str">
        <f t="shared" ref="G261:G324" si="25">IF(E261&lt;=$B$8,I260*$B$6,"")</f>
        <v/>
      </c>
      <c r="H261" s="92" t="str">
        <f t="shared" ref="H261:H324" si="26">IF(E261&lt;=$B$8,F261-G261,"")</f>
        <v/>
      </c>
      <c r="I261" s="93" t="str">
        <f t="shared" ref="I261:I324" si="27">IF(E261&lt;=$B$8,I260-H261,"")</f>
        <v/>
      </c>
      <c r="J261" s="90" t="str">
        <f t="shared" ref="J261:J324" si="28">IF(E261&lt;=$B$8,J260+H261,"")</f>
        <v/>
      </c>
    </row>
    <row r="262" spans="3:10" x14ac:dyDescent="0.2">
      <c r="C262" s="107"/>
      <c r="D262" s="35"/>
      <c r="E262" s="89" t="str">
        <f t="shared" ref="E262:E325" si="29">IF(E261&lt;$B$8,E261+1,"")</f>
        <v/>
      </c>
      <c r="F262" s="92" t="str">
        <f t="shared" si="24"/>
        <v/>
      </c>
      <c r="G262" s="93" t="str">
        <f t="shared" si="25"/>
        <v/>
      </c>
      <c r="H262" s="92" t="str">
        <f t="shared" si="26"/>
        <v/>
      </c>
      <c r="I262" s="93" t="str">
        <f t="shared" si="27"/>
        <v/>
      </c>
      <c r="J262" s="90" t="str">
        <f t="shared" si="28"/>
        <v/>
      </c>
    </row>
    <row r="263" spans="3:10" x14ac:dyDescent="0.2">
      <c r="C263" s="107"/>
      <c r="D263" s="35"/>
      <c r="E263" s="89" t="str">
        <f t="shared" si="29"/>
        <v/>
      </c>
      <c r="F263" s="92" t="str">
        <f t="shared" si="24"/>
        <v/>
      </c>
      <c r="G263" s="93" t="str">
        <f t="shared" si="25"/>
        <v/>
      </c>
      <c r="H263" s="92" t="str">
        <f t="shared" si="26"/>
        <v/>
      </c>
      <c r="I263" s="93" t="str">
        <f t="shared" si="27"/>
        <v/>
      </c>
      <c r="J263" s="90" t="str">
        <f t="shared" si="28"/>
        <v/>
      </c>
    </row>
    <row r="264" spans="3:10" x14ac:dyDescent="0.2">
      <c r="C264" s="107"/>
      <c r="D264" s="35"/>
      <c r="E264" s="89" t="str">
        <f t="shared" si="29"/>
        <v/>
      </c>
      <c r="F264" s="92" t="str">
        <f t="shared" si="24"/>
        <v/>
      </c>
      <c r="G264" s="93" t="str">
        <f t="shared" si="25"/>
        <v/>
      </c>
      <c r="H264" s="92" t="str">
        <f t="shared" si="26"/>
        <v/>
      </c>
      <c r="I264" s="93" t="str">
        <f t="shared" si="27"/>
        <v/>
      </c>
      <c r="J264" s="90" t="str">
        <f t="shared" si="28"/>
        <v/>
      </c>
    </row>
    <row r="265" spans="3:10" x14ac:dyDescent="0.2">
      <c r="C265" s="107"/>
      <c r="D265" s="35"/>
      <c r="E265" s="89" t="str">
        <f t="shared" si="29"/>
        <v/>
      </c>
      <c r="F265" s="92" t="str">
        <f t="shared" si="24"/>
        <v/>
      </c>
      <c r="G265" s="93" t="str">
        <f t="shared" si="25"/>
        <v/>
      </c>
      <c r="H265" s="92" t="str">
        <f t="shared" si="26"/>
        <v/>
      </c>
      <c r="I265" s="93" t="str">
        <f t="shared" si="27"/>
        <v/>
      </c>
      <c r="J265" s="90" t="str">
        <f t="shared" si="28"/>
        <v/>
      </c>
    </row>
    <row r="266" spans="3:10" x14ac:dyDescent="0.2">
      <c r="C266" s="107"/>
      <c r="D266" s="35"/>
      <c r="E266" s="89" t="str">
        <f t="shared" si="29"/>
        <v/>
      </c>
      <c r="F266" s="92" t="str">
        <f t="shared" si="24"/>
        <v/>
      </c>
      <c r="G266" s="93" t="str">
        <f t="shared" si="25"/>
        <v/>
      </c>
      <c r="H266" s="92" t="str">
        <f t="shared" si="26"/>
        <v/>
      </c>
      <c r="I266" s="93" t="str">
        <f t="shared" si="27"/>
        <v/>
      </c>
      <c r="J266" s="90" t="str">
        <f t="shared" si="28"/>
        <v/>
      </c>
    </row>
    <row r="267" spans="3:10" x14ac:dyDescent="0.2">
      <c r="C267" s="107"/>
      <c r="D267" s="35"/>
      <c r="E267" s="89" t="str">
        <f t="shared" si="29"/>
        <v/>
      </c>
      <c r="F267" s="92" t="str">
        <f t="shared" si="24"/>
        <v/>
      </c>
      <c r="G267" s="93" t="str">
        <f t="shared" si="25"/>
        <v/>
      </c>
      <c r="H267" s="92" t="str">
        <f t="shared" si="26"/>
        <v/>
      </c>
      <c r="I267" s="93" t="str">
        <f t="shared" si="27"/>
        <v/>
      </c>
      <c r="J267" s="90" t="str">
        <f t="shared" si="28"/>
        <v/>
      </c>
    </row>
    <row r="268" spans="3:10" x14ac:dyDescent="0.2">
      <c r="C268" s="106">
        <f>SUM(G268:G279)</f>
        <v>0</v>
      </c>
      <c r="D268" s="85"/>
      <c r="E268" s="89" t="str">
        <f t="shared" si="29"/>
        <v/>
      </c>
      <c r="F268" s="92" t="str">
        <f t="shared" si="24"/>
        <v/>
      </c>
      <c r="G268" s="93" t="str">
        <f t="shared" si="25"/>
        <v/>
      </c>
      <c r="H268" s="92" t="str">
        <f t="shared" si="26"/>
        <v/>
      </c>
      <c r="I268" s="93" t="str">
        <f t="shared" si="27"/>
        <v/>
      </c>
      <c r="J268" s="90" t="str">
        <f t="shared" si="28"/>
        <v/>
      </c>
    </row>
    <row r="269" spans="3:10" x14ac:dyDescent="0.2">
      <c r="C269" s="107"/>
      <c r="D269" s="35"/>
      <c r="E269" s="89" t="str">
        <f t="shared" si="29"/>
        <v/>
      </c>
      <c r="F269" s="92" t="str">
        <f t="shared" si="24"/>
        <v/>
      </c>
      <c r="G269" s="93" t="str">
        <f t="shared" si="25"/>
        <v/>
      </c>
      <c r="H269" s="92" t="str">
        <f t="shared" si="26"/>
        <v/>
      </c>
      <c r="I269" s="93" t="str">
        <f t="shared" si="27"/>
        <v/>
      </c>
      <c r="J269" s="90" t="str">
        <f t="shared" si="28"/>
        <v/>
      </c>
    </row>
    <row r="270" spans="3:10" x14ac:dyDescent="0.2">
      <c r="C270" s="107"/>
      <c r="D270" s="35"/>
      <c r="E270" s="89" t="str">
        <f t="shared" si="29"/>
        <v/>
      </c>
      <c r="F270" s="92" t="str">
        <f t="shared" si="24"/>
        <v/>
      </c>
      <c r="G270" s="93" t="str">
        <f t="shared" si="25"/>
        <v/>
      </c>
      <c r="H270" s="92" t="str">
        <f t="shared" si="26"/>
        <v/>
      </c>
      <c r="I270" s="93" t="str">
        <f t="shared" si="27"/>
        <v/>
      </c>
      <c r="J270" s="90" t="str">
        <f t="shared" si="28"/>
        <v/>
      </c>
    </row>
    <row r="271" spans="3:10" x14ac:dyDescent="0.2">
      <c r="C271" s="107"/>
      <c r="D271" s="35"/>
      <c r="E271" s="89" t="str">
        <f t="shared" si="29"/>
        <v/>
      </c>
      <c r="F271" s="92" t="str">
        <f t="shared" si="24"/>
        <v/>
      </c>
      <c r="G271" s="93" t="str">
        <f t="shared" si="25"/>
        <v/>
      </c>
      <c r="H271" s="92" t="str">
        <f t="shared" si="26"/>
        <v/>
      </c>
      <c r="I271" s="93" t="str">
        <f t="shared" si="27"/>
        <v/>
      </c>
      <c r="J271" s="90" t="str">
        <f t="shared" si="28"/>
        <v/>
      </c>
    </row>
    <row r="272" spans="3:10" x14ac:dyDescent="0.2">
      <c r="C272" s="107"/>
      <c r="D272" s="35"/>
      <c r="E272" s="89" t="str">
        <f t="shared" si="29"/>
        <v/>
      </c>
      <c r="F272" s="92" t="str">
        <f t="shared" si="24"/>
        <v/>
      </c>
      <c r="G272" s="93" t="str">
        <f t="shared" si="25"/>
        <v/>
      </c>
      <c r="H272" s="92" t="str">
        <f t="shared" si="26"/>
        <v/>
      </c>
      <c r="I272" s="93" t="str">
        <f t="shared" si="27"/>
        <v/>
      </c>
      <c r="J272" s="90" t="str">
        <f t="shared" si="28"/>
        <v/>
      </c>
    </row>
    <row r="273" spans="3:10" x14ac:dyDescent="0.2">
      <c r="C273" s="107"/>
      <c r="D273" s="35"/>
      <c r="E273" s="89" t="str">
        <f t="shared" si="29"/>
        <v/>
      </c>
      <c r="F273" s="92" t="str">
        <f t="shared" si="24"/>
        <v/>
      </c>
      <c r="G273" s="93" t="str">
        <f t="shared" si="25"/>
        <v/>
      </c>
      <c r="H273" s="92" t="str">
        <f t="shared" si="26"/>
        <v/>
      </c>
      <c r="I273" s="93" t="str">
        <f t="shared" si="27"/>
        <v/>
      </c>
      <c r="J273" s="90" t="str">
        <f t="shared" si="28"/>
        <v/>
      </c>
    </row>
    <row r="274" spans="3:10" x14ac:dyDescent="0.2">
      <c r="C274" s="107"/>
      <c r="D274" s="35"/>
      <c r="E274" s="89" t="str">
        <f t="shared" si="29"/>
        <v/>
      </c>
      <c r="F274" s="92" t="str">
        <f t="shared" si="24"/>
        <v/>
      </c>
      <c r="G274" s="93" t="str">
        <f t="shared" si="25"/>
        <v/>
      </c>
      <c r="H274" s="92" t="str">
        <f t="shared" si="26"/>
        <v/>
      </c>
      <c r="I274" s="93" t="str">
        <f t="shared" si="27"/>
        <v/>
      </c>
      <c r="J274" s="90" t="str">
        <f t="shared" si="28"/>
        <v/>
      </c>
    </row>
    <row r="275" spans="3:10" x14ac:dyDescent="0.2">
      <c r="C275" s="107"/>
      <c r="D275" s="35"/>
      <c r="E275" s="89" t="str">
        <f t="shared" si="29"/>
        <v/>
      </c>
      <c r="F275" s="92" t="str">
        <f t="shared" si="24"/>
        <v/>
      </c>
      <c r="G275" s="93" t="str">
        <f t="shared" si="25"/>
        <v/>
      </c>
      <c r="H275" s="92" t="str">
        <f t="shared" si="26"/>
        <v/>
      </c>
      <c r="I275" s="93" t="str">
        <f t="shared" si="27"/>
        <v/>
      </c>
      <c r="J275" s="90" t="str">
        <f t="shared" si="28"/>
        <v/>
      </c>
    </row>
    <row r="276" spans="3:10" x14ac:dyDescent="0.2">
      <c r="C276" s="107"/>
      <c r="D276" s="35"/>
      <c r="E276" s="89" t="str">
        <f t="shared" si="29"/>
        <v/>
      </c>
      <c r="F276" s="92" t="str">
        <f t="shared" si="24"/>
        <v/>
      </c>
      <c r="G276" s="93" t="str">
        <f t="shared" si="25"/>
        <v/>
      </c>
      <c r="H276" s="92" t="str">
        <f t="shared" si="26"/>
        <v/>
      </c>
      <c r="I276" s="93" t="str">
        <f t="shared" si="27"/>
        <v/>
      </c>
      <c r="J276" s="90" t="str">
        <f t="shared" si="28"/>
        <v/>
      </c>
    </row>
    <row r="277" spans="3:10" x14ac:dyDescent="0.2">
      <c r="C277" s="107"/>
      <c r="D277" s="35"/>
      <c r="E277" s="89" t="str">
        <f t="shared" si="29"/>
        <v/>
      </c>
      <c r="F277" s="92" t="str">
        <f t="shared" si="24"/>
        <v/>
      </c>
      <c r="G277" s="93" t="str">
        <f t="shared" si="25"/>
        <v/>
      </c>
      <c r="H277" s="92" t="str">
        <f t="shared" si="26"/>
        <v/>
      </c>
      <c r="I277" s="93" t="str">
        <f t="shared" si="27"/>
        <v/>
      </c>
      <c r="J277" s="90" t="str">
        <f t="shared" si="28"/>
        <v/>
      </c>
    </row>
    <row r="278" spans="3:10" x14ac:dyDescent="0.2">
      <c r="C278" s="107"/>
      <c r="D278" s="35"/>
      <c r="E278" s="89" t="str">
        <f t="shared" si="29"/>
        <v/>
      </c>
      <c r="F278" s="92" t="str">
        <f t="shared" si="24"/>
        <v/>
      </c>
      <c r="G278" s="93" t="str">
        <f t="shared" si="25"/>
        <v/>
      </c>
      <c r="H278" s="92" t="str">
        <f t="shared" si="26"/>
        <v/>
      </c>
      <c r="I278" s="93" t="str">
        <f t="shared" si="27"/>
        <v/>
      </c>
      <c r="J278" s="90" t="str">
        <f t="shared" si="28"/>
        <v/>
      </c>
    </row>
    <row r="279" spans="3:10" x14ac:dyDescent="0.2">
      <c r="C279" s="107"/>
      <c r="D279" s="35"/>
      <c r="E279" s="89" t="str">
        <f t="shared" si="29"/>
        <v/>
      </c>
      <c r="F279" s="92" t="str">
        <f t="shared" si="24"/>
        <v/>
      </c>
      <c r="G279" s="93" t="str">
        <f t="shared" si="25"/>
        <v/>
      </c>
      <c r="H279" s="92" t="str">
        <f t="shared" si="26"/>
        <v/>
      </c>
      <c r="I279" s="93" t="str">
        <f t="shared" si="27"/>
        <v/>
      </c>
      <c r="J279" s="90" t="str">
        <f t="shared" si="28"/>
        <v/>
      </c>
    </row>
    <row r="280" spans="3:10" x14ac:dyDescent="0.2">
      <c r="C280" s="106">
        <f>SUM(G280:G291)</f>
        <v>0</v>
      </c>
      <c r="D280" s="85"/>
      <c r="E280" s="89" t="str">
        <f t="shared" si="29"/>
        <v/>
      </c>
      <c r="F280" s="92" t="str">
        <f t="shared" si="24"/>
        <v/>
      </c>
      <c r="G280" s="93" t="str">
        <f t="shared" si="25"/>
        <v/>
      </c>
      <c r="H280" s="92" t="str">
        <f t="shared" si="26"/>
        <v/>
      </c>
      <c r="I280" s="93" t="str">
        <f t="shared" si="27"/>
        <v/>
      </c>
      <c r="J280" s="90" t="str">
        <f t="shared" si="28"/>
        <v/>
      </c>
    </row>
    <row r="281" spans="3:10" x14ac:dyDescent="0.2">
      <c r="C281" s="107"/>
      <c r="D281" s="35"/>
      <c r="E281" s="89" t="str">
        <f t="shared" si="29"/>
        <v/>
      </c>
      <c r="F281" s="92" t="str">
        <f t="shared" si="24"/>
        <v/>
      </c>
      <c r="G281" s="93" t="str">
        <f t="shared" si="25"/>
        <v/>
      </c>
      <c r="H281" s="92" t="str">
        <f t="shared" si="26"/>
        <v/>
      </c>
      <c r="I281" s="93" t="str">
        <f t="shared" si="27"/>
        <v/>
      </c>
      <c r="J281" s="90" t="str">
        <f t="shared" si="28"/>
        <v/>
      </c>
    </row>
    <row r="282" spans="3:10" x14ac:dyDescent="0.2">
      <c r="C282" s="107"/>
      <c r="D282" s="35"/>
      <c r="E282" s="89" t="str">
        <f t="shared" si="29"/>
        <v/>
      </c>
      <c r="F282" s="92" t="str">
        <f t="shared" si="24"/>
        <v/>
      </c>
      <c r="G282" s="93" t="str">
        <f t="shared" si="25"/>
        <v/>
      </c>
      <c r="H282" s="92" t="str">
        <f t="shared" si="26"/>
        <v/>
      </c>
      <c r="I282" s="93" t="str">
        <f t="shared" si="27"/>
        <v/>
      </c>
      <c r="J282" s="90" t="str">
        <f t="shared" si="28"/>
        <v/>
      </c>
    </row>
    <row r="283" spans="3:10" x14ac:dyDescent="0.2">
      <c r="C283" s="107"/>
      <c r="D283" s="35"/>
      <c r="E283" s="89" t="str">
        <f t="shared" si="29"/>
        <v/>
      </c>
      <c r="F283" s="92" t="str">
        <f t="shared" si="24"/>
        <v/>
      </c>
      <c r="G283" s="93" t="str">
        <f t="shared" si="25"/>
        <v/>
      </c>
      <c r="H283" s="92" t="str">
        <f t="shared" si="26"/>
        <v/>
      </c>
      <c r="I283" s="93" t="str">
        <f t="shared" si="27"/>
        <v/>
      </c>
      <c r="J283" s="90" t="str">
        <f t="shared" si="28"/>
        <v/>
      </c>
    </row>
    <row r="284" spans="3:10" x14ac:dyDescent="0.2">
      <c r="C284" s="107"/>
      <c r="D284" s="35"/>
      <c r="E284" s="89" t="str">
        <f t="shared" si="29"/>
        <v/>
      </c>
      <c r="F284" s="92" t="str">
        <f t="shared" si="24"/>
        <v/>
      </c>
      <c r="G284" s="93" t="str">
        <f t="shared" si="25"/>
        <v/>
      </c>
      <c r="H284" s="92" t="str">
        <f t="shared" si="26"/>
        <v/>
      </c>
      <c r="I284" s="93" t="str">
        <f t="shared" si="27"/>
        <v/>
      </c>
      <c r="J284" s="90" t="str">
        <f t="shared" si="28"/>
        <v/>
      </c>
    </row>
    <row r="285" spans="3:10" x14ac:dyDescent="0.2">
      <c r="C285" s="107"/>
      <c r="D285" s="35"/>
      <c r="E285" s="89" t="str">
        <f t="shared" si="29"/>
        <v/>
      </c>
      <c r="F285" s="92" t="str">
        <f t="shared" si="24"/>
        <v/>
      </c>
      <c r="G285" s="93" t="str">
        <f t="shared" si="25"/>
        <v/>
      </c>
      <c r="H285" s="92" t="str">
        <f t="shared" si="26"/>
        <v/>
      </c>
      <c r="I285" s="93" t="str">
        <f t="shared" si="27"/>
        <v/>
      </c>
      <c r="J285" s="90" t="str">
        <f t="shared" si="28"/>
        <v/>
      </c>
    </row>
    <row r="286" spans="3:10" x14ac:dyDescent="0.2">
      <c r="C286" s="107"/>
      <c r="D286" s="35"/>
      <c r="E286" s="89" t="str">
        <f t="shared" si="29"/>
        <v/>
      </c>
      <c r="F286" s="92" t="str">
        <f t="shared" si="24"/>
        <v/>
      </c>
      <c r="G286" s="93" t="str">
        <f t="shared" si="25"/>
        <v/>
      </c>
      <c r="H286" s="92" t="str">
        <f t="shared" si="26"/>
        <v/>
      </c>
      <c r="I286" s="93" t="str">
        <f t="shared" si="27"/>
        <v/>
      </c>
      <c r="J286" s="90" t="str">
        <f t="shared" si="28"/>
        <v/>
      </c>
    </row>
    <row r="287" spans="3:10" x14ac:dyDescent="0.2">
      <c r="C287" s="107"/>
      <c r="D287" s="35"/>
      <c r="E287" s="89" t="str">
        <f t="shared" si="29"/>
        <v/>
      </c>
      <c r="F287" s="92" t="str">
        <f t="shared" si="24"/>
        <v/>
      </c>
      <c r="G287" s="93" t="str">
        <f t="shared" si="25"/>
        <v/>
      </c>
      <c r="H287" s="92" t="str">
        <f t="shared" si="26"/>
        <v/>
      </c>
      <c r="I287" s="93" t="str">
        <f t="shared" si="27"/>
        <v/>
      </c>
      <c r="J287" s="90" t="str">
        <f t="shared" si="28"/>
        <v/>
      </c>
    </row>
    <row r="288" spans="3:10" x14ac:dyDescent="0.2">
      <c r="C288" s="107"/>
      <c r="D288" s="35"/>
      <c r="E288" s="89" t="str">
        <f t="shared" si="29"/>
        <v/>
      </c>
      <c r="F288" s="92" t="str">
        <f t="shared" si="24"/>
        <v/>
      </c>
      <c r="G288" s="93" t="str">
        <f t="shared" si="25"/>
        <v/>
      </c>
      <c r="H288" s="92" t="str">
        <f t="shared" si="26"/>
        <v/>
      </c>
      <c r="I288" s="93" t="str">
        <f t="shared" si="27"/>
        <v/>
      </c>
      <c r="J288" s="90" t="str">
        <f t="shared" si="28"/>
        <v/>
      </c>
    </row>
    <row r="289" spans="3:10" x14ac:dyDescent="0.2">
      <c r="C289" s="107"/>
      <c r="D289" s="35"/>
      <c r="E289" s="89" t="str">
        <f t="shared" si="29"/>
        <v/>
      </c>
      <c r="F289" s="92" t="str">
        <f t="shared" si="24"/>
        <v/>
      </c>
      <c r="G289" s="93" t="str">
        <f t="shared" si="25"/>
        <v/>
      </c>
      <c r="H289" s="92" t="str">
        <f t="shared" si="26"/>
        <v/>
      </c>
      <c r="I289" s="93" t="str">
        <f t="shared" si="27"/>
        <v/>
      </c>
      <c r="J289" s="90" t="str">
        <f t="shared" si="28"/>
        <v/>
      </c>
    </row>
    <row r="290" spans="3:10" x14ac:dyDescent="0.2">
      <c r="C290" s="107"/>
      <c r="D290" s="35"/>
      <c r="E290" s="89" t="str">
        <f t="shared" si="29"/>
        <v/>
      </c>
      <c r="F290" s="92" t="str">
        <f t="shared" si="24"/>
        <v/>
      </c>
      <c r="G290" s="93" t="str">
        <f t="shared" si="25"/>
        <v/>
      </c>
      <c r="H290" s="92" t="str">
        <f t="shared" si="26"/>
        <v/>
      </c>
      <c r="I290" s="93" t="str">
        <f t="shared" si="27"/>
        <v/>
      </c>
      <c r="J290" s="90" t="str">
        <f t="shared" si="28"/>
        <v/>
      </c>
    </row>
    <row r="291" spans="3:10" x14ac:dyDescent="0.2">
      <c r="C291" s="107"/>
      <c r="D291" s="35"/>
      <c r="E291" s="89" t="str">
        <f t="shared" si="29"/>
        <v/>
      </c>
      <c r="F291" s="92" t="str">
        <f t="shared" si="24"/>
        <v/>
      </c>
      <c r="G291" s="93" t="str">
        <f t="shared" si="25"/>
        <v/>
      </c>
      <c r="H291" s="92" t="str">
        <f t="shared" si="26"/>
        <v/>
      </c>
      <c r="I291" s="93" t="str">
        <f t="shared" si="27"/>
        <v/>
      </c>
      <c r="J291" s="90" t="str">
        <f t="shared" si="28"/>
        <v/>
      </c>
    </row>
    <row r="292" spans="3:10" x14ac:dyDescent="0.2">
      <c r="C292" s="106">
        <f>SUM(G292:G303)</f>
        <v>0</v>
      </c>
      <c r="D292" s="85"/>
      <c r="E292" s="89" t="str">
        <f t="shared" si="29"/>
        <v/>
      </c>
      <c r="F292" s="92" t="str">
        <f t="shared" si="24"/>
        <v/>
      </c>
      <c r="G292" s="93" t="str">
        <f t="shared" si="25"/>
        <v/>
      </c>
      <c r="H292" s="92" t="str">
        <f t="shared" si="26"/>
        <v/>
      </c>
      <c r="I292" s="93" t="str">
        <f t="shared" si="27"/>
        <v/>
      </c>
      <c r="J292" s="90" t="str">
        <f t="shared" si="28"/>
        <v/>
      </c>
    </row>
    <row r="293" spans="3:10" x14ac:dyDescent="0.2">
      <c r="C293" s="107"/>
      <c r="D293" s="35"/>
      <c r="E293" s="89" t="str">
        <f t="shared" si="29"/>
        <v/>
      </c>
      <c r="F293" s="92" t="str">
        <f t="shared" si="24"/>
        <v/>
      </c>
      <c r="G293" s="93" t="str">
        <f t="shared" si="25"/>
        <v/>
      </c>
      <c r="H293" s="92" t="str">
        <f t="shared" si="26"/>
        <v/>
      </c>
      <c r="I293" s="93" t="str">
        <f t="shared" si="27"/>
        <v/>
      </c>
      <c r="J293" s="90" t="str">
        <f t="shared" si="28"/>
        <v/>
      </c>
    </row>
    <row r="294" spans="3:10" x14ac:dyDescent="0.2">
      <c r="C294" s="107"/>
      <c r="D294" s="35"/>
      <c r="E294" s="89" t="str">
        <f t="shared" si="29"/>
        <v/>
      </c>
      <c r="F294" s="92" t="str">
        <f t="shared" si="24"/>
        <v/>
      </c>
      <c r="G294" s="93" t="str">
        <f t="shared" si="25"/>
        <v/>
      </c>
      <c r="H294" s="92" t="str">
        <f t="shared" si="26"/>
        <v/>
      </c>
      <c r="I294" s="93" t="str">
        <f t="shared" si="27"/>
        <v/>
      </c>
      <c r="J294" s="90" t="str">
        <f t="shared" si="28"/>
        <v/>
      </c>
    </row>
    <row r="295" spans="3:10" x14ac:dyDescent="0.2">
      <c r="C295" s="107"/>
      <c r="D295" s="35"/>
      <c r="E295" s="89" t="str">
        <f t="shared" si="29"/>
        <v/>
      </c>
      <c r="F295" s="92" t="str">
        <f t="shared" si="24"/>
        <v/>
      </c>
      <c r="G295" s="93" t="str">
        <f t="shared" si="25"/>
        <v/>
      </c>
      <c r="H295" s="92" t="str">
        <f t="shared" si="26"/>
        <v/>
      </c>
      <c r="I295" s="93" t="str">
        <f t="shared" si="27"/>
        <v/>
      </c>
      <c r="J295" s="90" t="str">
        <f t="shared" si="28"/>
        <v/>
      </c>
    </row>
    <row r="296" spans="3:10" x14ac:dyDescent="0.2">
      <c r="C296" s="107"/>
      <c r="D296" s="35"/>
      <c r="E296" s="89" t="str">
        <f t="shared" si="29"/>
        <v/>
      </c>
      <c r="F296" s="92" t="str">
        <f t="shared" si="24"/>
        <v/>
      </c>
      <c r="G296" s="93" t="str">
        <f t="shared" si="25"/>
        <v/>
      </c>
      <c r="H296" s="92" t="str">
        <f t="shared" si="26"/>
        <v/>
      </c>
      <c r="I296" s="93" t="str">
        <f t="shared" si="27"/>
        <v/>
      </c>
      <c r="J296" s="90" t="str">
        <f t="shared" si="28"/>
        <v/>
      </c>
    </row>
    <row r="297" spans="3:10" x14ac:dyDescent="0.2">
      <c r="C297" s="107"/>
      <c r="D297" s="35"/>
      <c r="E297" s="89" t="str">
        <f t="shared" si="29"/>
        <v/>
      </c>
      <c r="F297" s="92" t="str">
        <f t="shared" si="24"/>
        <v/>
      </c>
      <c r="G297" s="93" t="str">
        <f t="shared" si="25"/>
        <v/>
      </c>
      <c r="H297" s="92" t="str">
        <f t="shared" si="26"/>
        <v/>
      </c>
      <c r="I297" s="93" t="str">
        <f t="shared" si="27"/>
        <v/>
      </c>
      <c r="J297" s="90" t="str">
        <f t="shared" si="28"/>
        <v/>
      </c>
    </row>
    <row r="298" spans="3:10" x14ac:dyDescent="0.2">
      <c r="C298" s="107"/>
      <c r="D298" s="35"/>
      <c r="E298" s="89" t="str">
        <f t="shared" si="29"/>
        <v/>
      </c>
      <c r="F298" s="92" t="str">
        <f t="shared" si="24"/>
        <v/>
      </c>
      <c r="G298" s="93" t="str">
        <f t="shared" si="25"/>
        <v/>
      </c>
      <c r="H298" s="92" t="str">
        <f t="shared" si="26"/>
        <v/>
      </c>
      <c r="I298" s="93" t="str">
        <f t="shared" si="27"/>
        <v/>
      </c>
      <c r="J298" s="90" t="str">
        <f t="shared" si="28"/>
        <v/>
      </c>
    </row>
    <row r="299" spans="3:10" x14ac:dyDescent="0.2">
      <c r="C299" s="107"/>
      <c r="D299" s="35"/>
      <c r="E299" s="89" t="str">
        <f t="shared" si="29"/>
        <v/>
      </c>
      <c r="F299" s="92" t="str">
        <f t="shared" si="24"/>
        <v/>
      </c>
      <c r="G299" s="93" t="str">
        <f t="shared" si="25"/>
        <v/>
      </c>
      <c r="H299" s="92" t="str">
        <f t="shared" si="26"/>
        <v/>
      </c>
      <c r="I299" s="93" t="str">
        <f t="shared" si="27"/>
        <v/>
      </c>
      <c r="J299" s="90" t="str">
        <f t="shared" si="28"/>
        <v/>
      </c>
    </row>
    <row r="300" spans="3:10" x14ac:dyDescent="0.2">
      <c r="C300" s="107"/>
      <c r="D300" s="35"/>
      <c r="E300" s="89" t="str">
        <f t="shared" si="29"/>
        <v/>
      </c>
      <c r="F300" s="92" t="str">
        <f t="shared" si="24"/>
        <v/>
      </c>
      <c r="G300" s="93" t="str">
        <f t="shared" si="25"/>
        <v/>
      </c>
      <c r="H300" s="92" t="str">
        <f t="shared" si="26"/>
        <v/>
      </c>
      <c r="I300" s="93" t="str">
        <f t="shared" si="27"/>
        <v/>
      </c>
      <c r="J300" s="90" t="str">
        <f t="shared" si="28"/>
        <v/>
      </c>
    </row>
    <row r="301" spans="3:10" x14ac:dyDescent="0.2">
      <c r="C301" s="107"/>
      <c r="D301" s="35"/>
      <c r="E301" s="89" t="str">
        <f t="shared" si="29"/>
        <v/>
      </c>
      <c r="F301" s="92" t="str">
        <f t="shared" si="24"/>
        <v/>
      </c>
      <c r="G301" s="93" t="str">
        <f t="shared" si="25"/>
        <v/>
      </c>
      <c r="H301" s="92" t="str">
        <f t="shared" si="26"/>
        <v/>
      </c>
      <c r="I301" s="93" t="str">
        <f t="shared" si="27"/>
        <v/>
      </c>
      <c r="J301" s="90" t="str">
        <f t="shared" si="28"/>
        <v/>
      </c>
    </row>
    <row r="302" spans="3:10" x14ac:dyDescent="0.2">
      <c r="C302" s="107"/>
      <c r="D302" s="35"/>
      <c r="E302" s="89" t="str">
        <f t="shared" si="29"/>
        <v/>
      </c>
      <c r="F302" s="92" t="str">
        <f t="shared" si="24"/>
        <v/>
      </c>
      <c r="G302" s="93" t="str">
        <f t="shared" si="25"/>
        <v/>
      </c>
      <c r="H302" s="92" t="str">
        <f t="shared" si="26"/>
        <v/>
      </c>
      <c r="I302" s="93" t="str">
        <f t="shared" si="27"/>
        <v/>
      </c>
      <c r="J302" s="90" t="str">
        <f t="shared" si="28"/>
        <v/>
      </c>
    </row>
    <row r="303" spans="3:10" x14ac:dyDescent="0.2">
      <c r="C303" s="107"/>
      <c r="D303" s="35"/>
      <c r="E303" s="89" t="str">
        <f t="shared" si="29"/>
        <v/>
      </c>
      <c r="F303" s="92" t="str">
        <f t="shared" si="24"/>
        <v/>
      </c>
      <c r="G303" s="93" t="str">
        <f t="shared" si="25"/>
        <v/>
      </c>
      <c r="H303" s="92" t="str">
        <f t="shared" si="26"/>
        <v/>
      </c>
      <c r="I303" s="93" t="str">
        <f t="shared" si="27"/>
        <v/>
      </c>
      <c r="J303" s="90" t="str">
        <f t="shared" si="28"/>
        <v/>
      </c>
    </row>
    <row r="304" spans="3:10" x14ac:dyDescent="0.2">
      <c r="C304" s="106">
        <f>SUM(G304:G315)</f>
        <v>0</v>
      </c>
      <c r="D304" s="85"/>
      <c r="E304" s="89" t="str">
        <f t="shared" si="29"/>
        <v/>
      </c>
      <c r="F304" s="92" t="str">
        <f t="shared" si="24"/>
        <v/>
      </c>
      <c r="G304" s="93" t="str">
        <f t="shared" si="25"/>
        <v/>
      </c>
      <c r="H304" s="92" t="str">
        <f t="shared" si="26"/>
        <v/>
      </c>
      <c r="I304" s="93" t="str">
        <f t="shared" si="27"/>
        <v/>
      </c>
      <c r="J304" s="90" t="str">
        <f t="shared" si="28"/>
        <v/>
      </c>
    </row>
    <row r="305" spans="3:10" x14ac:dyDescent="0.2">
      <c r="C305" s="107"/>
      <c r="D305" s="35"/>
      <c r="E305" s="89" t="str">
        <f t="shared" si="29"/>
        <v/>
      </c>
      <c r="F305" s="92" t="str">
        <f t="shared" si="24"/>
        <v/>
      </c>
      <c r="G305" s="93" t="str">
        <f t="shared" si="25"/>
        <v/>
      </c>
      <c r="H305" s="92" t="str">
        <f t="shared" si="26"/>
        <v/>
      </c>
      <c r="I305" s="93" t="str">
        <f t="shared" si="27"/>
        <v/>
      </c>
      <c r="J305" s="90" t="str">
        <f t="shared" si="28"/>
        <v/>
      </c>
    </row>
    <row r="306" spans="3:10" x14ac:dyDescent="0.2">
      <c r="C306" s="107"/>
      <c r="D306" s="35"/>
      <c r="E306" s="89" t="str">
        <f t="shared" si="29"/>
        <v/>
      </c>
      <c r="F306" s="92" t="str">
        <f t="shared" si="24"/>
        <v/>
      </c>
      <c r="G306" s="93" t="str">
        <f t="shared" si="25"/>
        <v/>
      </c>
      <c r="H306" s="92" t="str">
        <f t="shared" si="26"/>
        <v/>
      </c>
      <c r="I306" s="93" t="str">
        <f t="shared" si="27"/>
        <v/>
      </c>
      <c r="J306" s="90" t="str">
        <f t="shared" si="28"/>
        <v/>
      </c>
    </row>
    <row r="307" spans="3:10" x14ac:dyDescent="0.2">
      <c r="C307" s="107"/>
      <c r="D307" s="35"/>
      <c r="E307" s="89" t="str">
        <f t="shared" si="29"/>
        <v/>
      </c>
      <c r="F307" s="92" t="str">
        <f t="shared" si="24"/>
        <v/>
      </c>
      <c r="G307" s="93" t="str">
        <f t="shared" si="25"/>
        <v/>
      </c>
      <c r="H307" s="92" t="str">
        <f t="shared" si="26"/>
        <v/>
      </c>
      <c r="I307" s="93" t="str">
        <f t="shared" si="27"/>
        <v/>
      </c>
      <c r="J307" s="90" t="str">
        <f t="shared" si="28"/>
        <v/>
      </c>
    </row>
    <row r="308" spans="3:10" x14ac:dyDescent="0.2">
      <c r="C308" s="107"/>
      <c r="D308" s="35"/>
      <c r="E308" s="89" t="str">
        <f t="shared" si="29"/>
        <v/>
      </c>
      <c r="F308" s="92" t="str">
        <f t="shared" si="24"/>
        <v/>
      </c>
      <c r="G308" s="93" t="str">
        <f t="shared" si="25"/>
        <v/>
      </c>
      <c r="H308" s="92" t="str">
        <f t="shared" si="26"/>
        <v/>
      </c>
      <c r="I308" s="93" t="str">
        <f t="shared" si="27"/>
        <v/>
      </c>
      <c r="J308" s="90" t="str">
        <f t="shared" si="28"/>
        <v/>
      </c>
    </row>
    <row r="309" spans="3:10" x14ac:dyDescent="0.2">
      <c r="C309" s="107"/>
      <c r="D309" s="35"/>
      <c r="E309" s="89" t="str">
        <f t="shared" si="29"/>
        <v/>
      </c>
      <c r="F309" s="92" t="str">
        <f t="shared" si="24"/>
        <v/>
      </c>
      <c r="G309" s="93" t="str">
        <f t="shared" si="25"/>
        <v/>
      </c>
      <c r="H309" s="92" t="str">
        <f t="shared" si="26"/>
        <v/>
      </c>
      <c r="I309" s="93" t="str">
        <f t="shared" si="27"/>
        <v/>
      </c>
      <c r="J309" s="90" t="str">
        <f t="shared" si="28"/>
        <v/>
      </c>
    </row>
    <row r="310" spans="3:10" x14ac:dyDescent="0.2">
      <c r="C310" s="107"/>
      <c r="D310" s="35"/>
      <c r="E310" s="89" t="str">
        <f t="shared" si="29"/>
        <v/>
      </c>
      <c r="F310" s="92" t="str">
        <f t="shared" si="24"/>
        <v/>
      </c>
      <c r="G310" s="93" t="str">
        <f t="shared" si="25"/>
        <v/>
      </c>
      <c r="H310" s="92" t="str">
        <f t="shared" si="26"/>
        <v/>
      </c>
      <c r="I310" s="93" t="str">
        <f t="shared" si="27"/>
        <v/>
      </c>
      <c r="J310" s="90" t="str">
        <f t="shared" si="28"/>
        <v/>
      </c>
    </row>
    <row r="311" spans="3:10" x14ac:dyDescent="0.2">
      <c r="C311" s="107"/>
      <c r="D311" s="35"/>
      <c r="E311" s="89" t="str">
        <f t="shared" si="29"/>
        <v/>
      </c>
      <c r="F311" s="92" t="str">
        <f t="shared" si="24"/>
        <v/>
      </c>
      <c r="G311" s="93" t="str">
        <f t="shared" si="25"/>
        <v/>
      </c>
      <c r="H311" s="92" t="str">
        <f t="shared" si="26"/>
        <v/>
      </c>
      <c r="I311" s="93" t="str">
        <f t="shared" si="27"/>
        <v/>
      </c>
      <c r="J311" s="90" t="str">
        <f t="shared" si="28"/>
        <v/>
      </c>
    </row>
    <row r="312" spans="3:10" x14ac:dyDescent="0.2">
      <c r="C312" s="107"/>
      <c r="D312" s="35"/>
      <c r="E312" s="89" t="str">
        <f t="shared" si="29"/>
        <v/>
      </c>
      <c r="F312" s="92" t="str">
        <f t="shared" si="24"/>
        <v/>
      </c>
      <c r="G312" s="93" t="str">
        <f t="shared" si="25"/>
        <v/>
      </c>
      <c r="H312" s="92" t="str">
        <f t="shared" si="26"/>
        <v/>
      </c>
      <c r="I312" s="93" t="str">
        <f t="shared" si="27"/>
        <v/>
      </c>
      <c r="J312" s="90" t="str">
        <f t="shared" si="28"/>
        <v/>
      </c>
    </row>
    <row r="313" spans="3:10" x14ac:dyDescent="0.2">
      <c r="C313" s="107"/>
      <c r="D313" s="35"/>
      <c r="E313" s="89" t="str">
        <f t="shared" si="29"/>
        <v/>
      </c>
      <c r="F313" s="92" t="str">
        <f t="shared" si="24"/>
        <v/>
      </c>
      <c r="G313" s="93" t="str">
        <f t="shared" si="25"/>
        <v/>
      </c>
      <c r="H313" s="92" t="str">
        <f t="shared" si="26"/>
        <v/>
      </c>
      <c r="I313" s="93" t="str">
        <f t="shared" si="27"/>
        <v/>
      </c>
      <c r="J313" s="90" t="str">
        <f t="shared" si="28"/>
        <v/>
      </c>
    </row>
    <row r="314" spans="3:10" x14ac:dyDescent="0.2">
      <c r="C314" s="107"/>
      <c r="D314" s="35"/>
      <c r="E314" s="89" t="str">
        <f t="shared" si="29"/>
        <v/>
      </c>
      <c r="F314" s="92" t="str">
        <f t="shared" si="24"/>
        <v/>
      </c>
      <c r="G314" s="93" t="str">
        <f t="shared" si="25"/>
        <v/>
      </c>
      <c r="H314" s="92" t="str">
        <f t="shared" si="26"/>
        <v/>
      </c>
      <c r="I314" s="93" t="str">
        <f t="shared" si="27"/>
        <v/>
      </c>
      <c r="J314" s="90" t="str">
        <f t="shared" si="28"/>
        <v/>
      </c>
    </row>
    <row r="315" spans="3:10" x14ac:dyDescent="0.2">
      <c r="C315" s="107"/>
      <c r="D315" s="35"/>
      <c r="E315" s="89" t="str">
        <f t="shared" si="29"/>
        <v/>
      </c>
      <c r="F315" s="92" t="str">
        <f t="shared" si="24"/>
        <v/>
      </c>
      <c r="G315" s="93" t="str">
        <f t="shared" si="25"/>
        <v/>
      </c>
      <c r="H315" s="92" t="str">
        <f t="shared" si="26"/>
        <v/>
      </c>
      <c r="I315" s="93" t="str">
        <f t="shared" si="27"/>
        <v/>
      </c>
      <c r="J315" s="90" t="str">
        <f t="shared" si="28"/>
        <v/>
      </c>
    </row>
    <row r="316" spans="3:10" x14ac:dyDescent="0.2">
      <c r="C316" s="106">
        <f>SUM(G316:G327)</f>
        <v>0</v>
      </c>
      <c r="D316" s="85"/>
      <c r="E316" s="89" t="str">
        <f t="shared" si="29"/>
        <v/>
      </c>
      <c r="F316" s="92" t="str">
        <f t="shared" si="24"/>
        <v/>
      </c>
      <c r="G316" s="93" t="str">
        <f t="shared" si="25"/>
        <v/>
      </c>
      <c r="H316" s="92" t="str">
        <f t="shared" si="26"/>
        <v/>
      </c>
      <c r="I316" s="93" t="str">
        <f t="shared" si="27"/>
        <v/>
      </c>
      <c r="J316" s="90" t="str">
        <f t="shared" si="28"/>
        <v/>
      </c>
    </row>
    <row r="317" spans="3:10" x14ac:dyDescent="0.2">
      <c r="C317" s="107"/>
      <c r="D317" s="35"/>
      <c r="E317" s="89" t="str">
        <f t="shared" si="29"/>
        <v/>
      </c>
      <c r="F317" s="92" t="str">
        <f t="shared" si="24"/>
        <v/>
      </c>
      <c r="G317" s="93" t="str">
        <f t="shared" si="25"/>
        <v/>
      </c>
      <c r="H317" s="92" t="str">
        <f t="shared" si="26"/>
        <v/>
      </c>
      <c r="I317" s="93" t="str">
        <f t="shared" si="27"/>
        <v/>
      </c>
      <c r="J317" s="90" t="str">
        <f t="shared" si="28"/>
        <v/>
      </c>
    </row>
    <row r="318" spans="3:10" x14ac:dyDescent="0.2">
      <c r="C318" s="107"/>
      <c r="D318" s="35"/>
      <c r="E318" s="89" t="str">
        <f t="shared" si="29"/>
        <v/>
      </c>
      <c r="F318" s="92" t="str">
        <f t="shared" si="24"/>
        <v/>
      </c>
      <c r="G318" s="93" t="str">
        <f t="shared" si="25"/>
        <v/>
      </c>
      <c r="H318" s="92" t="str">
        <f t="shared" si="26"/>
        <v/>
      </c>
      <c r="I318" s="93" t="str">
        <f t="shared" si="27"/>
        <v/>
      </c>
      <c r="J318" s="90" t="str">
        <f t="shared" si="28"/>
        <v/>
      </c>
    </row>
    <row r="319" spans="3:10" x14ac:dyDescent="0.2">
      <c r="C319" s="107"/>
      <c r="D319" s="35"/>
      <c r="E319" s="89" t="str">
        <f t="shared" si="29"/>
        <v/>
      </c>
      <c r="F319" s="92" t="str">
        <f t="shared" si="24"/>
        <v/>
      </c>
      <c r="G319" s="93" t="str">
        <f t="shared" si="25"/>
        <v/>
      </c>
      <c r="H319" s="92" t="str">
        <f t="shared" si="26"/>
        <v/>
      </c>
      <c r="I319" s="93" t="str">
        <f t="shared" si="27"/>
        <v/>
      </c>
      <c r="J319" s="90" t="str">
        <f t="shared" si="28"/>
        <v/>
      </c>
    </row>
    <row r="320" spans="3:10" x14ac:dyDescent="0.2">
      <c r="C320" s="107"/>
      <c r="D320" s="35"/>
      <c r="E320" s="89" t="str">
        <f t="shared" si="29"/>
        <v/>
      </c>
      <c r="F320" s="92" t="str">
        <f t="shared" si="24"/>
        <v/>
      </c>
      <c r="G320" s="93" t="str">
        <f t="shared" si="25"/>
        <v/>
      </c>
      <c r="H320" s="92" t="str">
        <f t="shared" si="26"/>
        <v/>
      </c>
      <c r="I320" s="93" t="str">
        <f t="shared" si="27"/>
        <v/>
      </c>
      <c r="J320" s="90" t="str">
        <f t="shared" si="28"/>
        <v/>
      </c>
    </row>
    <row r="321" spans="3:10" x14ac:dyDescent="0.2">
      <c r="C321" s="107"/>
      <c r="D321" s="35"/>
      <c r="E321" s="89" t="str">
        <f t="shared" si="29"/>
        <v/>
      </c>
      <c r="F321" s="92" t="str">
        <f t="shared" si="24"/>
        <v/>
      </c>
      <c r="G321" s="93" t="str">
        <f t="shared" si="25"/>
        <v/>
      </c>
      <c r="H321" s="92" t="str">
        <f t="shared" si="26"/>
        <v/>
      </c>
      <c r="I321" s="93" t="str">
        <f t="shared" si="27"/>
        <v/>
      </c>
      <c r="J321" s="90" t="str">
        <f t="shared" si="28"/>
        <v/>
      </c>
    </row>
    <row r="322" spans="3:10" x14ac:dyDescent="0.2">
      <c r="C322" s="107"/>
      <c r="D322" s="35"/>
      <c r="E322" s="89" t="str">
        <f t="shared" si="29"/>
        <v/>
      </c>
      <c r="F322" s="92" t="str">
        <f t="shared" si="24"/>
        <v/>
      </c>
      <c r="G322" s="93" t="str">
        <f t="shared" si="25"/>
        <v/>
      </c>
      <c r="H322" s="92" t="str">
        <f t="shared" si="26"/>
        <v/>
      </c>
      <c r="I322" s="93" t="str">
        <f t="shared" si="27"/>
        <v/>
      </c>
      <c r="J322" s="90" t="str">
        <f t="shared" si="28"/>
        <v/>
      </c>
    </row>
    <row r="323" spans="3:10" x14ac:dyDescent="0.2">
      <c r="C323" s="107"/>
      <c r="D323" s="35"/>
      <c r="E323" s="89" t="str">
        <f t="shared" si="29"/>
        <v/>
      </c>
      <c r="F323" s="92" t="str">
        <f t="shared" si="24"/>
        <v/>
      </c>
      <c r="G323" s="93" t="str">
        <f t="shared" si="25"/>
        <v/>
      </c>
      <c r="H323" s="92" t="str">
        <f t="shared" si="26"/>
        <v/>
      </c>
      <c r="I323" s="93" t="str">
        <f t="shared" si="27"/>
        <v/>
      </c>
      <c r="J323" s="90" t="str">
        <f t="shared" si="28"/>
        <v/>
      </c>
    </row>
    <row r="324" spans="3:10" x14ac:dyDescent="0.2">
      <c r="C324" s="107"/>
      <c r="D324" s="35"/>
      <c r="E324" s="89" t="str">
        <f t="shared" si="29"/>
        <v/>
      </c>
      <c r="F324" s="92" t="str">
        <f t="shared" si="24"/>
        <v/>
      </c>
      <c r="G324" s="93" t="str">
        <f t="shared" si="25"/>
        <v/>
      </c>
      <c r="H324" s="92" t="str">
        <f t="shared" si="26"/>
        <v/>
      </c>
      <c r="I324" s="93" t="str">
        <f t="shared" si="27"/>
        <v/>
      </c>
      <c r="J324" s="90" t="str">
        <f t="shared" si="28"/>
        <v/>
      </c>
    </row>
    <row r="325" spans="3:10" x14ac:dyDescent="0.2">
      <c r="C325" s="107"/>
      <c r="D325" s="35"/>
      <c r="E325" s="89" t="str">
        <f t="shared" si="29"/>
        <v/>
      </c>
      <c r="F325" s="92" t="str">
        <f t="shared" ref="F325:F388" si="30">IF(E325&lt;=$B$8,PMT($B$6,$B$8,-$B$3),"")</f>
        <v/>
      </c>
      <c r="G325" s="93" t="str">
        <f t="shared" ref="G325:G388" si="31">IF(E325&lt;=$B$8,I324*$B$6,"")</f>
        <v/>
      </c>
      <c r="H325" s="92" t="str">
        <f t="shared" ref="H325:H388" si="32">IF(E325&lt;=$B$8,F325-G325,"")</f>
        <v/>
      </c>
      <c r="I325" s="93" t="str">
        <f t="shared" ref="I325:I388" si="33">IF(E325&lt;=$B$8,I324-H325,"")</f>
        <v/>
      </c>
      <c r="J325" s="90" t="str">
        <f t="shared" ref="J325:J388" si="34">IF(E325&lt;=$B$8,J324+H325,"")</f>
        <v/>
      </c>
    </row>
    <row r="326" spans="3:10" x14ac:dyDescent="0.2">
      <c r="C326" s="107"/>
      <c r="D326" s="35"/>
      <c r="E326" s="89" t="str">
        <f t="shared" ref="E326:E389" si="35">IF(E325&lt;$B$8,E325+1,"")</f>
        <v/>
      </c>
      <c r="F326" s="92" t="str">
        <f t="shared" si="30"/>
        <v/>
      </c>
      <c r="G326" s="93" t="str">
        <f t="shared" si="31"/>
        <v/>
      </c>
      <c r="H326" s="92" t="str">
        <f t="shared" si="32"/>
        <v/>
      </c>
      <c r="I326" s="93" t="str">
        <f t="shared" si="33"/>
        <v/>
      </c>
      <c r="J326" s="90" t="str">
        <f t="shared" si="34"/>
        <v/>
      </c>
    </row>
    <row r="327" spans="3:10" x14ac:dyDescent="0.2">
      <c r="C327" s="107"/>
      <c r="D327" s="35"/>
      <c r="E327" s="89" t="str">
        <f t="shared" si="35"/>
        <v/>
      </c>
      <c r="F327" s="92" t="str">
        <f t="shared" si="30"/>
        <v/>
      </c>
      <c r="G327" s="93" t="str">
        <f t="shared" si="31"/>
        <v/>
      </c>
      <c r="H327" s="92" t="str">
        <f t="shared" si="32"/>
        <v/>
      </c>
      <c r="I327" s="93" t="str">
        <f t="shared" si="33"/>
        <v/>
      </c>
      <c r="J327" s="90" t="str">
        <f t="shared" si="34"/>
        <v/>
      </c>
    </row>
    <row r="328" spans="3:10" x14ac:dyDescent="0.2">
      <c r="C328" s="106">
        <f>SUM(G328:G339)</f>
        <v>0</v>
      </c>
      <c r="D328" s="85"/>
      <c r="E328" s="89" t="str">
        <f t="shared" si="35"/>
        <v/>
      </c>
      <c r="F328" s="92" t="str">
        <f t="shared" si="30"/>
        <v/>
      </c>
      <c r="G328" s="93" t="str">
        <f t="shared" si="31"/>
        <v/>
      </c>
      <c r="H328" s="92" t="str">
        <f t="shared" si="32"/>
        <v/>
      </c>
      <c r="I328" s="93" t="str">
        <f t="shared" si="33"/>
        <v/>
      </c>
      <c r="J328" s="90" t="str">
        <f t="shared" si="34"/>
        <v/>
      </c>
    </row>
    <row r="329" spans="3:10" x14ac:dyDescent="0.2">
      <c r="C329" s="107"/>
      <c r="D329" s="35"/>
      <c r="E329" s="89" t="str">
        <f t="shared" si="35"/>
        <v/>
      </c>
      <c r="F329" s="92" t="str">
        <f t="shared" si="30"/>
        <v/>
      </c>
      <c r="G329" s="93" t="str">
        <f t="shared" si="31"/>
        <v/>
      </c>
      <c r="H329" s="92" t="str">
        <f t="shared" si="32"/>
        <v/>
      </c>
      <c r="I329" s="93" t="str">
        <f t="shared" si="33"/>
        <v/>
      </c>
      <c r="J329" s="90" t="str">
        <f t="shared" si="34"/>
        <v/>
      </c>
    </row>
    <row r="330" spans="3:10" x14ac:dyDescent="0.2">
      <c r="C330" s="107"/>
      <c r="D330" s="35"/>
      <c r="E330" s="89" t="str">
        <f t="shared" si="35"/>
        <v/>
      </c>
      <c r="F330" s="92" t="str">
        <f t="shared" si="30"/>
        <v/>
      </c>
      <c r="G330" s="93" t="str">
        <f t="shared" si="31"/>
        <v/>
      </c>
      <c r="H330" s="92" t="str">
        <f t="shared" si="32"/>
        <v/>
      </c>
      <c r="I330" s="93" t="str">
        <f t="shared" si="33"/>
        <v/>
      </c>
      <c r="J330" s="90" t="str">
        <f t="shared" si="34"/>
        <v/>
      </c>
    </row>
    <row r="331" spans="3:10" x14ac:dyDescent="0.2">
      <c r="C331" s="107"/>
      <c r="D331" s="35"/>
      <c r="E331" s="89" t="str">
        <f t="shared" si="35"/>
        <v/>
      </c>
      <c r="F331" s="92" t="str">
        <f t="shared" si="30"/>
        <v/>
      </c>
      <c r="G331" s="93" t="str">
        <f t="shared" si="31"/>
        <v/>
      </c>
      <c r="H331" s="92" t="str">
        <f t="shared" si="32"/>
        <v/>
      </c>
      <c r="I331" s="93" t="str">
        <f t="shared" si="33"/>
        <v/>
      </c>
      <c r="J331" s="90" t="str">
        <f t="shared" si="34"/>
        <v/>
      </c>
    </row>
    <row r="332" spans="3:10" x14ac:dyDescent="0.2">
      <c r="C332" s="107"/>
      <c r="D332" s="35"/>
      <c r="E332" s="89" t="str">
        <f t="shared" si="35"/>
        <v/>
      </c>
      <c r="F332" s="92" t="str">
        <f t="shared" si="30"/>
        <v/>
      </c>
      <c r="G332" s="93" t="str">
        <f t="shared" si="31"/>
        <v/>
      </c>
      <c r="H332" s="92" t="str">
        <f t="shared" si="32"/>
        <v/>
      </c>
      <c r="I332" s="93" t="str">
        <f t="shared" si="33"/>
        <v/>
      </c>
      <c r="J332" s="90" t="str">
        <f t="shared" si="34"/>
        <v/>
      </c>
    </row>
    <row r="333" spans="3:10" x14ac:dyDescent="0.2">
      <c r="C333" s="107"/>
      <c r="D333" s="35"/>
      <c r="E333" s="89" t="str">
        <f t="shared" si="35"/>
        <v/>
      </c>
      <c r="F333" s="92" t="str">
        <f t="shared" si="30"/>
        <v/>
      </c>
      <c r="G333" s="93" t="str">
        <f t="shared" si="31"/>
        <v/>
      </c>
      <c r="H333" s="92" t="str">
        <f t="shared" si="32"/>
        <v/>
      </c>
      <c r="I333" s="93" t="str">
        <f t="shared" si="33"/>
        <v/>
      </c>
      <c r="J333" s="90" t="str">
        <f t="shared" si="34"/>
        <v/>
      </c>
    </row>
    <row r="334" spans="3:10" x14ac:dyDescent="0.2">
      <c r="C334" s="107"/>
      <c r="D334" s="35"/>
      <c r="E334" s="89" t="str">
        <f t="shared" si="35"/>
        <v/>
      </c>
      <c r="F334" s="92" t="str">
        <f t="shared" si="30"/>
        <v/>
      </c>
      <c r="G334" s="93" t="str">
        <f t="shared" si="31"/>
        <v/>
      </c>
      <c r="H334" s="92" t="str">
        <f t="shared" si="32"/>
        <v/>
      </c>
      <c r="I334" s="93" t="str">
        <f t="shared" si="33"/>
        <v/>
      </c>
      <c r="J334" s="90" t="str">
        <f t="shared" si="34"/>
        <v/>
      </c>
    </row>
    <row r="335" spans="3:10" x14ac:dyDescent="0.2">
      <c r="C335" s="107"/>
      <c r="D335" s="35"/>
      <c r="E335" s="89" t="str">
        <f t="shared" si="35"/>
        <v/>
      </c>
      <c r="F335" s="92" t="str">
        <f t="shared" si="30"/>
        <v/>
      </c>
      <c r="G335" s="93" t="str">
        <f t="shared" si="31"/>
        <v/>
      </c>
      <c r="H335" s="92" t="str">
        <f t="shared" si="32"/>
        <v/>
      </c>
      <c r="I335" s="93" t="str">
        <f t="shared" si="33"/>
        <v/>
      </c>
      <c r="J335" s="90" t="str">
        <f t="shared" si="34"/>
        <v/>
      </c>
    </row>
    <row r="336" spans="3:10" x14ac:dyDescent="0.2">
      <c r="C336" s="107"/>
      <c r="D336" s="35"/>
      <c r="E336" s="89" t="str">
        <f t="shared" si="35"/>
        <v/>
      </c>
      <c r="F336" s="92" t="str">
        <f t="shared" si="30"/>
        <v/>
      </c>
      <c r="G336" s="93" t="str">
        <f t="shared" si="31"/>
        <v/>
      </c>
      <c r="H336" s="92" t="str">
        <f t="shared" si="32"/>
        <v/>
      </c>
      <c r="I336" s="93" t="str">
        <f t="shared" si="33"/>
        <v/>
      </c>
      <c r="J336" s="90" t="str">
        <f t="shared" si="34"/>
        <v/>
      </c>
    </row>
    <row r="337" spans="3:10" x14ac:dyDescent="0.2">
      <c r="C337" s="107"/>
      <c r="D337" s="35"/>
      <c r="E337" s="89" t="str">
        <f t="shared" si="35"/>
        <v/>
      </c>
      <c r="F337" s="92" t="str">
        <f t="shared" si="30"/>
        <v/>
      </c>
      <c r="G337" s="93" t="str">
        <f t="shared" si="31"/>
        <v/>
      </c>
      <c r="H337" s="92" t="str">
        <f t="shared" si="32"/>
        <v/>
      </c>
      <c r="I337" s="93" t="str">
        <f t="shared" si="33"/>
        <v/>
      </c>
      <c r="J337" s="90" t="str">
        <f t="shared" si="34"/>
        <v/>
      </c>
    </row>
    <row r="338" spans="3:10" x14ac:dyDescent="0.2">
      <c r="C338" s="107"/>
      <c r="D338" s="35"/>
      <c r="E338" s="89" t="str">
        <f t="shared" si="35"/>
        <v/>
      </c>
      <c r="F338" s="92" t="str">
        <f t="shared" si="30"/>
        <v/>
      </c>
      <c r="G338" s="93" t="str">
        <f t="shared" si="31"/>
        <v/>
      </c>
      <c r="H338" s="92" t="str">
        <f t="shared" si="32"/>
        <v/>
      </c>
      <c r="I338" s="93" t="str">
        <f t="shared" si="33"/>
        <v/>
      </c>
      <c r="J338" s="90" t="str">
        <f t="shared" si="34"/>
        <v/>
      </c>
    </row>
    <row r="339" spans="3:10" x14ac:dyDescent="0.2">
      <c r="C339" s="107"/>
      <c r="D339" s="35"/>
      <c r="E339" s="89" t="str">
        <f t="shared" si="35"/>
        <v/>
      </c>
      <c r="F339" s="92" t="str">
        <f t="shared" si="30"/>
        <v/>
      </c>
      <c r="G339" s="93" t="str">
        <f t="shared" si="31"/>
        <v/>
      </c>
      <c r="H339" s="92" t="str">
        <f t="shared" si="32"/>
        <v/>
      </c>
      <c r="I339" s="93" t="str">
        <f t="shared" si="33"/>
        <v/>
      </c>
      <c r="J339" s="90" t="str">
        <f t="shared" si="34"/>
        <v/>
      </c>
    </row>
    <row r="340" spans="3:10" x14ac:dyDescent="0.2">
      <c r="C340" s="106">
        <f>SUM(G340:G351)</f>
        <v>0</v>
      </c>
      <c r="D340" s="85"/>
      <c r="E340" s="89" t="str">
        <f t="shared" si="35"/>
        <v/>
      </c>
      <c r="F340" s="92" t="str">
        <f t="shared" si="30"/>
        <v/>
      </c>
      <c r="G340" s="93" t="str">
        <f t="shared" si="31"/>
        <v/>
      </c>
      <c r="H340" s="92" t="str">
        <f t="shared" si="32"/>
        <v/>
      </c>
      <c r="I340" s="93" t="str">
        <f t="shared" si="33"/>
        <v/>
      </c>
      <c r="J340" s="90" t="str">
        <f t="shared" si="34"/>
        <v/>
      </c>
    </row>
    <row r="341" spans="3:10" x14ac:dyDescent="0.2">
      <c r="C341" s="107"/>
      <c r="D341" s="35"/>
      <c r="E341" s="89" t="str">
        <f t="shared" si="35"/>
        <v/>
      </c>
      <c r="F341" s="92" t="str">
        <f t="shared" si="30"/>
        <v/>
      </c>
      <c r="G341" s="93" t="str">
        <f t="shared" si="31"/>
        <v/>
      </c>
      <c r="H341" s="92" t="str">
        <f t="shared" si="32"/>
        <v/>
      </c>
      <c r="I341" s="93" t="str">
        <f t="shared" si="33"/>
        <v/>
      </c>
      <c r="J341" s="90" t="str">
        <f t="shared" si="34"/>
        <v/>
      </c>
    </row>
    <row r="342" spans="3:10" x14ac:dyDescent="0.2">
      <c r="C342" s="107"/>
      <c r="D342" s="35"/>
      <c r="E342" s="89" t="str">
        <f t="shared" si="35"/>
        <v/>
      </c>
      <c r="F342" s="92" t="str">
        <f t="shared" si="30"/>
        <v/>
      </c>
      <c r="G342" s="93" t="str">
        <f t="shared" si="31"/>
        <v/>
      </c>
      <c r="H342" s="92" t="str">
        <f t="shared" si="32"/>
        <v/>
      </c>
      <c r="I342" s="93" t="str">
        <f t="shared" si="33"/>
        <v/>
      </c>
      <c r="J342" s="90" t="str">
        <f t="shared" si="34"/>
        <v/>
      </c>
    </row>
    <row r="343" spans="3:10" x14ac:dyDescent="0.2">
      <c r="C343" s="107"/>
      <c r="D343" s="35"/>
      <c r="E343" s="89" t="str">
        <f t="shared" si="35"/>
        <v/>
      </c>
      <c r="F343" s="92" t="str">
        <f t="shared" si="30"/>
        <v/>
      </c>
      <c r="G343" s="93" t="str">
        <f t="shared" si="31"/>
        <v/>
      </c>
      <c r="H343" s="92" t="str">
        <f t="shared" si="32"/>
        <v/>
      </c>
      <c r="I343" s="93" t="str">
        <f t="shared" si="33"/>
        <v/>
      </c>
      <c r="J343" s="90" t="str">
        <f t="shared" si="34"/>
        <v/>
      </c>
    </row>
    <row r="344" spans="3:10" x14ac:dyDescent="0.2">
      <c r="C344" s="107"/>
      <c r="D344" s="35"/>
      <c r="E344" s="89" t="str">
        <f t="shared" si="35"/>
        <v/>
      </c>
      <c r="F344" s="92" t="str">
        <f t="shared" si="30"/>
        <v/>
      </c>
      <c r="G344" s="93" t="str">
        <f t="shared" si="31"/>
        <v/>
      </c>
      <c r="H344" s="92" t="str">
        <f t="shared" si="32"/>
        <v/>
      </c>
      <c r="I344" s="93" t="str">
        <f t="shared" si="33"/>
        <v/>
      </c>
      <c r="J344" s="90" t="str">
        <f t="shared" si="34"/>
        <v/>
      </c>
    </row>
    <row r="345" spans="3:10" x14ac:dyDescent="0.2">
      <c r="C345" s="107"/>
      <c r="D345" s="35"/>
      <c r="E345" s="89" t="str">
        <f t="shared" si="35"/>
        <v/>
      </c>
      <c r="F345" s="92" t="str">
        <f t="shared" si="30"/>
        <v/>
      </c>
      <c r="G345" s="93" t="str">
        <f t="shared" si="31"/>
        <v/>
      </c>
      <c r="H345" s="92" t="str">
        <f t="shared" si="32"/>
        <v/>
      </c>
      <c r="I345" s="93" t="str">
        <f t="shared" si="33"/>
        <v/>
      </c>
      <c r="J345" s="90" t="str">
        <f t="shared" si="34"/>
        <v/>
      </c>
    </row>
    <row r="346" spans="3:10" x14ac:dyDescent="0.2">
      <c r="C346" s="107"/>
      <c r="D346" s="35"/>
      <c r="E346" s="89" t="str">
        <f t="shared" si="35"/>
        <v/>
      </c>
      <c r="F346" s="92" t="str">
        <f t="shared" si="30"/>
        <v/>
      </c>
      <c r="G346" s="93" t="str">
        <f t="shared" si="31"/>
        <v/>
      </c>
      <c r="H346" s="92" t="str">
        <f t="shared" si="32"/>
        <v/>
      </c>
      <c r="I346" s="93" t="str">
        <f t="shared" si="33"/>
        <v/>
      </c>
      <c r="J346" s="90" t="str">
        <f t="shared" si="34"/>
        <v/>
      </c>
    </row>
    <row r="347" spans="3:10" x14ac:dyDescent="0.2">
      <c r="C347" s="107"/>
      <c r="D347" s="35"/>
      <c r="E347" s="89" t="str">
        <f t="shared" si="35"/>
        <v/>
      </c>
      <c r="F347" s="92" t="str">
        <f t="shared" si="30"/>
        <v/>
      </c>
      <c r="G347" s="93" t="str">
        <f t="shared" si="31"/>
        <v/>
      </c>
      <c r="H347" s="92" t="str">
        <f t="shared" si="32"/>
        <v/>
      </c>
      <c r="I347" s="93" t="str">
        <f t="shared" si="33"/>
        <v/>
      </c>
      <c r="J347" s="90" t="str">
        <f t="shared" si="34"/>
        <v/>
      </c>
    </row>
    <row r="348" spans="3:10" x14ac:dyDescent="0.2">
      <c r="C348" s="107"/>
      <c r="D348" s="35"/>
      <c r="E348" s="89" t="str">
        <f t="shared" si="35"/>
        <v/>
      </c>
      <c r="F348" s="92" t="str">
        <f t="shared" si="30"/>
        <v/>
      </c>
      <c r="G348" s="93" t="str">
        <f t="shared" si="31"/>
        <v/>
      </c>
      <c r="H348" s="92" t="str">
        <f t="shared" si="32"/>
        <v/>
      </c>
      <c r="I348" s="93" t="str">
        <f t="shared" si="33"/>
        <v/>
      </c>
      <c r="J348" s="90" t="str">
        <f t="shared" si="34"/>
        <v/>
      </c>
    </row>
    <row r="349" spans="3:10" x14ac:dyDescent="0.2">
      <c r="C349" s="107"/>
      <c r="D349" s="35"/>
      <c r="E349" s="89" t="str">
        <f t="shared" si="35"/>
        <v/>
      </c>
      <c r="F349" s="92" t="str">
        <f t="shared" si="30"/>
        <v/>
      </c>
      <c r="G349" s="93" t="str">
        <f t="shared" si="31"/>
        <v/>
      </c>
      <c r="H349" s="92" t="str">
        <f t="shared" si="32"/>
        <v/>
      </c>
      <c r="I349" s="93" t="str">
        <f t="shared" si="33"/>
        <v/>
      </c>
      <c r="J349" s="90" t="str">
        <f t="shared" si="34"/>
        <v/>
      </c>
    </row>
    <row r="350" spans="3:10" x14ac:dyDescent="0.2">
      <c r="C350" s="107"/>
      <c r="D350" s="35"/>
      <c r="E350" s="89" t="str">
        <f t="shared" si="35"/>
        <v/>
      </c>
      <c r="F350" s="92" t="str">
        <f t="shared" si="30"/>
        <v/>
      </c>
      <c r="G350" s="93" t="str">
        <f t="shared" si="31"/>
        <v/>
      </c>
      <c r="H350" s="92" t="str">
        <f t="shared" si="32"/>
        <v/>
      </c>
      <c r="I350" s="93" t="str">
        <f t="shared" si="33"/>
        <v/>
      </c>
      <c r="J350" s="90" t="str">
        <f t="shared" si="34"/>
        <v/>
      </c>
    </row>
    <row r="351" spans="3:10" x14ac:dyDescent="0.2">
      <c r="C351" s="107"/>
      <c r="D351" s="35"/>
      <c r="E351" s="89" t="str">
        <f t="shared" si="35"/>
        <v/>
      </c>
      <c r="F351" s="92" t="str">
        <f t="shared" si="30"/>
        <v/>
      </c>
      <c r="G351" s="93" t="str">
        <f t="shared" si="31"/>
        <v/>
      </c>
      <c r="H351" s="92" t="str">
        <f t="shared" si="32"/>
        <v/>
      </c>
      <c r="I351" s="93" t="str">
        <f t="shared" si="33"/>
        <v/>
      </c>
      <c r="J351" s="90" t="str">
        <f t="shared" si="34"/>
        <v/>
      </c>
    </row>
    <row r="352" spans="3:10" x14ac:dyDescent="0.2">
      <c r="C352" s="106">
        <f>SUM(G352:G363)</f>
        <v>0</v>
      </c>
      <c r="D352" s="85"/>
      <c r="E352" s="89" t="str">
        <f t="shared" si="35"/>
        <v/>
      </c>
      <c r="F352" s="92" t="str">
        <f t="shared" si="30"/>
        <v/>
      </c>
      <c r="G352" s="93" t="str">
        <f t="shared" si="31"/>
        <v/>
      </c>
      <c r="H352" s="92" t="str">
        <f t="shared" si="32"/>
        <v/>
      </c>
      <c r="I352" s="93" t="str">
        <f t="shared" si="33"/>
        <v/>
      </c>
      <c r="J352" s="90" t="str">
        <f t="shared" si="34"/>
        <v/>
      </c>
    </row>
    <row r="353" spans="3:10" x14ac:dyDescent="0.2">
      <c r="C353" s="107"/>
      <c r="D353" s="35"/>
      <c r="E353" s="89" t="str">
        <f t="shared" si="35"/>
        <v/>
      </c>
      <c r="F353" s="92" t="str">
        <f t="shared" si="30"/>
        <v/>
      </c>
      <c r="G353" s="93" t="str">
        <f t="shared" si="31"/>
        <v/>
      </c>
      <c r="H353" s="92" t="str">
        <f t="shared" si="32"/>
        <v/>
      </c>
      <c r="I353" s="93" t="str">
        <f t="shared" si="33"/>
        <v/>
      </c>
      <c r="J353" s="90" t="str">
        <f t="shared" si="34"/>
        <v/>
      </c>
    </row>
    <row r="354" spans="3:10" x14ac:dyDescent="0.2">
      <c r="C354" s="107"/>
      <c r="D354" s="35"/>
      <c r="E354" s="89" t="str">
        <f t="shared" si="35"/>
        <v/>
      </c>
      <c r="F354" s="92" t="str">
        <f t="shared" si="30"/>
        <v/>
      </c>
      <c r="G354" s="93" t="str">
        <f t="shared" si="31"/>
        <v/>
      </c>
      <c r="H354" s="92" t="str">
        <f t="shared" si="32"/>
        <v/>
      </c>
      <c r="I354" s="93" t="str">
        <f t="shared" si="33"/>
        <v/>
      </c>
      <c r="J354" s="90" t="str">
        <f t="shared" si="34"/>
        <v/>
      </c>
    </row>
    <row r="355" spans="3:10" x14ac:dyDescent="0.2">
      <c r="C355" s="107"/>
      <c r="D355" s="35"/>
      <c r="E355" s="89" t="str">
        <f t="shared" si="35"/>
        <v/>
      </c>
      <c r="F355" s="92" t="str">
        <f t="shared" si="30"/>
        <v/>
      </c>
      <c r="G355" s="93" t="str">
        <f t="shared" si="31"/>
        <v/>
      </c>
      <c r="H355" s="92" t="str">
        <f t="shared" si="32"/>
        <v/>
      </c>
      <c r="I355" s="93" t="str">
        <f t="shared" si="33"/>
        <v/>
      </c>
      <c r="J355" s="90" t="str">
        <f t="shared" si="34"/>
        <v/>
      </c>
    </row>
    <row r="356" spans="3:10" x14ac:dyDescent="0.2">
      <c r="C356" s="107"/>
      <c r="D356" s="35"/>
      <c r="E356" s="89" t="str">
        <f t="shared" si="35"/>
        <v/>
      </c>
      <c r="F356" s="92" t="str">
        <f t="shared" si="30"/>
        <v/>
      </c>
      <c r="G356" s="93" t="str">
        <f t="shared" si="31"/>
        <v/>
      </c>
      <c r="H356" s="92" t="str">
        <f t="shared" si="32"/>
        <v/>
      </c>
      <c r="I356" s="93" t="str">
        <f t="shared" si="33"/>
        <v/>
      </c>
      <c r="J356" s="90" t="str">
        <f t="shared" si="34"/>
        <v/>
      </c>
    </row>
    <row r="357" spans="3:10" x14ac:dyDescent="0.2">
      <c r="C357" s="107"/>
      <c r="D357" s="35"/>
      <c r="E357" s="89" t="str">
        <f t="shared" si="35"/>
        <v/>
      </c>
      <c r="F357" s="92" t="str">
        <f t="shared" si="30"/>
        <v/>
      </c>
      <c r="G357" s="93" t="str">
        <f t="shared" si="31"/>
        <v/>
      </c>
      <c r="H357" s="92" t="str">
        <f t="shared" si="32"/>
        <v/>
      </c>
      <c r="I357" s="93" t="str">
        <f t="shared" si="33"/>
        <v/>
      </c>
      <c r="J357" s="90" t="str">
        <f t="shared" si="34"/>
        <v/>
      </c>
    </row>
    <row r="358" spans="3:10" x14ac:dyDescent="0.2">
      <c r="C358" s="107"/>
      <c r="D358" s="35"/>
      <c r="E358" s="89" t="str">
        <f t="shared" si="35"/>
        <v/>
      </c>
      <c r="F358" s="92" t="str">
        <f t="shared" si="30"/>
        <v/>
      </c>
      <c r="G358" s="93" t="str">
        <f t="shared" si="31"/>
        <v/>
      </c>
      <c r="H358" s="92" t="str">
        <f t="shared" si="32"/>
        <v/>
      </c>
      <c r="I358" s="93" t="str">
        <f t="shared" si="33"/>
        <v/>
      </c>
      <c r="J358" s="90" t="str">
        <f t="shared" si="34"/>
        <v/>
      </c>
    </row>
    <row r="359" spans="3:10" x14ac:dyDescent="0.2">
      <c r="C359" s="107"/>
      <c r="D359" s="35"/>
      <c r="E359" s="89" t="str">
        <f t="shared" si="35"/>
        <v/>
      </c>
      <c r="F359" s="92" t="str">
        <f t="shared" si="30"/>
        <v/>
      </c>
      <c r="G359" s="93" t="str">
        <f t="shared" si="31"/>
        <v/>
      </c>
      <c r="H359" s="92" t="str">
        <f t="shared" si="32"/>
        <v/>
      </c>
      <c r="I359" s="93" t="str">
        <f t="shared" si="33"/>
        <v/>
      </c>
      <c r="J359" s="90" t="str">
        <f t="shared" si="34"/>
        <v/>
      </c>
    </row>
    <row r="360" spans="3:10" x14ac:dyDescent="0.2">
      <c r="C360" s="107"/>
      <c r="D360" s="35"/>
      <c r="E360" s="89" t="str">
        <f t="shared" si="35"/>
        <v/>
      </c>
      <c r="F360" s="92" t="str">
        <f t="shared" si="30"/>
        <v/>
      </c>
      <c r="G360" s="93" t="str">
        <f t="shared" si="31"/>
        <v/>
      </c>
      <c r="H360" s="92" t="str">
        <f t="shared" si="32"/>
        <v/>
      </c>
      <c r="I360" s="93" t="str">
        <f t="shared" si="33"/>
        <v/>
      </c>
      <c r="J360" s="90" t="str">
        <f t="shared" si="34"/>
        <v/>
      </c>
    </row>
    <row r="361" spans="3:10" x14ac:dyDescent="0.2">
      <c r="C361" s="107"/>
      <c r="D361" s="35"/>
      <c r="E361" s="89" t="str">
        <f t="shared" si="35"/>
        <v/>
      </c>
      <c r="F361" s="92" t="str">
        <f t="shared" si="30"/>
        <v/>
      </c>
      <c r="G361" s="93" t="str">
        <f t="shared" si="31"/>
        <v/>
      </c>
      <c r="H361" s="92" t="str">
        <f t="shared" si="32"/>
        <v/>
      </c>
      <c r="I361" s="93" t="str">
        <f t="shared" si="33"/>
        <v/>
      </c>
      <c r="J361" s="90" t="str">
        <f t="shared" si="34"/>
        <v/>
      </c>
    </row>
    <row r="362" spans="3:10" x14ac:dyDescent="0.2">
      <c r="C362" s="107"/>
      <c r="D362" s="35"/>
      <c r="E362" s="89" t="str">
        <f t="shared" si="35"/>
        <v/>
      </c>
      <c r="F362" s="92" t="str">
        <f t="shared" si="30"/>
        <v/>
      </c>
      <c r="G362" s="93" t="str">
        <f t="shared" si="31"/>
        <v/>
      </c>
      <c r="H362" s="92" t="str">
        <f t="shared" si="32"/>
        <v/>
      </c>
      <c r="I362" s="93" t="str">
        <f t="shared" si="33"/>
        <v/>
      </c>
      <c r="J362" s="90" t="str">
        <f t="shared" si="34"/>
        <v/>
      </c>
    </row>
    <row r="363" spans="3:10" x14ac:dyDescent="0.2">
      <c r="C363" s="107"/>
      <c r="D363" s="35"/>
      <c r="E363" s="89" t="str">
        <f t="shared" si="35"/>
        <v/>
      </c>
      <c r="F363" s="92" t="str">
        <f t="shared" si="30"/>
        <v/>
      </c>
      <c r="G363" s="93" t="str">
        <f t="shared" si="31"/>
        <v/>
      </c>
      <c r="H363" s="92" t="str">
        <f t="shared" si="32"/>
        <v/>
      </c>
      <c r="I363" s="93" t="str">
        <f t="shared" si="33"/>
        <v/>
      </c>
      <c r="J363" s="90" t="str">
        <f t="shared" si="34"/>
        <v/>
      </c>
    </row>
    <row r="364" spans="3:10" x14ac:dyDescent="0.2">
      <c r="E364" s="89" t="str">
        <f t="shared" si="35"/>
        <v/>
      </c>
      <c r="F364" s="92" t="str">
        <f t="shared" si="30"/>
        <v/>
      </c>
      <c r="G364" s="93" t="str">
        <f t="shared" si="31"/>
        <v/>
      </c>
      <c r="H364" s="92" t="str">
        <f t="shared" si="32"/>
        <v/>
      </c>
      <c r="I364" s="93" t="str">
        <f t="shared" si="33"/>
        <v/>
      </c>
      <c r="J364" s="90" t="str">
        <f t="shared" si="34"/>
        <v/>
      </c>
    </row>
    <row r="365" spans="3:10" x14ac:dyDescent="0.2">
      <c r="E365" s="89" t="str">
        <f t="shared" si="35"/>
        <v/>
      </c>
      <c r="F365" s="92" t="str">
        <f t="shared" si="30"/>
        <v/>
      </c>
      <c r="G365" s="93" t="str">
        <f t="shared" si="31"/>
        <v/>
      </c>
      <c r="H365" s="92" t="str">
        <f t="shared" si="32"/>
        <v/>
      </c>
      <c r="I365" s="93" t="str">
        <f t="shared" si="33"/>
        <v/>
      </c>
      <c r="J365" s="90" t="str">
        <f t="shared" si="34"/>
        <v/>
      </c>
    </row>
    <row r="366" spans="3:10" x14ac:dyDescent="0.2">
      <c r="E366" s="89" t="str">
        <f t="shared" si="35"/>
        <v/>
      </c>
      <c r="F366" s="92" t="str">
        <f t="shared" si="30"/>
        <v/>
      </c>
      <c r="G366" s="93" t="str">
        <f t="shared" si="31"/>
        <v/>
      </c>
      <c r="H366" s="92" t="str">
        <f t="shared" si="32"/>
        <v/>
      </c>
      <c r="I366" s="93" t="str">
        <f t="shared" si="33"/>
        <v/>
      </c>
      <c r="J366" s="90" t="str">
        <f t="shared" si="34"/>
        <v/>
      </c>
    </row>
    <row r="367" spans="3:10" x14ac:dyDescent="0.2">
      <c r="E367" s="89" t="str">
        <f t="shared" si="35"/>
        <v/>
      </c>
      <c r="F367" s="92" t="str">
        <f t="shared" si="30"/>
        <v/>
      </c>
      <c r="G367" s="93" t="str">
        <f t="shared" si="31"/>
        <v/>
      </c>
      <c r="H367" s="92" t="str">
        <f t="shared" si="32"/>
        <v/>
      </c>
      <c r="I367" s="93" t="str">
        <f t="shared" si="33"/>
        <v/>
      </c>
      <c r="J367" s="90" t="str">
        <f t="shared" si="34"/>
        <v/>
      </c>
    </row>
    <row r="368" spans="3:10" x14ac:dyDescent="0.2">
      <c r="E368" s="89" t="str">
        <f t="shared" si="35"/>
        <v/>
      </c>
      <c r="F368" s="92" t="str">
        <f t="shared" si="30"/>
        <v/>
      </c>
      <c r="G368" s="93" t="str">
        <f t="shared" si="31"/>
        <v/>
      </c>
      <c r="H368" s="92" t="str">
        <f t="shared" si="32"/>
        <v/>
      </c>
      <c r="I368" s="93" t="str">
        <f t="shared" si="33"/>
        <v/>
      </c>
      <c r="J368" s="90" t="str">
        <f t="shared" si="34"/>
        <v/>
      </c>
    </row>
    <row r="369" spans="5:10" x14ac:dyDescent="0.2">
      <c r="E369" s="89" t="str">
        <f t="shared" si="35"/>
        <v/>
      </c>
      <c r="F369" s="92" t="str">
        <f t="shared" si="30"/>
        <v/>
      </c>
      <c r="G369" s="93" t="str">
        <f t="shared" si="31"/>
        <v/>
      </c>
      <c r="H369" s="92" t="str">
        <f t="shared" si="32"/>
        <v/>
      </c>
      <c r="I369" s="93" t="str">
        <f t="shared" si="33"/>
        <v/>
      </c>
      <c r="J369" s="90" t="str">
        <f t="shared" si="34"/>
        <v/>
      </c>
    </row>
    <row r="370" spans="5:10" x14ac:dyDescent="0.2">
      <c r="E370" s="89" t="str">
        <f t="shared" si="35"/>
        <v/>
      </c>
      <c r="F370" s="92" t="str">
        <f t="shared" si="30"/>
        <v/>
      </c>
      <c r="G370" s="93" t="str">
        <f t="shared" si="31"/>
        <v/>
      </c>
      <c r="H370" s="92" t="str">
        <f t="shared" si="32"/>
        <v/>
      </c>
      <c r="I370" s="93" t="str">
        <f t="shared" si="33"/>
        <v/>
      </c>
      <c r="J370" s="90" t="str">
        <f t="shared" si="34"/>
        <v/>
      </c>
    </row>
    <row r="371" spans="5:10" x14ac:dyDescent="0.2">
      <c r="E371" s="89" t="str">
        <f t="shared" si="35"/>
        <v/>
      </c>
      <c r="F371" s="92" t="str">
        <f t="shared" si="30"/>
        <v/>
      </c>
      <c r="G371" s="93" t="str">
        <f t="shared" si="31"/>
        <v/>
      </c>
      <c r="H371" s="92" t="str">
        <f t="shared" si="32"/>
        <v/>
      </c>
      <c r="I371" s="93" t="str">
        <f t="shared" si="33"/>
        <v/>
      </c>
      <c r="J371" s="90" t="str">
        <f t="shared" si="34"/>
        <v/>
      </c>
    </row>
    <row r="372" spans="5:10" x14ac:dyDescent="0.2">
      <c r="E372" s="89" t="str">
        <f t="shared" si="35"/>
        <v/>
      </c>
      <c r="F372" s="92" t="str">
        <f t="shared" si="30"/>
        <v/>
      </c>
      <c r="G372" s="93" t="str">
        <f t="shared" si="31"/>
        <v/>
      </c>
      <c r="H372" s="92" t="str">
        <f t="shared" si="32"/>
        <v/>
      </c>
      <c r="I372" s="93" t="str">
        <f t="shared" si="33"/>
        <v/>
      </c>
      <c r="J372" s="90" t="str">
        <f t="shared" si="34"/>
        <v/>
      </c>
    </row>
    <row r="373" spans="5:10" x14ac:dyDescent="0.2">
      <c r="E373" s="89" t="str">
        <f t="shared" si="35"/>
        <v/>
      </c>
      <c r="F373" s="92" t="str">
        <f t="shared" si="30"/>
        <v/>
      </c>
      <c r="G373" s="93" t="str">
        <f t="shared" si="31"/>
        <v/>
      </c>
      <c r="H373" s="92" t="str">
        <f t="shared" si="32"/>
        <v/>
      </c>
      <c r="I373" s="93" t="str">
        <f t="shared" si="33"/>
        <v/>
      </c>
      <c r="J373" s="90" t="str">
        <f t="shared" si="34"/>
        <v/>
      </c>
    </row>
    <row r="374" spans="5:10" x14ac:dyDescent="0.2">
      <c r="E374" s="89" t="str">
        <f t="shared" si="35"/>
        <v/>
      </c>
      <c r="F374" s="92" t="str">
        <f t="shared" si="30"/>
        <v/>
      </c>
      <c r="G374" s="93" t="str">
        <f t="shared" si="31"/>
        <v/>
      </c>
      <c r="H374" s="92" t="str">
        <f t="shared" si="32"/>
        <v/>
      </c>
      <c r="I374" s="93" t="str">
        <f t="shared" si="33"/>
        <v/>
      </c>
      <c r="J374" s="90" t="str">
        <f t="shared" si="34"/>
        <v/>
      </c>
    </row>
    <row r="375" spans="5:10" x14ac:dyDescent="0.2">
      <c r="E375" s="89" t="str">
        <f t="shared" si="35"/>
        <v/>
      </c>
      <c r="F375" s="92" t="str">
        <f t="shared" si="30"/>
        <v/>
      </c>
      <c r="G375" s="93" t="str">
        <f t="shared" si="31"/>
        <v/>
      </c>
      <c r="H375" s="92" t="str">
        <f t="shared" si="32"/>
        <v/>
      </c>
      <c r="I375" s="93" t="str">
        <f t="shared" si="33"/>
        <v/>
      </c>
      <c r="J375" s="90" t="str">
        <f t="shared" si="34"/>
        <v/>
      </c>
    </row>
    <row r="376" spans="5:10" x14ac:dyDescent="0.2">
      <c r="E376" s="89" t="str">
        <f t="shared" si="35"/>
        <v/>
      </c>
      <c r="F376" s="92" t="str">
        <f t="shared" si="30"/>
        <v/>
      </c>
      <c r="G376" s="93" t="str">
        <f t="shared" si="31"/>
        <v/>
      </c>
      <c r="H376" s="92" t="str">
        <f t="shared" si="32"/>
        <v/>
      </c>
      <c r="I376" s="93" t="str">
        <f t="shared" si="33"/>
        <v/>
      </c>
      <c r="J376" s="90" t="str">
        <f t="shared" si="34"/>
        <v/>
      </c>
    </row>
    <row r="377" spans="5:10" x14ac:dyDescent="0.2">
      <c r="E377" s="89" t="str">
        <f t="shared" si="35"/>
        <v/>
      </c>
      <c r="F377" s="92" t="str">
        <f t="shared" si="30"/>
        <v/>
      </c>
      <c r="G377" s="93" t="str">
        <f t="shared" si="31"/>
        <v/>
      </c>
      <c r="H377" s="92" t="str">
        <f t="shared" si="32"/>
        <v/>
      </c>
      <c r="I377" s="93" t="str">
        <f t="shared" si="33"/>
        <v/>
      </c>
      <c r="J377" s="90" t="str">
        <f t="shared" si="34"/>
        <v/>
      </c>
    </row>
    <row r="378" spans="5:10" x14ac:dyDescent="0.2">
      <c r="E378" s="89" t="str">
        <f t="shared" si="35"/>
        <v/>
      </c>
      <c r="F378" s="92" t="str">
        <f t="shared" si="30"/>
        <v/>
      </c>
      <c r="G378" s="93" t="str">
        <f t="shared" si="31"/>
        <v/>
      </c>
      <c r="H378" s="92" t="str">
        <f t="shared" si="32"/>
        <v/>
      </c>
      <c r="I378" s="93" t="str">
        <f t="shared" si="33"/>
        <v/>
      </c>
      <c r="J378" s="90" t="str">
        <f t="shared" si="34"/>
        <v/>
      </c>
    </row>
    <row r="379" spans="5:10" x14ac:dyDescent="0.2">
      <c r="E379" s="89" t="str">
        <f t="shared" si="35"/>
        <v/>
      </c>
      <c r="F379" s="92" t="str">
        <f t="shared" si="30"/>
        <v/>
      </c>
      <c r="G379" s="93" t="str">
        <f t="shared" si="31"/>
        <v/>
      </c>
      <c r="H379" s="92" t="str">
        <f t="shared" si="32"/>
        <v/>
      </c>
      <c r="I379" s="93" t="str">
        <f t="shared" si="33"/>
        <v/>
      </c>
      <c r="J379" s="90" t="str">
        <f t="shared" si="34"/>
        <v/>
      </c>
    </row>
    <row r="380" spans="5:10" x14ac:dyDescent="0.2">
      <c r="E380" s="89" t="str">
        <f t="shared" si="35"/>
        <v/>
      </c>
      <c r="F380" s="92" t="str">
        <f t="shared" si="30"/>
        <v/>
      </c>
      <c r="G380" s="93" t="str">
        <f t="shared" si="31"/>
        <v/>
      </c>
      <c r="H380" s="92" t="str">
        <f t="shared" si="32"/>
        <v/>
      </c>
      <c r="I380" s="93" t="str">
        <f t="shared" si="33"/>
        <v/>
      </c>
      <c r="J380" s="90" t="str">
        <f t="shared" si="34"/>
        <v/>
      </c>
    </row>
    <row r="381" spans="5:10" x14ac:dyDescent="0.2">
      <c r="E381" s="89" t="str">
        <f t="shared" si="35"/>
        <v/>
      </c>
      <c r="F381" s="92" t="str">
        <f t="shared" si="30"/>
        <v/>
      </c>
      <c r="G381" s="93" t="str">
        <f t="shared" si="31"/>
        <v/>
      </c>
      <c r="H381" s="92" t="str">
        <f t="shared" si="32"/>
        <v/>
      </c>
      <c r="I381" s="93" t="str">
        <f t="shared" si="33"/>
        <v/>
      </c>
      <c r="J381" s="90" t="str">
        <f t="shared" si="34"/>
        <v/>
      </c>
    </row>
    <row r="382" spans="5:10" x14ac:dyDescent="0.2">
      <c r="E382" s="89" t="str">
        <f t="shared" si="35"/>
        <v/>
      </c>
      <c r="F382" s="92" t="str">
        <f t="shared" si="30"/>
        <v/>
      </c>
      <c r="G382" s="93" t="str">
        <f t="shared" si="31"/>
        <v/>
      </c>
      <c r="H382" s="92" t="str">
        <f t="shared" si="32"/>
        <v/>
      </c>
      <c r="I382" s="93" t="str">
        <f t="shared" si="33"/>
        <v/>
      </c>
      <c r="J382" s="90" t="str">
        <f t="shared" si="34"/>
        <v/>
      </c>
    </row>
    <row r="383" spans="5:10" x14ac:dyDescent="0.2">
      <c r="E383" s="89" t="str">
        <f t="shared" si="35"/>
        <v/>
      </c>
      <c r="F383" s="92" t="str">
        <f t="shared" si="30"/>
        <v/>
      </c>
      <c r="G383" s="93" t="str">
        <f t="shared" si="31"/>
        <v/>
      </c>
      <c r="H383" s="92" t="str">
        <f t="shared" si="32"/>
        <v/>
      </c>
      <c r="I383" s="93" t="str">
        <f t="shared" si="33"/>
        <v/>
      </c>
      <c r="J383" s="90" t="str">
        <f t="shared" si="34"/>
        <v/>
      </c>
    </row>
    <row r="384" spans="5:10" x14ac:dyDescent="0.2">
      <c r="E384" s="89" t="str">
        <f t="shared" si="35"/>
        <v/>
      </c>
      <c r="F384" s="92" t="str">
        <f t="shared" si="30"/>
        <v/>
      </c>
      <c r="G384" s="93" t="str">
        <f t="shared" si="31"/>
        <v/>
      </c>
      <c r="H384" s="92" t="str">
        <f t="shared" si="32"/>
        <v/>
      </c>
      <c r="I384" s="93" t="str">
        <f t="shared" si="33"/>
        <v/>
      </c>
      <c r="J384" s="90" t="str">
        <f t="shared" si="34"/>
        <v/>
      </c>
    </row>
    <row r="385" spans="5:10" x14ac:dyDescent="0.2">
      <c r="E385" s="89" t="str">
        <f t="shared" si="35"/>
        <v/>
      </c>
      <c r="F385" s="92" t="str">
        <f t="shared" si="30"/>
        <v/>
      </c>
      <c r="G385" s="93" t="str">
        <f t="shared" si="31"/>
        <v/>
      </c>
      <c r="H385" s="92" t="str">
        <f t="shared" si="32"/>
        <v/>
      </c>
      <c r="I385" s="93" t="str">
        <f t="shared" si="33"/>
        <v/>
      </c>
      <c r="J385" s="90" t="str">
        <f t="shared" si="34"/>
        <v/>
      </c>
    </row>
    <row r="386" spans="5:10" x14ac:dyDescent="0.2">
      <c r="E386" s="89" t="str">
        <f t="shared" si="35"/>
        <v/>
      </c>
      <c r="F386" s="92" t="str">
        <f t="shared" si="30"/>
        <v/>
      </c>
      <c r="G386" s="93" t="str">
        <f t="shared" si="31"/>
        <v/>
      </c>
      <c r="H386" s="92" t="str">
        <f t="shared" si="32"/>
        <v/>
      </c>
      <c r="I386" s="93" t="str">
        <f t="shared" si="33"/>
        <v/>
      </c>
      <c r="J386" s="90" t="str">
        <f t="shared" si="34"/>
        <v/>
      </c>
    </row>
    <row r="387" spans="5:10" x14ac:dyDescent="0.2">
      <c r="E387" s="89" t="str">
        <f t="shared" si="35"/>
        <v/>
      </c>
      <c r="F387" s="92" t="str">
        <f t="shared" si="30"/>
        <v/>
      </c>
      <c r="G387" s="93" t="str">
        <f t="shared" si="31"/>
        <v/>
      </c>
      <c r="H387" s="92" t="str">
        <f t="shared" si="32"/>
        <v/>
      </c>
      <c r="I387" s="93" t="str">
        <f t="shared" si="33"/>
        <v/>
      </c>
      <c r="J387" s="90" t="str">
        <f t="shared" si="34"/>
        <v/>
      </c>
    </row>
    <row r="388" spans="5:10" x14ac:dyDescent="0.2">
      <c r="E388" s="89" t="str">
        <f t="shared" si="35"/>
        <v/>
      </c>
      <c r="F388" s="92" t="str">
        <f t="shared" si="30"/>
        <v/>
      </c>
      <c r="G388" s="93" t="str">
        <f t="shared" si="31"/>
        <v/>
      </c>
      <c r="H388" s="92" t="str">
        <f t="shared" si="32"/>
        <v/>
      </c>
      <c r="I388" s="93" t="str">
        <f t="shared" si="33"/>
        <v/>
      </c>
      <c r="J388" s="90" t="str">
        <f t="shared" si="34"/>
        <v/>
      </c>
    </row>
    <row r="389" spans="5:10" x14ac:dyDescent="0.2">
      <c r="E389" s="89" t="str">
        <f t="shared" si="35"/>
        <v/>
      </c>
      <c r="F389" s="92" t="str">
        <f t="shared" ref="F389:F452" si="36">IF(E389&lt;=$B$8,PMT($B$6,$B$8,-$B$3),"")</f>
        <v/>
      </c>
      <c r="G389" s="93" t="str">
        <f t="shared" ref="G389:G452" si="37">IF(E389&lt;=$B$8,I388*$B$6,"")</f>
        <v/>
      </c>
      <c r="H389" s="92" t="str">
        <f t="shared" ref="H389:H452" si="38">IF(E389&lt;=$B$8,F389-G389,"")</f>
        <v/>
      </c>
      <c r="I389" s="93" t="str">
        <f t="shared" ref="I389:I452" si="39">IF(E389&lt;=$B$8,I388-H389,"")</f>
        <v/>
      </c>
      <c r="J389" s="90" t="str">
        <f t="shared" ref="J389:J452" si="40">IF(E389&lt;=$B$8,J388+H389,"")</f>
        <v/>
      </c>
    </row>
    <row r="390" spans="5:10" x14ac:dyDescent="0.2">
      <c r="E390" s="89" t="str">
        <f t="shared" ref="E390:E399" si="41">IF(E389&lt;$B$8,E389+1,"")</f>
        <v/>
      </c>
      <c r="F390" s="92" t="str">
        <f t="shared" si="36"/>
        <v/>
      </c>
      <c r="G390" s="93" t="str">
        <f t="shared" si="37"/>
        <v/>
      </c>
      <c r="H390" s="92" t="str">
        <f t="shared" si="38"/>
        <v/>
      </c>
      <c r="I390" s="93" t="str">
        <f t="shared" si="39"/>
        <v/>
      </c>
      <c r="J390" s="90" t="str">
        <f t="shared" si="40"/>
        <v/>
      </c>
    </row>
    <row r="391" spans="5:10" x14ac:dyDescent="0.2">
      <c r="E391" s="89" t="str">
        <f t="shared" si="41"/>
        <v/>
      </c>
      <c r="F391" s="92" t="str">
        <f t="shared" si="36"/>
        <v/>
      </c>
      <c r="G391" s="93" t="str">
        <f t="shared" si="37"/>
        <v/>
      </c>
      <c r="H391" s="92" t="str">
        <f t="shared" si="38"/>
        <v/>
      </c>
      <c r="I391" s="93" t="str">
        <f t="shared" si="39"/>
        <v/>
      </c>
      <c r="J391" s="90" t="str">
        <f t="shared" si="40"/>
        <v/>
      </c>
    </row>
    <row r="392" spans="5:10" x14ac:dyDescent="0.2">
      <c r="E392" s="89" t="str">
        <f t="shared" si="41"/>
        <v/>
      </c>
      <c r="F392" s="92" t="str">
        <f t="shared" si="36"/>
        <v/>
      </c>
      <c r="G392" s="93" t="str">
        <f t="shared" si="37"/>
        <v/>
      </c>
      <c r="H392" s="92" t="str">
        <f t="shared" si="38"/>
        <v/>
      </c>
      <c r="I392" s="93" t="str">
        <f t="shared" si="39"/>
        <v/>
      </c>
      <c r="J392" s="90" t="str">
        <f t="shared" si="40"/>
        <v/>
      </c>
    </row>
    <row r="393" spans="5:10" x14ac:dyDescent="0.2">
      <c r="E393" s="89" t="str">
        <f t="shared" si="41"/>
        <v/>
      </c>
      <c r="F393" s="92" t="str">
        <f t="shared" si="36"/>
        <v/>
      </c>
      <c r="G393" s="93" t="str">
        <f t="shared" si="37"/>
        <v/>
      </c>
      <c r="H393" s="92" t="str">
        <f t="shared" si="38"/>
        <v/>
      </c>
      <c r="I393" s="93" t="str">
        <f t="shared" si="39"/>
        <v/>
      </c>
      <c r="J393" s="90" t="str">
        <f t="shared" si="40"/>
        <v/>
      </c>
    </row>
    <row r="394" spans="5:10" x14ac:dyDescent="0.2">
      <c r="E394" s="89" t="str">
        <f t="shared" si="41"/>
        <v/>
      </c>
      <c r="F394" s="92" t="str">
        <f t="shared" si="36"/>
        <v/>
      </c>
      <c r="G394" s="93" t="str">
        <f t="shared" si="37"/>
        <v/>
      </c>
      <c r="H394" s="92" t="str">
        <f t="shared" si="38"/>
        <v/>
      </c>
      <c r="I394" s="93" t="str">
        <f t="shared" si="39"/>
        <v/>
      </c>
      <c r="J394" s="90" t="str">
        <f t="shared" si="40"/>
        <v/>
      </c>
    </row>
    <row r="395" spans="5:10" x14ac:dyDescent="0.2">
      <c r="E395" s="89" t="str">
        <f t="shared" si="41"/>
        <v/>
      </c>
      <c r="F395" s="92" t="str">
        <f t="shared" si="36"/>
        <v/>
      </c>
      <c r="G395" s="93" t="str">
        <f t="shared" si="37"/>
        <v/>
      </c>
      <c r="H395" s="92" t="str">
        <f t="shared" si="38"/>
        <v/>
      </c>
      <c r="I395" s="93" t="str">
        <f t="shared" si="39"/>
        <v/>
      </c>
      <c r="J395" s="90" t="str">
        <f t="shared" si="40"/>
        <v/>
      </c>
    </row>
    <row r="396" spans="5:10" x14ac:dyDescent="0.2">
      <c r="E396" s="89" t="str">
        <f t="shared" si="41"/>
        <v/>
      </c>
      <c r="F396" s="92" t="str">
        <f t="shared" si="36"/>
        <v/>
      </c>
      <c r="G396" s="93" t="str">
        <f t="shared" si="37"/>
        <v/>
      </c>
      <c r="H396" s="92" t="str">
        <f t="shared" si="38"/>
        <v/>
      </c>
      <c r="I396" s="93" t="str">
        <f t="shared" si="39"/>
        <v/>
      </c>
      <c r="J396" s="90" t="str">
        <f t="shared" si="40"/>
        <v/>
      </c>
    </row>
    <row r="397" spans="5:10" x14ac:dyDescent="0.2">
      <c r="E397" s="89" t="str">
        <f t="shared" si="41"/>
        <v/>
      </c>
      <c r="F397" s="92" t="str">
        <f t="shared" si="36"/>
        <v/>
      </c>
      <c r="G397" s="93" t="str">
        <f t="shared" si="37"/>
        <v/>
      </c>
      <c r="H397" s="92" t="str">
        <f t="shared" si="38"/>
        <v/>
      </c>
      <c r="I397" s="93" t="str">
        <f t="shared" si="39"/>
        <v/>
      </c>
      <c r="J397" s="90" t="str">
        <f t="shared" si="40"/>
        <v/>
      </c>
    </row>
    <row r="398" spans="5:10" x14ac:dyDescent="0.2">
      <c r="E398" s="89" t="str">
        <f t="shared" si="41"/>
        <v/>
      </c>
      <c r="F398" s="92" t="str">
        <f t="shared" si="36"/>
        <v/>
      </c>
      <c r="G398" s="93" t="str">
        <f t="shared" si="37"/>
        <v/>
      </c>
      <c r="H398" s="92" t="str">
        <f t="shared" si="38"/>
        <v/>
      </c>
      <c r="I398" s="93" t="str">
        <f t="shared" si="39"/>
        <v/>
      </c>
      <c r="J398" s="90" t="str">
        <f t="shared" si="40"/>
        <v/>
      </c>
    </row>
    <row r="399" spans="5:10" x14ac:dyDescent="0.2">
      <c r="E399" s="89" t="str">
        <f t="shared" si="41"/>
        <v/>
      </c>
      <c r="F399" s="92" t="str">
        <f t="shared" si="36"/>
        <v/>
      </c>
      <c r="G399" s="93" t="str">
        <f t="shared" si="37"/>
        <v/>
      </c>
      <c r="H399" s="92" t="str">
        <f t="shared" si="38"/>
        <v/>
      </c>
      <c r="I399" s="93" t="str">
        <f t="shared" si="39"/>
        <v/>
      </c>
      <c r="J399" s="90" t="str">
        <f t="shared" si="40"/>
        <v/>
      </c>
    </row>
    <row r="400" spans="5:10" x14ac:dyDescent="0.2">
      <c r="E400" s="89" t="str">
        <f t="shared" ref="E400:E463" si="42">IF(E399&lt;$B$9,E399+1,"")</f>
        <v/>
      </c>
      <c r="F400" s="92" t="str">
        <f t="shared" si="36"/>
        <v/>
      </c>
      <c r="G400" s="93" t="str">
        <f t="shared" si="37"/>
        <v/>
      </c>
      <c r="H400" s="92" t="str">
        <f t="shared" si="38"/>
        <v/>
      </c>
      <c r="I400" s="93" t="str">
        <f t="shared" si="39"/>
        <v/>
      </c>
      <c r="J400" s="90" t="str">
        <f t="shared" si="40"/>
        <v/>
      </c>
    </row>
    <row r="401" spans="5:10" x14ac:dyDescent="0.2">
      <c r="E401" s="89" t="str">
        <f t="shared" si="42"/>
        <v/>
      </c>
      <c r="F401" s="92" t="str">
        <f t="shared" si="36"/>
        <v/>
      </c>
      <c r="G401" s="93" t="str">
        <f t="shared" si="37"/>
        <v/>
      </c>
      <c r="H401" s="92" t="str">
        <f t="shared" si="38"/>
        <v/>
      </c>
      <c r="I401" s="93" t="str">
        <f t="shared" si="39"/>
        <v/>
      </c>
      <c r="J401" s="90" t="str">
        <f t="shared" si="40"/>
        <v/>
      </c>
    </row>
    <row r="402" spans="5:10" x14ac:dyDescent="0.2">
      <c r="E402" s="89" t="str">
        <f t="shared" si="42"/>
        <v/>
      </c>
      <c r="F402" s="92" t="str">
        <f t="shared" si="36"/>
        <v/>
      </c>
      <c r="G402" s="93" t="str">
        <f t="shared" si="37"/>
        <v/>
      </c>
      <c r="H402" s="92" t="str">
        <f t="shared" si="38"/>
        <v/>
      </c>
      <c r="I402" s="93" t="str">
        <f t="shared" si="39"/>
        <v/>
      </c>
      <c r="J402" s="90" t="str">
        <f t="shared" si="40"/>
        <v/>
      </c>
    </row>
    <row r="403" spans="5:10" x14ac:dyDescent="0.2">
      <c r="E403" s="89" t="str">
        <f t="shared" si="42"/>
        <v/>
      </c>
      <c r="F403" s="92" t="str">
        <f t="shared" si="36"/>
        <v/>
      </c>
      <c r="G403" s="93" t="str">
        <f t="shared" si="37"/>
        <v/>
      </c>
      <c r="H403" s="92" t="str">
        <f t="shared" si="38"/>
        <v/>
      </c>
      <c r="I403" s="93" t="str">
        <f t="shared" si="39"/>
        <v/>
      </c>
      <c r="J403" s="90" t="str">
        <f t="shared" si="40"/>
        <v/>
      </c>
    </row>
    <row r="404" spans="5:10" x14ac:dyDescent="0.2">
      <c r="E404" s="89" t="str">
        <f t="shared" si="42"/>
        <v/>
      </c>
      <c r="F404" s="92" t="str">
        <f t="shared" si="36"/>
        <v/>
      </c>
      <c r="G404" s="93" t="str">
        <f t="shared" si="37"/>
        <v/>
      </c>
      <c r="H404" s="92" t="str">
        <f t="shared" si="38"/>
        <v/>
      </c>
      <c r="I404" s="93" t="str">
        <f t="shared" si="39"/>
        <v/>
      </c>
      <c r="J404" s="90" t="str">
        <f t="shared" si="40"/>
        <v/>
      </c>
    </row>
    <row r="405" spans="5:10" x14ac:dyDescent="0.2">
      <c r="E405" s="89" t="str">
        <f t="shared" si="42"/>
        <v/>
      </c>
      <c r="F405" s="92" t="str">
        <f t="shared" si="36"/>
        <v/>
      </c>
      <c r="G405" s="93" t="str">
        <f t="shared" si="37"/>
        <v/>
      </c>
      <c r="H405" s="92" t="str">
        <f t="shared" si="38"/>
        <v/>
      </c>
      <c r="I405" s="93" t="str">
        <f t="shared" si="39"/>
        <v/>
      </c>
      <c r="J405" s="90" t="str">
        <f t="shared" si="40"/>
        <v/>
      </c>
    </row>
    <row r="406" spans="5:10" x14ac:dyDescent="0.2">
      <c r="E406" s="89" t="str">
        <f t="shared" si="42"/>
        <v/>
      </c>
      <c r="F406" s="92" t="str">
        <f t="shared" si="36"/>
        <v/>
      </c>
      <c r="G406" s="93" t="str">
        <f t="shared" si="37"/>
        <v/>
      </c>
      <c r="H406" s="92" t="str">
        <f t="shared" si="38"/>
        <v/>
      </c>
      <c r="I406" s="93" t="str">
        <f t="shared" si="39"/>
        <v/>
      </c>
      <c r="J406" s="90" t="str">
        <f t="shared" si="40"/>
        <v/>
      </c>
    </row>
    <row r="407" spans="5:10" x14ac:dyDescent="0.2">
      <c r="E407" s="89" t="str">
        <f t="shared" si="42"/>
        <v/>
      </c>
      <c r="F407" s="92" t="str">
        <f t="shared" si="36"/>
        <v/>
      </c>
      <c r="G407" s="93" t="str">
        <f t="shared" si="37"/>
        <v/>
      </c>
      <c r="H407" s="92" t="str">
        <f t="shared" si="38"/>
        <v/>
      </c>
      <c r="I407" s="93" t="str">
        <f t="shared" si="39"/>
        <v/>
      </c>
      <c r="J407" s="90" t="str">
        <f t="shared" si="40"/>
        <v/>
      </c>
    </row>
    <row r="408" spans="5:10" x14ac:dyDescent="0.2">
      <c r="E408" s="89" t="str">
        <f t="shared" si="42"/>
        <v/>
      </c>
      <c r="F408" s="92" t="str">
        <f t="shared" si="36"/>
        <v/>
      </c>
      <c r="G408" s="93" t="str">
        <f t="shared" si="37"/>
        <v/>
      </c>
      <c r="H408" s="92" t="str">
        <f t="shared" si="38"/>
        <v/>
      </c>
      <c r="I408" s="93" t="str">
        <f t="shared" si="39"/>
        <v/>
      </c>
      <c r="J408" s="90" t="str">
        <f t="shared" si="40"/>
        <v/>
      </c>
    </row>
    <row r="409" spans="5:10" x14ac:dyDescent="0.2">
      <c r="E409" s="89" t="str">
        <f t="shared" si="42"/>
        <v/>
      </c>
      <c r="F409" s="92" t="str">
        <f t="shared" si="36"/>
        <v/>
      </c>
      <c r="G409" s="93" t="str">
        <f t="shared" si="37"/>
        <v/>
      </c>
      <c r="H409" s="92" t="str">
        <f t="shared" si="38"/>
        <v/>
      </c>
      <c r="I409" s="93" t="str">
        <f t="shared" si="39"/>
        <v/>
      </c>
      <c r="J409" s="90" t="str">
        <f t="shared" si="40"/>
        <v/>
      </c>
    </row>
    <row r="410" spans="5:10" x14ac:dyDescent="0.2">
      <c r="E410" s="89" t="str">
        <f t="shared" si="42"/>
        <v/>
      </c>
      <c r="F410" s="92" t="str">
        <f t="shared" si="36"/>
        <v/>
      </c>
      <c r="G410" s="93" t="str">
        <f t="shared" si="37"/>
        <v/>
      </c>
      <c r="H410" s="92" t="str">
        <f t="shared" si="38"/>
        <v/>
      </c>
      <c r="I410" s="93" t="str">
        <f t="shared" si="39"/>
        <v/>
      </c>
      <c r="J410" s="90" t="str">
        <f t="shared" si="40"/>
        <v/>
      </c>
    </row>
    <row r="411" spans="5:10" x14ac:dyDescent="0.2">
      <c r="E411" s="89" t="str">
        <f t="shared" si="42"/>
        <v/>
      </c>
      <c r="F411" s="92" t="str">
        <f t="shared" si="36"/>
        <v/>
      </c>
      <c r="G411" s="93" t="str">
        <f t="shared" si="37"/>
        <v/>
      </c>
      <c r="H411" s="92" t="str">
        <f t="shared" si="38"/>
        <v/>
      </c>
      <c r="I411" s="93" t="str">
        <f t="shared" si="39"/>
        <v/>
      </c>
      <c r="J411" s="90" t="str">
        <f t="shared" si="40"/>
        <v/>
      </c>
    </row>
    <row r="412" spans="5:10" x14ac:dyDescent="0.2">
      <c r="E412" s="89" t="str">
        <f t="shared" si="42"/>
        <v/>
      </c>
      <c r="F412" s="92" t="str">
        <f t="shared" si="36"/>
        <v/>
      </c>
      <c r="G412" s="93" t="str">
        <f t="shared" si="37"/>
        <v/>
      </c>
      <c r="H412" s="92" t="str">
        <f t="shared" si="38"/>
        <v/>
      </c>
      <c r="I412" s="93" t="str">
        <f t="shared" si="39"/>
        <v/>
      </c>
      <c r="J412" s="90" t="str">
        <f t="shared" si="40"/>
        <v/>
      </c>
    </row>
    <row r="413" spans="5:10" x14ac:dyDescent="0.2">
      <c r="E413" s="89" t="str">
        <f t="shared" si="42"/>
        <v/>
      </c>
      <c r="F413" s="92" t="str">
        <f t="shared" si="36"/>
        <v/>
      </c>
      <c r="G413" s="93" t="str">
        <f t="shared" si="37"/>
        <v/>
      </c>
      <c r="H413" s="92" t="str">
        <f t="shared" si="38"/>
        <v/>
      </c>
      <c r="I413" s="93" t="str">
        <f t="shared" si="39"/>
        <v/>
      </c>
      <c r="J413" s="90" t="str">
        <f t="shared" si="40"/>
        <v/>
      </c>
    </row>
    <row r="414" spans="5:10" x14ac:dyDescent="0.2">
      <c r="E414" s="89" t="str">
        <f t="shared" si="42"/>
        <v/>
      </c>
      <c r="F414" s="92" t="str">
        <f t="shared" si="36"/>
        <v/>
      </c>
      <c r="G414" s="93" t="str">
        <f t="shared" si="37"/>
        <v/>
      </c>
      <c r="H414" s="92" t="str">
        <f t="shared" si="38"/>
        <v/>
      </c>
      <c r="I414" s="93" t="str">
        <f t="shared" si="39"/>
        <v/>
      </c>
      <c r="J414" s="90" t="str">
        <f t="shared" si="40"/>
        <v/>
      </c>
    </row>
    <row r="415" spans="5:10" x14ac:dyDescent="0.2">
      <c r="E415" s="89" t="str">
        <f t="shared" si="42"/>
        <v/>
      </c>
      <c r="F415" s="92" t="str">
        <f t="shared" si="36"/>
        <v/>
      </c>
      <c r="G415" s="93" t="str">
        <f t="shared" si="37"/>
        <v/>
      </c>
      <c r="H415" s="92" t="str">
        <f t="shared" si="38"/>
        <v/>
      </c>
      <c r="I415" s="93" t="str">
        <f t="shared" si="39"/>
        <v/>
      </c>
      <c r="J415" s="90" t="str">
        <f t="shared" si="40"/>
        <v/>
      </c>
    </row>
    <row r="416" spans="5:10" x14ac:dyDescent="0.2">
      <c r="E416" s="89" t="str">
        <f t="shared" si="42"/>
        <v/>
      </c>
      <c r="F416" s="92" t="str">
        <f t="shared" si="36"/>
        <v/>
      </c>
      <c r="G416" s="93" t="str">
        <f t="shared" si="37"/>
        <v/>
      </c>
      <c r="H416" s="92" t="str">
        <f t="shared" si="38"/>
        <v/>
      </c>
      <c r="I416" s="93" t="str">
        <f t="shared" si="39"/>
        <v/>
      </c>
      <c r="J416" s="90" t="str">
        <f t="shared" si="40"/>
        <v/>
      </c>
    </row>
    <row r="417" spans="5:10" x14ac:dyDescent="0.2">
      <c r="E417" s="89" t="str">
        <f t="shared" si="42"/>
        <v/>
      </c>
      <c r="F417" s="92" t="str">
        <f t="shared" si="36"/>
        <v/>
      </c>
      <c r="G417" s="93" t="str">
        <f t="shared" si="37"/>
        <v/>
      </c>
      <c r="H417" s="92" t="str">
        <f t="shared" si="38"/>
        <v/>
      </c>
      <c r="I417" s="93" t="str">
        <f t="shared" si="39"/>
        <v/>
      </c>
      <c r="J417" s="90" t="str">
        <f t="shared" si="40"/>
        <v/>
      </c>
    </row>
    <row r="418" spans="5:10" x14ac:dyDescent="0.2">
      <c r="E418" s="89" t="str">
        <f t="shared" si="42"/>
        <v/>
      </c>
      <c r="F418" s="92" t="str">
        <f t="shared" si="36"/>
        <v/>
      </c>
      <c r="G418" s="93" t="str">
        <f t="shared" si="37"/>
        <v/>
      </c>
      <c r="H418" s="92" t="str">
        <f t="shared" si="38"/>
        <v/>
      </c>
      <c r="I418" s="93" t="str">
        <f t="shared" si="39"/>
        <v/>
      </c>
      <c r="J418" s="90" t="str">
        <f t="shared" si="40"/>
        <v/>
      </c>
    </row>
    <row r="419" spans="5:10" x14ac:dyDescent="0.2">
      <c r="E419" s="89" t="str">
        <f t="shared" si="42"/>
        <v/>
      </c>
      <c r="F419" s="92" t="str">
        <f t="shared" si="36"/>
        <v/>
      </c>
      <c r="G419" s="93" t="str">
        <f t="shared" si="37"/>
        <v/>
      </c>
      <c r="H419" s="92" t="str">
        <f t="shared" si="38"/>
        <v/>
      </c>
      <c r="I419" s="93" t="str">
        <f t="shared" si="39"/>
        <v/>
      </c>
      <c r="J419" s="90" t="str">
        <f t="shared" si="40"/>
        <v/>
      </c>
    </row>
    <row r="420" spans="5:10" x14ac:dyDescent="0.2">
      <c r="E420" s="89" t="str">
        <f t="shared" si="42"/>
        <v/>
      </c>
      <c r="F420" s="92" t="str">
        <f t="shared" si="36"/>
        <v/>
      </c>
      <c r="G420" s="93" t="str">
        <f t="shared" si="37"/>
        <v/>
      </c>
      <c r="H420" s="92" t="str">
        <f t="shared" si="38"/>
        <v/>
      </c>
      <c r="I420" s="93" t="str">
        <f t="shared" si="39"/>
        <v/>
      </c>
      <c r="J420" s="90" t="str">
        <f t="shared" si="40"/>
        <v/>
      </c>
    </row>
    <row r="421" spans="5:10" x14ac:dyDescent="0.2">
      <c r="E421" s="89" t="str">
        <f t="shared" si="42"/>
        <v/>
      </c>
      <c r="F421" s="92" t="str">
        <f t="shared" si="36"/>
        <v/>
      </c>
      <c r="G421" s="93" t="str">
        <f t="shared" si="37"/>
        <v/>
      </c>
      <c r="H421" s="92" t="str">
        <f t="shared" si="38"/>
        <v/>
      </c>
      <c r="I421" s="93" t="str">
        <f t="shared" si="39"/>
        <v/>
      </c>
      <c r="J421" s="90" t="str">
        <f t="shared" si="40"/>
        <v/>
      </c>
    </row>
    <row r="422" spans="5:10" x14ac:dyDescent="0.2">
      <c r="E422" s="89" t="str">
        <f t="shared" si="42"/>
        <v/>
      </c>
      <c r="F422" s="92" t="str">
        <f t="shared" si="36"/>
        <v/>
      </c>
      <c r="G422" s="93" t="str">
        <f t="shared" si="37"/>
        <v/>
      </c>
      <c r="H422" s="92" t="str">
        <f t="shared" si="38"/>
        <v/>
      </c>
      <c r="I422" s="93" t="str">
        <f t="shared" si="39"/>
        <v/>
      </c>
      <c r="J422" s="90" t="str">
        <f t="shared" si="40"/>
        <v/>
      </c>
    </row>
    <row r="423" spans="5:10" x14ac:dyDescent="0.2">
      <c r="E423" s="89" t="str">
        <f t="shared" si="42"/>
        <v/>
      </c>
      <c r="F423" s="92" t="str">
        <f t="shared" si="36"/>
        <v/>
      </c>
      <c r="G423" s="93" t="str">
        <f t="shared" si="37"/>
        <v/>
      </c>
      <c r="H423" s="92" t="str">
        <f t="shared" si="38"/>
        <v/>
      </c>
      <c r="I423" s="93" t="str">
        <f t="shared" si="39"/>
        <v/>
      </c>
      <c r="J423" s="90" t="str">
        <f t="shared" si="40"/>
        <v/>
      </c>
    </row>
    <row r="424" spans="5:10" x14ac:dyDescent="0.2">
      <c r="E424" s="89" t="str">
        <f t="shared" si="42"/>
        <v/>
      </c>
      <c r="F424" s="92" t="str">
        <f t="shared" si="36"/>
        <v/>
      </c>
      <c r="G424" s="93" t="str">
        <f t="shared" si="37"/>
        <v/>
      </c>
      <c r="H424" s="92" t="str">
        <f t="shared" si="38"/>
        <v/>
      </c>
      <c r="I424" s="93" t="str">
        <f t="shared" si="39"/>
        <v/>
      </c>
      <c r="J424" s="90" t="str">
        <f t="shared" si="40"/>
        <v/>
      </c>
    </row>
    <row r="425" spans="5:10" x14ac:dyDescent="0.2">
      <c r="E425" s="89" t="str">
        <f t="shared" si="42"/>
        <v/>
      </c>
      <c r="F425" s="92" t="str">
        <f t="shared" si="36"/>
        <v/>
      </c>
      <c r="G425" s="93" t="str">
        <f t="shared" si="37"/>
        <v/>
      </c>
      <c r="H425" s="92" t="str">
        <f t="shared" si="38"/>
        <v/>
      </c>
      <c r="I425" s="93" t="str">
        <f t="shared" si="39"/>
        <v/>
      </c>
      <c r="J425" s="90" t="str">
        <f t="shared" si="40"/>
        <v/>
      </c>
    </row>
    <row r="426" spans="5:10" x14ac:dyDescent="0.2">
      <c r="E426" s="89" t="str">
        <f t="shared" si="42"/>
        <v/>
      </c>
      <c r="F426" s="92" t="str">
        <f t="shared" si="36"/>
        <v/>
      </c>
      <c r="G426" s="93" t="str">
        <f t="shared" si="37"/>
        <v/>
      </c>
      <c r="H426" s="92" t="str">
        <f t="shared" si="38"/>
        <v/>
      </c>
      <c r="I426" s="93" t="str">
        <f t="shared" si="39"/>
        <v/>
      </c>
      <c r="J426" s="90" t="str">
        <f t="shared" si="40"/>
        <v/>
      </c>
    </row>
    <row r="427" spans="5:10" x14ac:dyDescent="0.2">
      <c r="E427" s="89" t="str">
        <f t="shared" si="42"/>
        <v/>
      </c>
      <c r="F427" s="92" t="str">
        <f t="shared" si="36"/>
        <v/>
      </c>
      <c r="G427" s="93" t="str">
        <f t="shared" si="37"/>
        <v/>
      </c>
      <c r="H427" s="92" t="str">
        <f t="shared" si="38"/>
        <v/>
      </c>
      <c r="I427" s="93" t="str">
        <f t="shared" si="39"/>
        <v/>
      </c>
      <c r="J427" s="90" t="str">
        <f t="shared" si="40"/>
        <v/>
      </c>
    </row>
    <row r="428" spans="5:10" x14ac:dyDescent="0.2">
      <c r="E428" s="89" t="str">
        <f t="shared" si="42"/>
        <v/>
      </c>
      <c r="F428" s="92" t="str">
        <f t="shared" si="36"/>
        <v/>
      </c>
      <c r="G428" s="93" t="str">
        <f t="shared" si="37"/>
        <v/>
      </c>
      <c r="H428" s="92" t="str">
        <f t="shared" si="38"/>
        <v/>
      </c>
      <c r="I428" s="93" t="str">
        <f t="shared" si="39"/>
        <v/>
      </c>
      <c r="J428" s="90" t="str">
        <f t="shared" si="40"/>
        <v/>
      </c>
    </row>
    <row r="429" spans="5:10" x14ac:dyDescent="0.2">
      <c r="E429" s="89" t="str">
        <f t="shared" si="42"/>
        <v/>
      </c>
      <c r="F429" s="92" t="str">
        <f t="shared" si="36"/>
        <v/>
      </c>
      <c r="G429" s="93" t="str">
        <f t="shared" si="37"/>
        <v/>
      </c>
      <c r="H429" s="92" t="str">
        <f t="shared" si="38"/>
        <v/>
      </c>
      <c r="I429" s="93" t="str">
        <f t="shared" si="39"/>
        <v/>
      </c>
      <c r="J429" s="90" t="str">
        <f t="shared" si="40"/>
        <v/>
      </c>
    </row>
    <row r="430" spans="5:10" x14ac:dyDescent="0.2">
      <c r="E430" s="89" t="str">
        <f t="shared" si="42"/>
        <v/>
      </c>
      <c r="F430" s="92" t="str">
        <f t="shared" si="36"/>
        <v/>
      </c>
      <c r="G430" s="93" t="str">
        <f t="shared" si="37"/>
        <v/>
      </c>
      <c r="H430" s="92" t="str">
        <f t="shared" si="38"/>
        <v/>
      </c>
      <c r="I430" s="93" t="str">
        <f t="shared" si="39"/>
        <v/>
      </c>
      <c r="J430" s="90" t="str">
        <f t="shared" si="40"/>
        <v/>
      </c>
    </row>
    <row r="431" spans="5:10" x14ac:dyDescent="0.2">
      <c r="E431" s="89" t="str">
        <f t="shared" si="42"/>
        <v/>
      </c>
      <c r="F431" s="92" t="str">
        <f t="shared" si="36"/>
        <v/>
      </c>
      <c r="G431" s="93" t="str">
        <f t="shared" si="37"/>
        <v/>
      </c>
      <c r="H431" s="92" t="str">
        <f t="shared" si="38"/>
        <v/>
      </c>
      <c r="I431" s="93" t="str">
        <f t="shared" si="39"/>
        <v/>
      </c>
      <c r="J431" s="90" t="str">
        <f t="shared" si="40"/>
        <v/>
      </c>
    </row>
    <row r="432" spans="5:10" x14ac:dyDescent="0.2">
      <c r="E432" s="89" t="str">
        <f t="shared" si="42"/>
        <v/>
      </c>
      <c r="F432" s="92" t="str">
        <f t="shared" si="36"/>
        <v/>
      </c>
      <c r="G432" s="93" t="str">
        <f t="shared" si="37"/>
        <v/>
      </c>
      <c r="H432" s="92" t="str">
        <f t="shared" si="38"/>
        <v/>
      </c>
      <c r="I432" s="93" t="str">
        <f t="shared" si="39"/>
        <v/>
      </c>
      <c r="J432" s="90" t="str">
        <f t="shared" si="40"/>
        <v/>
      </c>
    </row>
    <row r="433" spans="5:10" x14ac:dyDescent="0.2">
      <c r="E433" s="89" t="str">
        <f t="shared" si="42"/>
        <v/>
      </c>
      <c r="F433" s="92" t="str">
        <f t="shared" si="36"/>
        <v/>
      </c>
      <c r="G433" s="93" t="str">
        <f t="shared" si="37"/>
        <v/>
      </c>
      <c r="H433" s="92" t="str">
        <f t="shared" si="38"/>
        <v/>
      </c>
      <c r="I433" s="93" t="str">
        <f t="shared" si="39"/>
        <v/>
      </c>
      <c r="J433" s="90" t="str">
        <f t="shared" si="40"/>
        <v/>
      </c>
    </row>
    <row r="434" spans="5:10" x14ac:dyDescent="0.2">
      <c r="E434" s="89" t="str">
        <f t="shared" si="42"/>
        <v/>
      </c>
      <c r="F434" s="92" t="str">
        <f t="shared" si="36"/>
        <v/>
      </c>
      <c r="G434" s="93" t="str">
        <f t="shared" si="37"/>
        <v/>
      </c>
      <c r="H434" s="92" t="str">
        <f t="shared" si="38"/>
        <v/>
      </c>
      <c r="I434" s="93" t="str">
        <f t="shared" si="39"/>
        <v/>
      </c>
      <c r="J434" s="90" t="str">
        <f t="shared" si="40"/>
        <v/>
      </c>
    </row>
    <row r="435" spans="5:10" x14ac:dyDescent="0.2">
      <c r="E435" s="89" t="str">
        <f t="shared" si="42"/>
        <v/>
      </c>
      <c r="F435" s="92" t="str">
        <f t="shared" si="36"/>
        <v/>
      </c>
      <c r="G435" s="93" t="str">
        <f t="shared" si="37"/>
        <v/>
      </c>
      <c r="H435" s="92" t="str">
        <f t="shared" si="38"/>
        <v/>
      </c>
      <c r="I435" s="93" t="str">
        <f t="shared" si="39"/>
        <v/>
      </c>
      <c r="J435" s="90" t="str">
        <f t="shared" si="40"/>
        <v/>
      </c>
    </row>
    <row r="436" spans="5:10" x14ac:dyDescent="0.2">
      <c r="E436" s="89" t="str">
        <f t="shared" si="42"/>
        <v/>
      </c>
      <c r="F436" s="92" t="str">
        <f t="shared" si="36"/>
        <v/>
      </c>
      <c r="G436" s="93" t="str">
        <f t="shared" si="37"/>
        <v/>
      </c>
      <c r="H436" s="92" t="str">
        <f t="shared" si="38"/>
        <v/>
      </c>
      <c r="I436" s="93" t="str">
        <f t="shared" si="39"/>
        <v/>
      </c>
      <c r="J436" s="90" t="str">
        <f t="shared" si="40"/>
        <v/>
      </c>
    </row>
    <row r="437" spans="5:10" x14ac:dyDescent="0.2">
      <c r="E437" s="89" t="str">
        <f t="shared" si="42"/>
        <v/>
      </c>
      <c r="F437" s="92" t="str">
        <f t="shared" si="36"/>
        <v/>
      </c>
      <c r="G437" s="93" t="str">
        <f t="shared" si="37"/>
        <v/>
      </c>
      <c r="H437" s="92" t="str">
        <f t="shared" si="38"/>
        <v/>
      </c>
      <c r="I437" s="93" t="str">
        <f t="shared" si="39"/>
        <v/>
      </c>
      <c r="J437" s="90" t="str">
        <f t="shared" si="40"/>
        <v/>
      </c>
    </row>
    <row r="438" spans="5:10" x14ac:dyDescent="0.2">
      <c r="E438" s="89" t="str">
        <f t="shared" si="42"/>
        <v/>
      </c>
      <c r="F438" s="92" t="str">
        <f t="shared" si="36"/>
        <v/>
      </c>
      <c r="G438" s="93" t="str">
        <f t="shared" si="37"/>
        <v/>
      </c>
      <c r="H438" s="92" t="str">
        <f t="shared" si="38"/>
        <v/>
      </c>
      <c r="I438" s="93" t="str">
        <f t="shared" si="39"/>
        <v/>
      </c>
      <c r="J438" s="90" t="str">
        <f t="shared" si="40"/>
        <v/>
      </c>
    </row>
    <row r="439" spans="5:10" x14ac:dyDescent="0.2">
      <c r="E439" s="89" t="str">
        <f t="shared" si="42"/>
        <v/>
      </c>
      <c r="F439" s="92" t="str">
        <f t="shared" si="36"/>
        <v/>
      </c>
      <c r="G439" s="93" t="str">
        <f t="shared" si="37"/>
        <v/>
      </c>
      <c r="H439" s="92" t="str">
        <f t="shared" si="38"/>
        <v/>
      </c>
      <c r="I439" s="93" t="str">
        <f t="shared" si="39"/>
        <v/>
      </c>
      <c r="J439" s="90" t="str">
        <f t="shared" si="40"/>
        <v/>
      </c>
    </row>
    <row r="440" spans="5:10" x14ac:dyDescent="0.2">
      <c r="E440" s="89" t="str">
        <f t="shared" si="42"/>
        <v/>
      </c>
      <c r="F440" s="92" t="str">
        <f t="shared" si="36"/>
        <v/>
      </c>
      <c r="G440" s="93" t="str">
        <f t="shared" si="37"/>
        <v/>
      </c>
      <c r="H440" s="92" t="str">
        <f t="shared" si="38"/>
        <v/>
      </c>
      <c r="I440" s="93" t="str">
        <f t="shared" si="39"/>
        <v/>
      </c>
      <c r="J440" s="90" t="str">
        <f t="shared" si="40"/>
        <v/>
      </c>
    </row>
    <row r="441" spans="5:10" x14ac:dyDescent="0.2">
      <c r="E441" s="89" t="str">
        <f t="shared" si="42"/>
        <v/>
      </c>
      <c r="F441" s="92" t="str">
        <f t="shared" si="36"/>
        <v/>
      </c>
      <c r="G441" s="93" t="str">
        <f t="shared" si="37"/>
        <v/>
      </c>
      <c r="H441" s="92" t="str">
        <f t="shared" si="38"/>
        <v/>
      </c>
      <c r="I441" s="93" t="str">
        <f t="shared" si="39"/>
        <v/>
      </c>
      <c r="J441" s="90" t="str">
        <f t="shared" si="40"/>
        <v/>
      </c>
    </row>
    <row r="442" spans="5:10" x14ac:dyDescent="0.2">
      <c r="E442" s="89" t="str">
        <f t="shared" si="42"/>
        <v/>
      </c>
      <c r="F442" s="92" t="str">
        <f t="shared" si="36"/>
        <v/>
      </c>
      <c r="G442" s="93" t="str">
        <f t="shared" si="37"/>
        <v/>
      </c>
      <c r="H442" s="92" t="str">
        <f t="shared" si="38"/>
        <v/>
      </c>
      <c r="I442" s="93" t="str">
        <f t="shared" si="39"/>
        <v/>
      </c>
      <c r="J442" s="90" t="str">
        <f t="shared" si="40"/>
        <v/>
      </c>
    </row>
    <row r="443" spans="5:10" x14ac:dyDescent="0.2">
      <c r="E443" s="89" t="str">
        <f t="shared" si="42"/>
        <v/>
      </c>
      <c r="F443" s="92" t="str">
        <f t="shared" si="36"/>
        <v/>
      </c>
      <c r="G443" s="93" t="str">
        <f t="shared" si="37"/>
        <v/>
      </c>
      <c r="H443" s="92" t="str">
        <f t="shared" si="38"/>
        <v/>
      </c>
      <c r="I443" s="93" t="str">
        <f t="shared" si="39"/>
        <v/>
      </c>
      <c r="J443" s="90" t="str">
        <f t="shared" si="40"/>
        <v/>
      </c>
    </row>
    <row r="444" spans="5:10" x14ac:dyDescent="0.2">
      <c r="E444" s="89" t="str">
        <f t="shared" si="42"/>
        <v/>
      </c>
      <c r="F444" s="92" t="str">
        <f t="shared" si="36"/>
        <v/>
      </c>
      <c r="G444" s="93" t="str">
        <f t="shared" si="37"/>
        <v/>
      </c>
      <c r="H444" s="92" t="str">
        <f t="shared" si="38"/>
        <v/>
      </c>
      <c r="I444" s="93" t="str">
        <f t="shared" si="39"/>
        <v/>
      </c>
      <c r="J444" s="90" t="str">
        <f t="shared" si="40"/>
        <v/>
      </c>
    </row>
    <row r="445" spans="5:10" x14ac:dyDescent="0.2">
      <c r="E445" s="89" t="str">
        <f t="shared" si="42"/>
        <v/>
      </c>
      <c r="F445" s="92" t="str">
        <f t="shared" si="36"/>
        <v/>
      </c>
      <c r="G445" s="93" t="str">
        <f t="shared" si="37"/>
        <v/>
      </c>
      <c r="H445" s="92" t="str">
        <f t="shared" si="38"/>
        <v/>
      </c>
      <c r="I445" s="93" t="str">
        <f t="shared" si="39"/>
        <v/>
      </c>
      <c r="J445" s="90" t="str">
        <f t="shared" si="40"/>
        <v/>
      </c>
    </row>
    <row r="446" spans="5:10" x14ac:dyDescent="0.2">
      <c r="E446" s="89" t="str">
        <f t="shared" si="42"/>
        <v/>
      </c>
      <c r="F446" s="92" t="str">
        <f t="shared" si="36"/>
        <v/>
      </c>
      <c r="G446" s="93" t="str">
        <f t="shared" si="37"/>
        <v/>
      </c>
      <c r="H446" s="92" t="str">
        <f t="shared" si="38"/>
        <v/>
      </c>
      <c r="I446" s="93" t="str">
        <f t="shared" si="39"/>
        <v/>
      </c>
      <c r="J446" s="90" t="str">
        <f t="shared" si="40"/>
        <v/>
      </c>
    </row>
    <row r="447" spans="5:10" x14ac:dyDescent="0.2">
      <c r="E447" s="89" t="str">
        <f t="shared" si="42"/>
        <v/>
      </c>
      <c r="F447" s="92" t="str">
        <f t="shared" si="36"/>
        <v/>
      </c>
      <c r="G447" s="93" t="str">
        <f t="shared" si="37"/>
        <v/>
      </c>
      <c r="H447" s="92" t="str">
        <f t="shared" si="38"/>
        <v/>
      </c>
      <c r="I447" s="93" t="str">
        <f t="shared" si="39"/>
        <v/>
      </c>
      <c r="J447" s="90" t="str">
        <f t="shared" si="40"/>
        <v/>
      </c>
    </row>
    <row r="448" spans="5:10" x14ac:dyDescent="0.2">
      <c r="E448" s="89" t="str">
        <f t="shared" si="42"/>
        <v/>
      </c>
      <c r="F448" s="92" t="str">
        <f t="shared" si="36"/>
        <v/>
      </c>
      <c r="G448" s="93" t="str">
        <f t="shared" si="37"/>
        <v/>
      </c>
      <c r="H448" s="92" t="str">
        <f t="shared" si="38"/>
        <v/>
      </c>
      <c r="I448" s="93" t="str">
        <f t="shared" si="39"/>
        <v/>
      </c>
      <c r="J448" s="90" t="str">
        <f t="shared" si="40"/>
        <v/>
      </c>
    </row>
    <row r="449" spans="5:10" x14ac:dyDescent="0.2">
      <c r="E449" s="89" t="str">
        <f t="shared" si="42"/>
        <v/>
      </c>
      <c r="F449" s="92" t="str">
        <f t="shared" si="36"/>
        <v/>
      </c>
      <c r="G449" s="93" t="str">
        <f t="shared" si="37"/>
        <v/>
      </c>
      <c r="H449" s="92" t="str">
        <f t="shared" si="38"/>
        <v/>
      </c>
      <c r="I449" s="93" t="str">
        <f t="shared" si="39"/>
        <v/>
      </c>
      <c r="J449" s="90" t="str">
        <f t="shared" si="40"/>
        <v/>
      </c>
    </row>
    <row r="450" spans="5:10" x14ac:dyDescent="0.2">
      <c r="E450" s="89" t="str">
        <f t="shared" si="42"/>
        <v/>
      </c>
      <c r="F450" s="92" t="str">
        <f t="shared" si="36"/>
        <v/>
      </c>
      <c r="G450" s="93" t="str">
        <f t="shared" si="37"/>
        <v/>
      </c>
      <c r="H450" s="92" t="str">
        <f t="shared" si="38"/>
        <v/>
      </c>
      <c r="I450" s="93" t="str">
        <f t="shared" si="39"/>
        <v/>
      </c>
      <c r="J450" s="90" t="str">
        <f t="shared" si="40"/>
        <v/>
      </c>
    </row>
    <row r="451" spans="5:10" x14ac:dyDescent="0.2">
      <c r="E451" s="89" t="str">
        <f t="shared" si="42"/>
        <v/>
      </c>
      <c r="F451" s="92" t="str">
        <f t="shared" si="36"/>
        <v/>
      </c>
      <c r="G451" s="93" t="str">
        <f t="shared" si="37"/>
        <v/>
      </c>
      <c r="H451" s="92" t="str">
        <f t="shared" si="38"/>
        <v/>
      </c>
      <c r="I451" s="93" t="str">
        <f t="shared" si="39"/>
        <v/>
      </c>
      <c r="J451" s="90" t="str">
        <f t="shared" si="40"/>
        <v/>
      </c>
    </row>
    <row r="452" spans="5:10" x14ac:dyDescent="0.2">
      <c r="E452" s="89" t="str">
        <f t="shared" si="42"/>
        <v/>
      </c>
      <c r="F452" s="92" t="str">
        <f t="shared" si="36"/>
        <v/>
      </c>
      <c r="G452" s="93" t="str">
        <f t="shared" si="37"/>
        <v/>
      </c>
      <c r="H452" s="92" t="str">
        <f t="shared" si="38"/>
        <v/>
      </c>
      <c r="I452" s="93" t="str">
        <f t="shared" si="39"/>
        <v/>
      </c>
      <c r="J452" s="90" t="str">
        <f t="shared" si="40"/>
        <v/>
      </c>
    </row>
    <row r="453" spans="5:10" x14ac:dyDescent="0.2">
      <c r="E453" s="89" t="str">
        <f t="shared" si="42"/>
        <v/>
      </c>
      <c r="F453" s="92" t="str">
        <f t="shared" ref="F453:F486" si="43">IF(E453&lt;=$B$8,PMT($B$6,$B$8,-$B$3),"")</f>
        <v/>
      </c>
      <c r="G453" s="93" t="str">
        <f t="shared" ref="G453:G486" si="44">IF(E453&lt;=$B$8,I452*$B$6,"")</f>
        <v/>
      </c>
      <c r="H453" s="92" t="str">
        <f t="shared" ref="H453:H486" si="45">IF(E453&lt;=$B$8,F453-G453,"")</f>
        <v/>
      </c>
      <c r="I453" s="93" t="str">
        <f t="shared" ref="I453:I486" si="46">IF(E453&lt;=$B$8,I452-H453,"")</f>
        <v/>
      </c>
      <c r="J453" s="90" t="str">
        <f t="shared" ref="J453:J486" si="47">IF(E453&lt;=$B$8,J452+H453,"")</f>
        <v/>
      </c>
    </row>
    <row r="454" spans="5:10" x14ac:dyDescent="0.2">
      <c r="E454" s="89" t="str">
        <f t="shared" si="42"/>
        <v/>
      </c>
      <c r="F454" s="92" t="str">
        <f t="shared" si="43"/>
        <v/>
      </c>
      <c r="G454" s="93" t="str">
        <f t="shared" si="44"/>
        <v/>
      </c>
      <c r="H454" s="92" t="str">
        <f t="shared" si="45"/>
        <v/>
      </c>
      <c r="I454" s="93" t="str">
        <f t="shared" si="46"/>
        <v/>
      </c>
      <c r="J454" s="90" t="str">
        <f t="shared" si="47"/>
        <v/>
      </c>
    </row>
    <row r="455" spans="5:10" x14ac:dyDescent="0.2">
      <c r="E455" s="89" t="str">
        <f t="shared" si="42"/>
        <v/>
      </c>
      <c r="F455" s="92" t="str">
        <f t="shared" si="43"/>
        <v/>
      </c>
      <c r="G455" s="93" t="str">
        <f t="shared" si="44"/>
        <v/>
      </c>
      <c r="H455" s="92" t="str">
        <f t="shared" si="45"/>
        <v/>
      </c>
      <c r="I455" s="93" t="str">
        <f t="shared" si="46"/>
        <v/>
      </c>
      <c r="J455" s="90" t="str">
        <f t="shared" si="47"/>
        <v/>
      </c>
    </row>
    <row r="456" spans="5:10" x14ac:dyDescent="0.2">
      <c r="E456" s="89" t="str">
        <f t="shared" si="42"/>
        <v/>
      </c>
      <c r="F456" s="92" t="str">
        <f t="shared" si="43"/>
        <v/>
      </c>
      <c r="G456" s="93" t="str">
        <f t="shared" si="44"/>
        <v/>
      </c>
      <c r="H456" s="92" t="str">
        <f t="shared" si="45"/>
        <v/>
      </c>
      <c r="I456" s="93" t="str">
        <f t="shared" si="46"/>
        <v/>
      </c>
      <c r="J456" s="90" t="str">
        <f t="shared" si="47"/>
        <v/>
      </c>
    </row>
    <row r="457" spans="5:10" x14ac:dyDescent="0.2">
      <c r="E457" s="89" t="str">
        <f t="shared" si="42"/>
        <v/>
      </c>
      <c r="F457" s="92" t="str">
        <f t="shared" si="43"/>
        <v/>
      </c>
      <c r="G457" s="93" t="str">
        <f t="shared" si="44"/>
        <v/>
      </c>
      <c r="H457" s="92" t="str">
        <f t="shared" si="45"/>
        <v/>
      </c>
      <c r="I457" s="93" t="str">
        <f t="shared" si="46"/>
        <v/>
      </c>
      <c r="J457" s="90" t="str">
        <f t="shared" si="47"/>
        <v/>
      </c>
    </row>
    <row r="458" spans="5:10" x14ac:dyDescent="0.2">
      <c r="E458" s="89" t="str">
        <f t="shared" si="42"/>
        <v/>
      </c>
      <c r="F458" s="92" t="str">
        <f t="shared" si="43"/>
        <v/>
      </c>
      <c r="G458" s="93" t="str">
        <f t="shared" si="44"/>
        <v/>
      </c>
      <c r="H458" s="92" t="str">
        <f t="shared" si="45"/>
        <v/>
      </c>
      <c r="I458" s="93" t="str">
        <f t="shared" si="46"/>
        <v/>
      </c>
      <c r="J458" s="90" t="str">
        <f t="shared" si="47"/>
        <v/>
      </c>
    </row>
    <row r="459" spans="5:10" x14ac:dyDescent="0.2">
      <c r="E459" s="89" t="str">
        <f t="shared" si="42"/>
        <v/>
      </c>
      <c r="F459" s="92" t="str">
        <f t="shared" si="43"/>
        <v/>
      </c>
      <c r="G459" s="93" t="str">
        <f t="shared" si="44"/>
        <v/>
      </c>
      <c r="H459" s="92" t="str">
        <f t="shared" si="45"/>
        <v/>
      </c>
      <c r="I459" s="93" t="str">
        <f t="shared" si="46"/>
        <v/>
      </c>
      <c r="J459" s="90" t="str">
        <f t="shared" si="47"/>
        <v/>
      </c>
    </row>
    <row r="460" spans="5:10" x14ac:dyDescent="0.2">
      <c r="E460" s="89" t="str">
        <f t="shared" si="42"/>
        <v/>
      </c>
      <c r="F460" s="92" t="str">
        <f t="shared" si="43"/>
        <v/>
      </c>
      <c r="G460" s="93" t="str">
        <f t="shared" si="44"/>
        <v/>
      </c>
      <c r="H460" s="92" t="str">
        <f t="shared" si="45"/>
        <v/>
      </c>
      <c r="I460" s="93" t="str">
        <f t="shared" si="46"/>
        <v/>
      </c>
      <c r="J460" s="90" t="str">
        <f t="shared" si="47"/>
        <v/>
      </c>
    </row>
    <row r="461" spans="5:10" x14ac:dyDescent="0.2">
      <c r="E461" s="89" t="str">
        <f t="shared" si="42"/>
        <v/>
      </c>
      <c r="F461" s="92" t="str">
        <f t="shared" si="43"/>
        <v/>
      </c>
      <c r="G461" s="93" t="str">
        <f t="shared" si="44"/>
        <v/>
      </c>
      <c r="H461" s="92" t="str">
        <f t="shared" si="45"/>
        <v/>
      </c>
      <c r="I461" s="93" t="str">
        <f t="shared" si="46"/>
        <v/>
      </c>
      <c r="J461" s="90" t="str">
        <f t="shared" si="47"/>
        <v/>
      </c>
    </row>
    <row r="462" spans="5:10" x14ac:dyDescent="0.2">
      <c r="E462" s="89" t="str">
        <f t="shared" si="42"/>
        <v/>
      </c>
      <c r="F462" s="92" t="str">
        <f t="shared" si="43"/>
        <v/>
      </c>
      <c r="G462" s="93" t="str">
        <f t="shared" si="44"/>
        <v/>
      </c>
      <c r="H462" s="92" t="str">
        <f t="shared" si="45"/>
        <v/>
      </c>
      <c r="I462" s="93" t="str">
        <f t="shared" si="46"/>
        <v/>
      </c>
      <c r="J462" s="90" t="str">
        <f t="shared" si="47"/>
        <v/>
      </c>
    </row>
    <row r="463" spans="5:10" x14ac:dyDescent="0.2">
      <c r="E463" s="89" t="str">
        <f t="shared" si="42"/>
        <v/>
      </c>
      <c r="F463" s="92" t="str">
        <f t="shared" si="43"/>
        <v/>
      </c>
      <c r="G463" s="93" t="str">
        <f t="shared" si="44"/>
        <v/>
      </c>
      <c r="H463" s="92" t="str">
        <f t="shared" si="45"/>
        <v/>
      </c>
      <c r="I463" s="93" t="str">
        <f t="shared" si="46"/>
        <v/>
      </c>
      <c r="J463" s="90" t="str">
        <f t="shared" si="47"/>
        <v/>
      </c>
    </row>
    <row r="464" spans="5:10" x14ac:dyDescent="0.2">
      <c r="E464" s="89" t="str">
        <f t="shared" ref="E464:E486" si="48">IF(E463&lt;$B$9,E463+1,"")</f>
        <v/>
      </c>
      <c r="F464" s="92" t="str">
        <f t="shared" si="43"/>
        <v/>
      </c>
      <c r="G464" s="93" t="str">
        <f t="shared" si="44"/>
        <v/>
      </c>
      <c r="H464" s="92" t="str">
        <f t="shared" si="45"/>
        <v/>
      </c>
      <c r="I464" s="93" t="str">
        <f t="shared" si="46"/>
        <v/>
      </c>
      <c r="J464" s="90" t="str">
        <f t="shared" si="47"/>
        <v/>
      </c>
    </row>
    <row r="465" spans="5:10" x14ac:dyDescent="0.2">
      <c r="E465" s="89" t="str">
        <f t="shared" si="48"/>
        <v/>
      </c>
      <c r="F465" s="92" t="str">
        <f t="shared" si="43"/>
        <v/>
      </c>
      <c r="G465" s="93" t="str">
        <f t="shared" si="44"/>
        <v/>
      </c>
      <c r="H465" s="92" t="str">
        <f t="shared" si="45"/>
        <v/>
      </c>
      <c r="I465" s="93" t="str">
        <f t="shared" si="46"/>
        <v/>
      </c>
      <c r="J465" s="90" t="str">
        <f t="shared" si="47"/>
        <v/>
      </c>
    </row>
    <row r="466" spans="5:10" x14ac:dyDescent="0.2">
      <c r="E466" s="89" t="str">
        <f t="shared" si="48"/>
        <v/>
      </c>
      <c r="F466" s="92" t="str">
        <f t="shared" si="43"/>
        <v/>
      </c>
      <c r="G466" s="93" t="str">
        <f t="shared" si="44"/>
        <v/>
      </c>
      <c r="H466" s="92" t="str">
        <f t="shared" si="45"/>
        <v/>
      </c>
      <c r="I466" s="93" t="str">
        <f t="shared" si="46"/>
        <v/>
      </c>
      <c r="J466" s="90" t="str">
        <f t="shared" si="47"/>
        <v/>
      </c>
    </row>
    <row r="467" spans="5:10" x14ac:dyDescent="0.2">
      <c r="E467" s="89" t="str">
        <f t="shared" si="48"/>
        <v/>
      </c>
      <c r="F467" s="92" t="str">
        <f t="shared" si="43"/>
        <v/>
      </c>
      <c r="G467" s="93" t="str">
        <f t="shared" si="44"/>
        <v/>
      </c>
      <c r="H467" s="92" t="str">
        <f t="shared" si="45"/>
        <v/>
      </c>
      <c r="I467" s="93" t="str">
        <f t="shared" si="46"/>
        <v/>
      </c>
      <c r="J467" s="90" t="str">
        <f t="shared" si="47"/>
        <v/>
      </c>
    </row>
    <row r="468" spans="5:10" x14ac:dyDescent="0.2">
      <c r="E468" s="89" t="str">
        <f t="shared" si="48"/>
        <v/>
      </c>
      <c r="F468" s="92" t="str">
        <f t="shared" si="43"/>
        <v/>
      </c>
      <c r="G468" s="93" t="str">
        <f t="shared" si="44"/>
        <v/>
      </c>
      <c r="H468" s="92" t="str">
        <f t="shared" si="45"/>
        <v/>
      </c>
      <c r="I468" s="93" t="str">
        <f t="shared" si="46"/>
        <v/>
      </c>
      <c r="J468" s="90" t="str">
        <f t="shared" si="47"/>
        <v/>
      </c>
    </row>
    <row r="469" spans="5:10" x14ac:dyDescent="0.2">
      <c r="E469" s="89" t="str">
        <f t="shared" si="48"/>
        <v/>
      </c>
      <c r="F469" s="92" t="str">
        <f t="shared" si="43"/>
        <v/>
      </c>
      <c r="G469" s="93" t="str">
        <f t="shared" si="44"/>
        <v/>
      </c>
      <c r="H469" s="92" t="str">
        <f t="shared" si="45"/>
        <v/>
      </c>
      <c r="I469" s="93" t="str">
        <f t="shared" si="46"/>
        <v/>
      </c>
      <c r="J469" s="90" t="str">
        <f t="shared" si="47"/>
        <v/>
      </c>
    </row>
    <row r="470" spans="5:10" x14ac:dyDescent="0.2">
      <c r="E470" s="89" t="str">
        <f t="shared" si="48"/>
        <v/>
      </c>
      <c r="F470" s="92" t="str">
        <f t="shared" si="43"/>
        <v/>
      </c>
      <c r="G470" s="93" t="str">
        <f t="shared" si="44"/>
        <v/>
      </c>
      <c r="H470" s="92" t="str">
        <f t="shared" si="45"/>
        <v/>
      </c>
      <c r="I470" s="93" t="str">
        <f t="shared" si="46"/>
        <v/>
      </c>
      <c r="J470" s="90" t="str">
        <f t="shared" si="47"/>
        <v/>
      </c>
    </row>
    <row r="471" spans="5:10" x14ac:dyDescent="0.2">
      <c r="E471" s="89" t="str">
        <f t="shared" si="48"/>
        <v/>
      </c>
      <c r="F471" s="92" t="str">
        <f t="shared" si="43"/>
        <v/>
      </c>
      <c r="G471" s="93" t="str">
        <f t="shared" si="44"/>
        <v/>
      </c>
      <c r="H471" s="92" t="str">
        <f t="shared" si="45"/>
        <v/>
      </c>
      <c r="I471" s="93" t="str">
        <f t="shared" si="46"/>
        <v/>
      </c>
      <c r="J471" s="90" t="str">
        <f t="shared" si="47"/>
        <v/>
      </c>
    </row>
    <row r="472" spans="5:10" x14ac:dyDescent="0.2">
      <c r="E472" s="89" t="str">
        <f t="shared" si="48"/>
        <v/>
      </c>
      <c r="F472" s="92" t="str">
        <f t="shared" si="43"/>
        <v/>
      </c>
      <c r="G472" s="93" t="str">
        <f t="shared" si="44"/>
        <v/>
      </c>
      <c r="H472" s="92" t="str">
        <f t="shared" si="45"/>
        <v/>
      </c>
      <c r="I472" s="93" t="str">
        <f t="shared" si="46"/>
        <v/>
      </c>
      <c r="J472" s="90" t="str">
        <f t="shared" si="47"/>
        <v/>
      </c>
    </row>
    <row r="473" spans="5:10" x14ac:dyDescent="0.2">
      <c r="E473" s="89" t="str">
        <f t="shared" si="48"/>
        <v/>
      </c>
      <c r="F473" s="92" t="str">
        <f t="shared" si="43"/>
        <v/>
      </c>
      <c r="G473" s="93" t="str">
        <f t="shared" si="44"/>
        <v/>
      </c>
      <c r="H473" s="92" t="str">
        <f t="shared" si="45"/>
        <v/>
      </c>
      <c r="I473" s="93" t="str">
        <f t="shared" si="46"/>
        <v/>
      </c>
      <c r="J473" s="90" t="str">
        <f t="shared" si="47"/>
        <v/>
      </c>
    </row>
    <row r="474" spans="5:10" x14ac:dyDescent="0.2">
      <c r="E474" s="89" t="str">
        <f t="shared" si="48"/>
        <v/>
      </c>
      <c r="F474" s="92" t="str">
        <f t="shared" si="43"/>
        <v/>
      </c>
      <c r="G474" s="93" t="str">
        <f t="shared" si="44"/>
        <v/>
      </c>
      <c r="H474" s="92" t="str">
        <f t="shared" si="45"/>
        <v/>
      </c>
      <c r="I474" s="93" t="str">
        <f t="shared" si="46"/>
        <v/>
      </c>
      <c r="J474" s="90" t="str">
        <f t="shared" si="47"/>
        <v/>
      </c>
    </row>
    <row r="475" spans="5:10" x14ac:dyDescent="0.2">
      <c r="E475" s="89" t="str">
        <f t="shared" si="48"/>
        <v/>
      </c>
      <c r="F475" s="92" t="str">
        <f t="shared" si="43"/>
        <v/>
      </c>
      <c r="G475" s="93" t="str">
        <f t="shared" si="44"/>
        <v/>
      </c>
      <c r="H475" s="92" t="str">
        <f t="shared" si="45"/>
        <v/>
      </c>
      <c r="I475" s="93" t="str">
        <f t="shared" si="46"/>
        <v/>
      </c>
      <c r="J475" s="90" t="str">
        <f t="shared" si="47"/>
        <v/>
      </c>
    </row>
    <row r="476" spans="5:10" x14ac:dyDescent="0.2">
      <c r="E476" s="89" t="str">
        <f t="shared" si="48"/>
        <v/>
      </c>
      <c r="F476" s="92" t="str">
        <f t="shared" si="43"/>
        <v/>
      </c>
      <c r="G476" s="93" t="str">
        <f t="shared" si="44"/>
        <v/>
      </c>
      <c r="H476" s="92" t="str">
        <f t="shared" si="45"/>
        <v/>
      </c>
      <c r="I476" s="93" t="str">
        <f t="shared" si="46"/>
        <v/>
      </c>
      <c r="J476" s="90" t="str">
        <f t="shared" si="47"/>
        <v/>
      </c>
    </row>
    <row r="477" spans="5:10" x14ac:dyDescent="0.2">
      <c r="E477" s="89" t="str">
        <f t="shared" si="48"/>
        <v/>
      </c>
      <c r="F477" s="92" t="str">
        <f t="shared" si="43"/>
        <v/>
      </c>
      <c r="G477" s="93" t="str">
        <f t="shared" si="44"/>
        <v/>
      </c>
      <c r="H477" s="92" t="str">
        <f t="shared" si="45"/>
        <v/>
      </c>
      <c r="I477" s="93" t="str">
        <f t="shared" si="46"/>
        <v/>
      </c>
      <c r="J477" s="90" t="str">
        <f t="shared" si="47"/>
        <v/>
      </c>
    </row>
    <row r="478" spans="5:10" x14ac:dyDescent="0.2">
      <c r="E478" s="89" t="str">
        <f t="shared" si="48"/>
        <v/>
      </c>
      <c r="F478" s="92" t="str">
        <f t="shared" si="43"/>
        <v/>
      </c>
      <c r="G478" s="93" t="str">
        <f t="shared" si="44"/>
        <v/>
      </c>
      <c r="H478" s="92" t="str">
        <f t="shared" si="45"/>
        <v/>
      </c>
      <c r="I478" s="93" t="str">
        <f t="shared" si="46"/>
        <v/>
      </c>
      <c r="J478" s="90" t="str">
        <f t="shared" si="47"/>
        <v/>
      </c>
    </row>
    <row r="479" spans="5:10" x14ac:dyDescent="0.2">
      <c r="E479" s="89" t="str">
        <f t="shared" si="48"/>
        <v/>
      </c>
      <c r="F479" s="92" t="str">
        <f t="shared" si="43"/>
        <v/>
      </c>
      <c r="G479" s="93" t="str">
        <f t="shared" si="44"/>
        <v/>
      </c>
      <c r="H479" s="92" t="str">
        <f t="shared" si="45"/>
        <v/>
      </c>
      <c r="I479" s="93" t="str">
        <f t="shared" si="46"/>
        <v/>
      </c>
      <c r="J479" s="90" t="str">
        <f t="shared" si="47"/>
        <v/>
      </c>
    </row>
    <row r="480" spans="5:10" x14ac:dyDescent="0.2">
      <c r="E480" s="89" t="str">
        <f t="shared" si="48"/>
        <v/>
      </c>
      <c r="F480" s="92" t="str">
        <f t="shared" si="43"/>
        <v/>
      </c>
      <c r="G480" s="93" t="str">
        <f t="shared" si="44"/>
        <v/>
      </c>
      <c r="H480" s="92" t="str">
        <f t="shared" si="45"/>
        <v/>
      </c>
      <c r="I480" s="93" t="str">
        <f t="shared" si="46"/>
        <v/>
      </c>
      <c r="J480" s="90" t="str">
        <f t="shared" si="47"/>
        <v/>
      </c>
    </row>
    <row r="481" spans="5:10" x14ac:dyDescent="0.2">
      <c r="E481" s="89" t="str">
        <f t="shared" si="48"/>
        <v/>
      </c>
      <c r="F481" s="92" t="str">
        <f t="shared" si="43"/>
        <v/>
      </c>
      <c r="G481" s="93" t="str">
        <f t="shared" si="44"/>
        <v/>
      </c>
      <c r="H481" s="92" t="str">
        <f t="shared" si="45"/>
        <v/>
      </c>
      <c r="I481" s="93" t="str">
        <f t="shared" si="46"/>
        <v/>
      </c>
      <c r="J481" s="90" t="str">
        <f t="shared" si="47"/>
        <v/>
      </c>
    </row>
    <row r="482" spans="5:10" x14ac:dyDescent="0.2">
      <c r="E482" s="89" t="str">
        <f t="shared" si="48"/>
        <v/>
      </c>
      <c r="F482" s="92" t="str">
        <f t="shared" si="43"/>
        <v/>
      </c>
      <c r="G482" s="93" t="str">
        <f t="shared" si="44"/>
        <v/>
      </c>
      <c r="H482" s="92" t="str">
        <f t="shared" si="45"/>
        <v/>
      </c>
      <c r="I482" s="93" t="str">
        <f t="shared" si="46"/>
        <v/>
      </c>
      <c r="J482" s="90" t="str">
        <f t="shared" si="47"/>
        <v/>
      </c>
    </row>
    <row r="483" spans="5:10" x14ac:dyDescent="0.2">
      <c r="E483" s="89" t="str">
        <f t="shared" si="48"/>
        <v/>
      </c>
      <c r="F483" s="92" t="str">
        <f t="shared" si="43"/>
        <v/>
      </c>
      <c r="G483" s="93" t="str">
        <f t="shared" si="44"/>
        <v/>
      </c>
      <c r="H483" s="92" t="str">
        <f t="shared" si="45"/>
        <v/>
      </c>
      <c r="I483" s="93" t="str">
        <f t="shared" si="46"/>
        <v/>
      </c>
      <c r="J483" s="90" t="str">
        <f t="shared" si="47"/>
        <v/>
      </c>
    </row>
    <row r="484" spans="5:10" x14ac:dyDescent="0.2">
      <c r="E484" s="89" t="str">
        <f t="shared" si="48"/>
        <v/>
      </c>
      <c r="F484" s="92" t="str">
        <f t="shared" si="43"/>
        <v/>
      </c>
      <c r="G484" s="93" t="str">
        <f t="shared" si="44"/>
        <v/>
      </c>
      <c r="H484" s="92" t="str">
        <f t="shared" si="45"/>
        <v/>
      </c>
      <c r="I484" s="93" t="str">
        <f t="shared" si="46"/>
        <v/>
      </c>
      <c r="J484" s="90" t="str">
        <f t="shared" si="47"/>
        <v/>
      </c>
    </row>
    <row r="485" spans="5:10" x14ac:dyDescent="0.2">
      <c r="E485" s="89" t="str">
        <f t="shared" si="48"/>
        <v/>
      </c>
      <c r="F485" s="92" t="str">
        <f t="shared" si="43"/>
        <v/>
      </c>
      <c r="G485" s="93" t="str">
        <f t="shared" si="44"/>
        <v/>
      </c>
      <c r="H485" s="92" t="str">
        <f t="shared" si="45"/>
        <v/>
      </c>
      <c r="I485" s="93" t="str">
        <f t="shared" si="46"/>
        <v/>
      </c>
      <c r="J485" s="90" t="str">
        <f t="shared" si="47"/>
        <v/>
      </c>
    </row>
    <row r="486" spans="5:10" x14ac:dyDescent="0.2">
      <c r="E486" s="89" t="str">
        <f t="shared" si="48"/>
        <v/>
      </c>
      <c r="F486" s="92" t="str">
        <f t="shared" si="43"/>
        <v/>
      </c>
      <c r="G486" s="93" t="str">
        <f t="shared" si="44"/>
        <v/>
      </c>
      <c r="H486" s="92" t="str">
        <f t="shared" si="45"/>
        <v/>
      </c>
      <c r="I486" s="93" t="str">
        <f t="shared" si="46"/>
        <v/>
      </c>
      <c r="J486" s="90" t="str">
        <f t="shared" si="47"/>
        <v/>
      </c>
    </row>
  </sheetData>
  <mergeCells count="50">
    <mergeCell ref="C4:C15"/>
    <mergeCell ref="D4:D15"/>
    <mergeCell ref="C16:C27"/>
    <mergeCell ref="D16:D27"/>
    <mergeCell ref="C28:C39"/>
    <mergeCell ref="D28:D39"/>
    <mergeCell ref="C40:C51"/>
    <mergeCell ref="D40:D51"/>
    <mergeCell ref="C52:C63"/>
    <mergeCell ref="D52:D63"/>
    <mergeCell ref="C64:C75"/>
    <mergeCell ref="D64:D75"/>
    <mergeCell ref="C76:C87"/>
    <mergeCell ref="D76:D87"/>
    <mergeCell ref="C88:C99"/>
    <mergeCell ref="D88:D99"/>
    <mergeCell ref="C100:C111"/>
    <mergeCell ref="D100:D111"/>
    <mergeCell ref="C112:C123"/>
    <mergeCell ref="D112:D123"/>
    <mergeCell ref="C124:C135"/>
    <mergeCell ref="D124:D135"/>
    <mergeCell ref="C136:C147"/>
    <mergeCell ref="D136:D147"/>
    <mergeCell ref="C148:C159"/>
    <mergeCell ref="D148:D159"/>
    <mergeCell ref="C160:C171"/>
    <mergeCell ref="D160:D171"/>
    <mergeCell ref="C172:C183"/>
    <mergeCell ref="D172:D183"/>
    <mergeCell ref="C184:C195"/>
    <mergeCell ref="D184:D195"/>
    <mergeCell ref="C196:C207"/>
    <mergeCell ref="D196:D207"/>
    <mergeCell ref="C208:C219"/>
    <mergeCell ref="D208:D219"/>
    <mergeCell ref="C220:C231"/>
    <mergeCell ref="D220:D231"/>
    <mergeCell ref="C232:C243"/>
    <mergeCell ref="D232:D243"/>
    <mergeCell ref="C244:C255"/>
    <mergeCell ref="C256:C267"/>
    <mergeCell ref="C340:C351"/>
    <mergeCell ref="C352:C363"/>
    <mergeCell ref="C268:C279"/>
    <mergeCell ref="C280:C291"/>
    <mergeCell ref="C292:C303"/>
    <mergeCell ref="C304:C315"/>
    <mergeCell ref="C316:C327"/>
    <mergeCell ref="C328:C339"/>
  </mergeCells>
  <conditionalFormatting sqref="G4:G486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{DB8FECC9-3200-4F8A-8C51-374D99A8E984}</x14:id>
        </ext>
      </extLst>
    </cfRule>
  </conditionalFormatting>
  <conditionalFormatting sqref="H4:H486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{987D8817-D3EC-43A0-8B29-0EE7C8B02C67}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8FECC9-3200-4F8A-8C51-374D99A8E984}">
            <x14:dataBar minLength="0" maxLength="100" negativeBarColorSameAsPositive="1" axisPosition="none">
              <x14:cfvo type="min"/>
              <x14:cfvo type="max"/>
            </x14:dataBar>
          </x14:cfRule>
          <xm:sqref>G4:G486</xm:sqref>
        </x14:conditionalFormatting>
        <x14:conditionalFormatting xmlns:xm="http://schemas.microsoft.com/office/excel/2006/main">
          <x14:cfRule type="dataBar" id="{987D8817-D3EC-43A0-8B29-0EE7C8B02C67}">
            <x14:dataBar minLength="0" maxLength="100" negativeBarColorSameAsPositive="1" axisPosition="none">
              <x14:cfvo type="min"/>
              <x14:cfvo type="max"/>
            </x14:dataBar>
          </x14:cfRule>
          <xm:sqref>H4:H486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a7caad-6bfe-49ae-ae6d-ce3a41f9f399" xsi:nil="true"/>
    <lcf76f155ced4ddcb4097134ff3c332f xmlns="1b8c790a-880f-41f2-9ebd-6904046b7a1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81C72EBB2727428DCC7BD2F9668D02" ma:contentTypeVersion="15" ma:contentTypeDescription="Crea un document nou" ma:contentTypeScope="" ma:versionID="c78c40d7b4a3ddc4da46a26dc47711fd">
  <xsd:schema xmlns:xsd="http://www.w3.org/2001/XMLSchema" xmlns:xs="http://www.w3.org/2001/XMLSchema" xmlns:p="http://schemas.microsoft.com/office/2006/metadata/properties" xmlns:ns2="1b8c790a-880f-41f2-9ebd-6904046b7a1b" xmlns:ns3="d6a7caad-6bfe-49ae-ae6d-ce3a41f9f399" targetNamespace="http://schemas.microsoft.com/office/2006/metadata/properties" ma:root="true" ma:fieldsID="015d81db8fb3aa2b05fdd549603979ca" ns2:_="" ns3:_="">
    <xsd:import namespace="1b8c790a-880f-41f2-9ebd-6904046b7a1b"/>
    <xsd:import namespace="d6a7caad-6bfe-49ae-ae6d-ce3a41f9f3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c790a-880f-41f2-9ebd-6904046b7a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db50fc4-ea4b-4629-aa89-a94b6a8a9c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a7caad-6bfe-49ae-ae6d-ce3a41f9f39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e63f70e-8770-4419-a67a-48786acd76eb}" ma:internalName="TaxCatchAll" ma:showField="CatchAllData" ma:web="d6a7caad-6bfe-49ae-ae6d-ce3a41f9f3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B4161-53E3-4772-8FF2-21907FB203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EFD8E5-3D73-4288-9775-18ABEB2B2F0B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6a7caad-6bfe-49ae-ae6d-ce3a41f9f399"/>
    <ds:schemaRef ds:uri="1b8c790a-880f-41f2-9ebd-6904046b7a1b"/>
  </ds:schemaRefs>
</ds:datastoreItem>
</file>

<file path=customXml/itemProps3.xml><?xml version="1.0" encoding="utf-8"?>
<ds:datastoreItem xmlns:ds="http://schemas.openxmlformats.org/officeDocument/2006/customXml" ds:itemID="{EF4EF326-0CE9-4216-8363-1E45444F6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c790a-880f-41f2-9ebd-6904046b7a1b"/>
    <ds:schemaRef ds:uri="d6a7caad-6bfe-49ae-ae6d-ce3a41f9f3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2</vt:i4>
      </vt:variant>
    </vt:vector>
  </HeadingPairs>
  <TitlesOfParts>
    <vt:vector size="6" baseType="lpstr">
      <vt:lpstr>despeses</vt:lpstr>
      <vt:lpstr>Ingressos</vt:lpstr>
      <vt:lpstr>sous per categoria</vt:lpstr>
      <vt:lpstr>quadre amortitzacions</vt:lpstr>
      <vt:lpstr>despeses!_1Àrea_d_impressió</vt:lpstr>
      <vt:lpstr>Ingressos!_2Àrea_d_impressió</vt:lpstr>
    </vt:vector>
  </TitlesOfParts>
  <Manager/>
  <Company>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Gusam</dc:creator>
  <cp:keywords/>
  <dc:description/>
  <cp:lastModifiedBy>Tècnic 2</cp:lastModifiedBy>
  <cp:revision/>
  <dcterms:created xsi:type="dcterms:W3CDTF">2013-09-19T15:03:06Z</dcterms:created>
  <dcterms:modified xsi:type="dcterms:W3CDTF">2026-05-19T15:28:55Z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0x010100D681C72EBB2727428DCC7BD2F9668D02</vt:lpwstr>
  </property>
  <property fmtid="{D5CDD505-2E9C-101B-9397-08002B2CF9AE}" pid="3" name="MediaServiceImageTags">
    <vt:lpwstr/>
  </property>
</Properties>
</file>