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https://elpratcat-my.sharepoint.com/personal/m_perez_sanchez_elprat_cat/Documents/Escritorio/13020_2026   JULIO MENDEZ/"/>
    </mc:Choice>
  </mc:AlternateContent>
  <xr:revisionPtr revIDLastSave="0" documentId="8_{47128FD0-2479-422D-B533-A697B1555CC6}" xr6:coauthVersionLast="36" xr6:coauthVersionMax="36" xr10:uidLastSave="{00000000-0000-0000-0000-000000000000}"/>
  <bookViews>
    <workbookView xWindow="0" yWindow="0" windowWidth="21570" windowHeight="7890" xr2:uid="{00000000-000D-0000-FFFF-FFFF00000000}"/>
  </bookViews>
  <sheets>
    <sheet name="T-PRES" sheetId="2" r:id="rId1"/>
    <sheet name="T-APU" sheetId="7" r:id="rId2"/>
    <sheet name="T-SMP" sheetId="8" r:id="rId3"/>
    <sheet name="T-DIM" sheetId="9" r:id="rId4"/>
  </sheets>
  <calcPr calcId="191029"/>
</workbook>
</file>

<file path=xl/calcChain.xml><?xml version="1.0" encoding="utf-8"?>
<calcChain xmlns="http://schemas.openxmlformats.org/spreadsheetml/2006/main">
  <c r="H37" i="2" l="1"/>
  <c r="H42" i="2"/>
  <c r="H77" i="2"/>
  <c r="J13" i="7"/>
  <c r="K15" i="7" s="1"/>
  <c r="K21" i="7" s="1"/>
  <c r="J14" i="7"/>
  <c r="J17" i="7"/>
  <c r="J18" i="7"/>
  <c r="K19" i="7"/>
  <c r="J38" i="7"/>
  <c r="K39" i="7" s="1"/>
  <c r="J45" i="7"/>
  <c r="K56" i="7" s="1"/>
  <c r="K57" i="7" s="1"/>
  <c r="K43" i="7" s="1"/>
  <c r="J46" i="7"/>
  <c r="K47" i="7"/>
  <c r="J49" i="7"/>
  <c r="K50" i="7"/>
  <c r="J52" i="7"/>
  <c r="K53" i="7"/>
  <c r="J55" i="7"/>
  <c r="J62" i="7"/>
  <c r="J63" i="7"/>
  <c r="K64" i="7"/>
  <c r="J66" i="7"/>
  <c r="K67" i="7"/>
  <c r="J69" i="7"/>
  <c r="J70" i="7"/>
  <c r="J71" i="7"/>
  <c r="K72" i="7"/>
  <c r="J74" i="7"/>
  <c r="K75" i="7"/>
  <c r="K76" i="7" s="1"/>
  <c r="K60" i="7" s="1"/>
  <c r="J82" i="7"/>
  <c r="K83" i="7"/>
  <c r="J85" i="7"/>
  <c r="K86" i="7"/>
  <c r="J88" i="7"/>
  <c r="K89" i="7"/>
  <c r="K90" i="7"/>
  <c r="K80" i="7" s="1"/>
  <c r="J94" i="7"/>
  <c r="J95" i="7"/>
  <c r="J96" i="7"/>
  <c r="K97" i="7"/>
  <c r="J106" i="7" s="1"/>
  <c r="J99" i="7"/>
  <c r="K101" i="7" s="1"/>
  <c r="J100" i="7"/>
  <c r="J103" i="7"/>
  <c r="K104" i="7"/>
  <c r="J114" i="7"/>
  <c r="J115" i="7"/>
  <c r="J116" i="7"/>
  <c r="J117" i="7"/>
  <c r="K118" i="7"/>
  <c r="J124" i="7" s="1"/>
  <c r="J120" i="7"/>
  <c r="K122" i="7" s="1"/>
  <c r="J121" i="7"/>
  <c r="J137" i="7"/>
  <c r="J138" i="7"/>
  <c r="J139" i="7"/>
  <c r="K140" i="7"/>
  <c r="K141" i="7"/>
  <c r="K142" i="7"/>
  <c r="K135" i="7" s="1"/>
  <c r="J146" i="7"/>
  <c r="K147" i="7" s="1"/>
  <c r="J153" i="7"/>
  <c r="K154" i="7"/>
  <c r="K155" i="7"/>
  <c r="K156" i="7"/>
  <c r="K151" i="7" s="1"/>
  <c r="J160" i="7"/>
  <c r="K161" i="7"/>
  <c r="K162" i="7"/>
  <c r="K163" i="7"/>
  <c r="K158" i="7" s="1"/>
  <c r="J168" i="7"/>
  <c r="K169" i="7" s="1"/>
  <c r="J178" i="7" s="1"/>
  <c r="K179" i="7" s="1"/>
  <c r="K180" i="7" s="1"/>
  <c r="K166" i="7" s="1"/>
  <c r="J171" i="7"/>
  <c r="J172" i="7"/>
  <c r="K173" i="7"/>
  <c r="J175" i="7"/>
  <c r="K176" i="7"/>
  <c r="J184" i="7"/>
  <c r="K185" i="7"/>
  <c r="J193" i="7" s="1"/>
  <c r="J187" i="7"/>
  <c r="K188" i="7" s="1"/>
  <c r="J190" i="7"/>
  <c r="K191" i="7"/>
  <c r="J199" i="7"/>
  <c r="J200" i="7"/>
  <c r="K201" i="7"/>
  <c r="J213" i="7" s="1"/>
  <c r="J203" i="7"/>
  <c r="K206" i="7" s="1"/>
  <c r="J204" i="7"/>
  <c r="J205" i="7"/>
  <c r="J208" i="7"/>
  <c r="J209" i="7"/>
  <c r="J210" i="7"/>
  <c r="J211" i="7"/>
  <c r="G15" i="9"/>
  <c r="G14" i="9" s="1"/>
  <c r="G18" i="9"/>
  <c r="G17" i="9" s="1"/>
  <c r="G21" i="9"/>
  <c r="G20" i="9" s="1"/>
  <c r="G24" i="9"/>
  <c r="G23" i="9" s="1"/>
  <c r="G27" i="9"/>
  <c r="G26" i="9" s="1"/>
  <c r="G30" i="9"/>
  <c r="G29" i="9" s="1"/>
  <c r="G33" i="9"/>
  <c r="G32" i="9" s="1"/>
  <c r="G36" i="9"/>
  <c r="G35" i="9" s="1"/>
  <c r="G39" i="9"/>
  <c r="G38" i="9" s="1"/>
  <c r="G46" i="9"/>
  <c r="G45" i="9" s="1"/>
  <c r="G53" i="9"/>
  <c r="G52" i="9" s="1"/>
  <c r="G56" i="9"/>
  <c r="G55" i="9" s="1"/>
  <c r="G57" i="9"/>
  <c r="G58" i="9"/>
  <c r="G60" i="9"/>
  <c r="G61" i="9"/>
  <c r="G64" i="9"/>
  <c r="G63" i="9" s="1"/>
  <c r="G67" i="9"/>
  <c r="G66" i="9" s="1"/>
  <c r="G68" i="9"/>
  <c r="G69" i="9"/>
  <c r="G72" i="9"/>
  <c r="G71" i="9" s="1"/>
  <c r="G75" i="9"/>
  <c r="G74" i="9" s="1"/>
  <c r="G76" i="9"/>
  <c r="G79" i="9"/>
  <c r="G78" i="9" s="1"/>
  <c r="G82" i="9"/>
  <c r="G81" i="9" s="1"/>
  <c r="G90" i="9"/>
  <c r="G88" i="9" s="1"/>
  <c r="G91" i="9"/>
  <c r="G94" i="9"/>
  <c r="G93" i="9" s="1"/>
  <c r="G101" i="9"/>
  <c r="G100" i="9" s="1"/>
  <c r="G102" i="9"/>
  <c r="G103" i="9"/>
  <c r="G104" i="9"/>
  <c r="G107" i="9"/>
  <c r="G106" i="9" s="1"/>
  <c r="G108" i="9"/>
  <c r="G109" i="9"/>
  <c r="G112" i="9"/>
  <c r="G111" i="9" s="1"/>
  <c r="G115" i="9"/>
  <c r="G114" i="9" s="1"/>
  <c r="G116" i="9"/>
  <c r="G117" i="9"/>
  <c r="G118" i="9"/>
  <c r="G121" i="9"/>
  <c r="G120" i="9" s="1"/>
  <c r="G122" i="9"/>
  <c r="G129" i="9"/>
  <c r="G128" i="9" s="1"/>
  <c r="G135" i="9"/>
  <c r="G134" i="9" s="1"/>
  <c r="G138" i="9"/>
  <c r="G137" i="9" s="1"/>
  <c r="G141" i="9"/>
  <c r="G140" i="9" s="1"/>
  <c r="G143" i="9"/>
  <c r="G144" i="9"/>
  <c r="G146" i="9"/>
  <c r="G147" i="9"/>
  <c r="H79" i="2"/>
  <c r="H78" i="2"/>
  <c r="H76" i="2"/>
  <c r="H75" i="2"/>
  <c r="H80" i="2" s="1"/>
  <c r="H69" i="2"/>
  <c r="H70" i="2" s="1"/>
  <c r="H62" i="2"/>
  <c r="H61" i="2"/>
  <c r="H63" i="2" s="1"/>
  <c r="H60" i="2"/>
  <c r="H59" i="2"/>
  <c r="H58" i="2"/>
  <c r="H51" i="2"/>
  <c r="H50" i="2"/>
  <c r="H52" i="2" s="1"/>
  <c r="H43" i="2"/>
  <c r="H41" i="2"/>
  <c r="H40" i="2"/>
  <c r="H39" i="2"/>
  <c r="H38" i="2"/>
  <c r="H36" i="2"/>
  <c r="H44" i="2" s="1"/>
  <c r="H29" i="2"/>
  <c r="H30" i="2" s="1"/>
  <c r="H22" i="2"/>
  <c r="H21" i="2"/>
  <c r="H20" i="2"/>
  <c r="H19" i="2"/>
  <c r="H18" i="2"/>
  <c r="H17" i="2"/>
  <c r="H16" i="2"/>
  <c r="H15" i="2"/>
  <c r="H14" i="2"/>
  <c r="H23" i="2" s="1"/>
  <c r="K214" i="7" l="1"/>
  <c r="K215" i="7" s="1"/>
  <c r="K197" i="7" s="1"/>
  <c r="K107" i="7"/>
  <c r="K108" i="7" s="1"/>
  <c r="K92" i="7" s="1"/>
  <c r="K194" i="7"/>
  <c r="K195" i="7" s="1"/>
  <c r="K182" i="7" s="1"/>
  <c r="K125" i="7"/>
  <c r="K126" i="7" s="1"/>
  <c r="K112" i="7" s="1"/>
  <c r="K20" i="7"/>
  <c r="K22" i="7" s="1"/>
  <c r="K11" i="7" s="1"/>
  <c r="H82" i="2"/>
  <c r="K40" i="7"/>
  <c r="K41" i="7" s="1"/>
  <c r="K36" i="7" s="1"/>
  <c r="K148" i="7"/>
  <c r="K149" i="7" s="1"/>
  <c r="K144" i="7" s="1"/>
</calcChain>
</file>

<file path=xl/sharedStrings.xml><?xml version="1.0" encoding="utf-8"?>
<sst xmlns="http://schemas.openxmlformats.org/spreadsheetml/2006/main" count="1309" uniqueCount="372">
  <si>
    <t>TREBALLS DE CONSERVACIÓ I MANTENIMENT DE LES PISTES POLIESPORTIVES I EQUIPAMENTS ESPORTIUS</t>
  </si>
  <si>
    <t>EN EL CEM JULIO MENDEZ.</t>
  </si>
  <si>
    <t>PRESSUPOST</t>
  </si>
  <si>
    <t>Preu</t>
  </si>
  <si>
    <t>Amidament</t>
  </si>
  <si>
    <t>Import</t>
  </si>
  <si>
    <t>Obra</t>
  </si>
  <si>
    <t>01</t>
  </si>
  <si>
    <t>Pressupost20250603PISTESEXTCEMJMENDEZ</t>
  </si>
  <si>
    <t>Capítol</t>
  </si>
  <si>
    <t>LOT 1: DESCONSTRUCCIÓ ELEMENTS PISTES</t>
  </si>
  <si>
    <t>Subcapítol</t>
  </si>
  <si>
    <t>DESCONSTRUCCIÓ</t>
  </si>
  <si>
    <t>01.01.01</t>
  </si>
  <si>
    <t>P2145-.001</t>
  </si>
  <si>
    <t>m2</t>
  </si>
  <si>
    <t>Retirada i aplec de pal doble tubular de 7 ml d'alçada,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t>
  </si>
  <si>
    <t>P2145-.002</t>
  </si>
  <si>
    <t>u</t>
  </si>
  <si>
    <t>Retirada i acopi de pal simple tubular de 3 ml d'alçada,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t>
  </si>
  <si>
    <t>P214S-.3G5</t>
  </si>
  <si>
    <t>Retirada i acopi de malla metàl·lica de tipus galliner amb mitjans manuals.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
CRITERI D'AMIDAMENT: m2 de superfície amidada segons les especificacions de la DT.</t>
  </si>
  <si>
    <t>P214S-.001</t>
  </si>
  <si>
    <t>Retirada i aplec de malla de corda amb mitjans manuals.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
CRITERI D'AMIDAMENT: m2 de superfície amidada segons les especificacions de la DT.</t>
  </si>
  <si>
    <t>P2145-.003</t>
  </si>
  <si>
    <t>Retirada i aplec de porta doble metàl·lica,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t>
  </si>
  <si>
    <t>P21Q3-.001</t>
  </si>
  <si>
    <t>Retirada i aplec de banc,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</si>
  <si>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P21Q3-.BR5</t>
  </si>
  <si>
    <t>Retirada i aplec de paperera metàl·lica,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</si>
  <si>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P21Q3-.002</t>
  </si>
  <si>
    <t>Retirada i aplec de de porteria de futbol sala per a exteriors, per a posterior re-utilització, amb tall de paviment de formigó existent per a guia del repicat de la base, fondària 5 cm aprox amb martell elèctric i tall de tub amb disc.
El preu unitari inclou la part proporcional dels mitjans auxiliars següents: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</si>
  <si>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P21Q3-.003</t>
  </si>
  <si>
    <t>Retirada i aplec cistella de bàsquet mòbil, per a posterior re-utilització
El preu unitari inclou la part proporcional dels mitjans auxiliars següents: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</si>
  <si>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TOTAL</t>
  </si>
  <si>
    <t>02</t>
  </si>
  <si>
    <t>SEGURETAT I SALUT</t>
  </si>
  <si>
    <t>01.01.02</t>
  </si>
  <si>
    <t>PPAUZ001</t>
  </si>
  <si>
    <t>Pressupost de seguretat i salut LOT 1: DESCONSTRUCCIÓ PISTES EXT. CEM JULIO MENDEZ
Queden inclosos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</si>
  <si>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LOT 2: SISTEMA PAVIMENT, DRENATGE, I ATURA-PILOTES</t>
  </si>
  <si>
    <t>PISTES POLIESPORTIVES</t>
  </si>
  <si>
    <t>01.02.01</t>
  </si>
  <si>
    <t>P93R-.001</t>
  </si>
  <si>
    <t>m</t>
  </si>
  <si>
    <t>Reparació de juntes de formigó existents amb tall del llavi de l’esquerda per ambdues cares amb màquina de tall de disc amb diamant, en forma de “V” coincident amb la línia de la fissura inicial, sanejat de la unió i farciment amb màstics especials sense retracció.
Queden inclosos tots aquells treballs, elements, materials, maquinària,  i despeses auxiliars necessaris per a la correcta execució de la partida així com la càrrega, transport, i la disposició controlada en dipòsit autoritzat de residus de runa amb una densitat 1,6 t/m3, procedents d'enderroc, amb codi 17 09 04 segons la Llista Europea de Residus que es generin.</t>
  </si>
  <si>
    <t>P93R-.002</t>
  </si>
  <si>
    <t>Apedaçament i anivellament de la solera existent amb regat previ de la superfície per a identificació de zones a anivellar, estès en capes successives de ciment sense retracció tipus Kerakoll Geolite 40, o equivalent,  i posterior comprovació mitjançant nou regat de la superfície.
Queden inclosos tots aquells treballs, elements, materials, maquinària,  i despeses auxiliars necessaris per a la correcta execució de la partida així com la càrrega, transport, i la disposició controlada en dipòsit autoritzat de residus de runa amb una densitat 1,6 t/m3, procedents d'enderroc, amb codi 17 09 04 segons la Llista Europea de Residus que es generin.</t>
  </si>
  <si>
    <t>P9ZA-Z001</t>
  </si>
  <si>
    <t>Escalabornat de la superfície de formigó per a millorar l'adherència dels paviments a col·locar postieriorment mitjançant màquina polidora. Queden inclosos tots aquells treballs, elements, materials, maquinària,  i despeses auxiliars necessaris per a la correcta execució de la partida així com la càrrega, transport, i la disposició controlada en dipòsit autoritzat de residus de runa amb una densitat 1,6 t/m3, amb codi 17 09 04 segons la Llista Europea de Residus que es generin.</t>
  </si>
  <si>
    <t>P2219-.001</t>
  </si>
  <si>
    <t>m3</t>
  </si>
  <si>
    <t>Tall de paviment de formigó de les pistes, i excavació en obertura de sabates dels ancoratges pel nou equipament esportiu, de mides 50x50x50 cm, per a instal·lació de nou equipament esportiu, amb mitjans manuals i mecànics i càrrega mecànica del material excavat. Inclou el repàs i piconatge manual de sabates per ancoratges, amb compactació del 95% PM., transport de terres a gestió de residus. Inclou despeses de gestió per la disposició controlada en dipòsit autoritzat de residus de terra inerts amb una densitat 1,6 t/m3, procedents d'excavació, amb codi 17 05 04 segons la Llista Europea de Residus.</t>
  </si>
  <si>
    <t>P93I-.7SP</t>
  </si>
  <si>
    <t>Reparació de paviment pista amb desnivells
Capa fina de morter tixòtrop a base de ciment i càrregues especials, resines sintètiques, fum de sílice i reforçat amb fibres de poliamida, de classe R3, s/ UNE-EN 1504-3, Sika® MonoTop®-612 de SIKA, o equivalent, de 5 mm de gruix, aplicada mecànicament, per a la regularització, formació de pendents, i anivellament, si escau,  de la superfície suport de formigó existent. Prèvia aplicació de capa d'adherència, emprimació,  Sika® MonoTop®-910 S de SIKA, o equivalent, a base de ciment, d'un component, millorat amb resina sintètica
i fum de sílice, s/ UNE-EN 1504-4 i de la UNE-EN 1504-7. Inclòs el segellat dels perímetres de la pista, i juntes de dilatació amb cordó celular de polietilè expandit de 20 mm, i massilla per a segellats, d'aplicació amb pistola, de base poliuretà bicomponent
Criteri de valoració econòmica: El preu no inclou el suport de formigó ni el revestiment.
Inclou: Replanteig i marcat de nivells d'acabat. Preparació de les juntes perimetrals de dilatació. Aplicació de l'emprimació. Abocament i estès de la mescla. Curat del morter.
Mesura d'urgència provisonal inclosa en aquesta partida per recollir la màxima quantitat d'aigua de pluja fins que no es realitzin les obres per instal·lar una canal de drenatge perimetral en el paviment de la pista, amb l'execucío d'una xarxa de sanejament de pluvials, etc, treballs que s'han descrit en la memòria de la Doc. Tècnica. Atès que l'equipament no té resolt actualment una xarxa de recollida de les aigues de pluja, que sigui  òptima, i ràpida. Aquest motiu fa que trobem els revestiments amb pèrdues de resistència mecànica i propietats químiques, desvinculacions del suport , esquerdes, etc .
Criteri de mesurament de projecte: Superfície mesurada segons documentació gràfica de Projecte.
Criteri de mesurament d'obra: Es mesurarà la superfície realment executada segons especificacions de Projecte, sense deduir la superfície ocupada pels pilars situats dins del seu perímetre.</t>
  </si>
  <si>
    <t>P312-.001</t>
  </si>
  <si>
    <t>Col·locació d'ancoratges per a cistella de bàsquet mòbil, i ancoratges vòlei, segons instruccions del fabricant, en un fonament de 50x50x50 cm, rebut amb formigó en massa HM- 25 / B / 20 / amb una quantitat de ciment de 275 kg/m3 i relació aigua ciment =&lt; 0.6, abocat des de camió</t>
  </si>
  <si>
    <t>P9T0-.001</t>
  </si>
  <si>
    <t>Sistema de paviment de material sintètic per a atletisme, bàsquet, futbol, i vòlei, permeable, elaborat “in-*situ” tipus CONIPUR EPDM de CONICA, o  equivalent, monocapa, de 10 mm. gruix, format per capa d'emprimació amb resina de poliuretà monocomponent aplicada sobre la superfície de formigó CONIPUR 4710 (CONIPUR 74), rendiment 0,20 kg/m² , aplicat per projecció, capa d'aglomerat amb granulat CONIPUR EPDM, 1-3,5 mm 12,5 kg/m² de rendiment, color a escollir per la D.O. Aplicació d'agent allisador per ambdues capes, Smoothing Agent de Conica, o equivalent. Lligat amb resina monocomponente de poliuretà, altament estable als raigs UV CONIPUR 6080, o CONIPUR 322, o equivalent, en dotació 14% en pes.Aplicació de capa antilliscant CONIPUR 2210 (antilliscant) 0,30 kg/m² de rendiment, aplicat per projecció en 2 capes amb màquina de pulverització sense aire. Pintat de línies de joc amb CONIPUR 8150, rendiment 20-30 g/m 
CRITERI D'AMIDAMENT: m2 de superfície amidada segons les especificacions del projecte.
Aquests criteris inclouen l'acabament específic dels acords amb les vores, sense que comporti l'ús de material diferents d'aquells que normalment conformen la unitat.</t>
  </si>
  <si>
    <t>P9G8-.KW2</t>
  </si>
  <si>
    <t>Paviment de 15 cm de gruixformigó amb fibres HAF-30/A-3-3/F/20-60/IIa+E, grandària màxima del granulat 20 mm, amb &gt;= 300 kg/m3 de ciment i entre 30 i 35 kg/m3 de fibres d'acer conformades als extrems, apte per a classe d'exposició IIa+E, escampat amb transport interior mecànic elèctric, estesa i vibratge manual, remolinat mecànic afegint 4 kg/m2 de pols de quars gris
Criteri d'amidament: m2 de superfície realment executada, amidada segons les especificacions de la DT, comprovada i acceptada expressament per la DF.
Aquests criteris inclouen l'acabament específic dels acords amb les vores, sense que comporti l'ús de materials diferents d'aquells que normalment conformen la unitat.
No s'inclouen en aquests criteri les reparacions d'irregularitat superiors a les tolerables.
No és d'abonament en aquesta unitat d'obra el reg de cura.
No són d'abonament en aquesta unitat d'obra els junts de retracció ni els de dilatació.
No s'inclou dins d'aquesta unitat d'obra l'abonament dels treballs de preparació de la superfície existent.
Queda inclòs el muntatge i desmuntatge de l'encofrat lateral, en el cas que sigui necessari.</t>
  </si>
  <si>
    <t>CANAL DE DRENATGE</t>
  </si>
  <si>
    <t>01.02.02</t>
  </si>
  <si>
    <t>PD50-.003</t>
  </si>
  <si>
    <t>Subministrament i instal·lació de reixa fundició, de classe de càrrega C250 segons EN1433, per a canals de drenatge ACO N 250 o similar, amb pendent incorporat del 2,50%. Amb sistema de fixació per clavilla caragolada incloses. Àrea d'absorció de 284 cm²/m. Longitud total de 500 mm, altura exterior 210 mm i ample exterior 124 mm, i  pericó per a canal de drenatge amb reixa.
Aquesta partida inclou els següents treballs:
* Tall de paviment existent amb màquina tallajunts amb disc de diamant per a paviment, per a delimitar la zona a demolir, enderroc de la secció de paviment de formigó armat existent de 15 cm de gruix teòric, i  de 15 cm de gruix d'emmacat de graves teòric. Inclosa la càrrega, transport, i la disposició controlada en dipòsit autoritzat de residus de runa segons la Llista Europea de Residus que es generin.
* Excavació de rasa i pou de fins a 2 m de fondària, en terreny compacte (SPT 20-50), realitzada amb minicarregadora amb accessori retroexcavador elèctrica i càrrega mecànica sobre camió del material excavat. Inclou el repàs i piconatge manual, i mecànic, de les rases resultants per a rebre les noves canals, els nous col·lectors, pericons, etc, amb compactació del 95% PM., transport de terres a gestió de residus, i les despeses de gestió per la disposició controlada en dipòsit autoritzat de residus de terra inerts amb una densitat 1,6 t/m3, procedents d'excavació, amb codi 17 05 04 segons la Llista Europea de Residus.
* Col·locació de canal de drenatge sobre llit de formigó en massa de 10 cm de gruix, inclosa la formació de pendents.
* Rebliment de rasa, per a canal de drenatge, o clavegueró, d'amplària més de 0,6 i fins a 1,5 m, amb formigó armat amb fibres i amb additiu hidròfug HA - 30 / B / 20 / xC2 amb una quantitat de ciment de 300 kg/m3 i relació aigua ciment =&lt; 0.6, de 15 cm de gruix, amb acabat escombrat/raspatllat de 15 cm de gruix teòric.
* Connexió de canal de drenatge amb clavegueró amb tub de PVC-U de paret compacta per a sanejament soterrat o aeri amb pressió, diàmetre nominal DN 125, pressió nominal PN 6, ús previst P (sanejament amb pressió), fabricació segons norma UNE-EN ISO 1452-2, per a unió elàstica amb anella elastomèrica d'estanquitat, col·locat al fons de la rasa sobre llit de sorra de 10 cm de gruix i reblert de sorra fins a 30 cm per sobre del tub.
* Clavegueró amb tub de PVC-U de paret compacta per a sanejament soterrat o aeri amb pressió, diàmetre nominal DN 315, pressió nominal PN 6, ús previst P (sanejament amb pressió), fabricació segons norma UNE-EN ISO 1452-2, per a unió elàstica amb anella elastomèrica d'estanquitat, col·locat al fons de la rasa sobre llit de sorra de 15 cm de gruix i reblert de sorra fins a 30 cm per sobre del tub
* Clavegueró amb tub de PVC-U de paret compacta per a sanejament soterrat o aeri amb pressió, diàmetre nominal DN 400, pressió nominal PN 6, ús previst P (sanejament amb pressió), fabricació segons norma UNE-EN ISO 1452-2, per a unió elàstica amb anella elastomèrica d'estanquitat, col·locat al fons de la rasa sobre llit de sorra de 15 cm de gruix i reblert de sorra fins a 30 cm per sobre del tub.
* Rebliment i piconatge de rasa d'amplària més de 0,6 i fins a 1,5 m, amb material seleccionat de la pròpia excavació, en tongades de gruix de fins a 25 cm, utilitzant picó vibrant de combustible, amb compactació del 90% PM
* Subministrament i col·locació de sifó hidràulic per a clavegueram de diàmetre equivalent D400, inclou formació de llit, col·locació del sifó i tubs d'acoblament (PVC SN4), colzes, juntes i formigó d'encoixinat
* Paret per a pou circular de diàmetre 100 cm de peces de formigó amb execució prefabricada, col·locades amb morter ciment 1:6, graó per a pou de registre de polipropilè armat, de 250x350x250 mm i 3 kg de pes, col·locat amb morter de ciment 1:6, elaborat a l'obra, bastiment circular de fosa dúctil per a pou de registre, bastiment circular aparent amb junt d’elastòmer i tapa articulada de fosa, pas lliure de 600 mm de diàmetre i classe D400 segons norma UNE-EN 124, col·locat amb formigó, solera amb mitja canya de formigó d'ús no estructural HNE-20/B/20 de resistència a compressió 20 N/mm2, consistència tova i grandària màxima del granulat 20 mm, de 15 cm de gruix mínim i de planta 1.2x1,2 m per a tub 40 cm.
* Pericó de registre de fàbrica de maó de 45x45x50 cm, per a instal·lacions de serveis, amb parets de 15 cm de gruix de maó calat de 290x140x100 mm, arrebossada i lliscada interiorment amb morter mixt amb una proporció en volum 1:2:10, sobre solera maó calat de 100 mm de gruix i reblert lateral amb terra de la mateixa excavació. Bastiment i tapa quadrat de fosa dúctil 530x530 C250.
Queden inclosos tots aquells treballs, elements, materials, maquinària,  i despeses auxiliars necessaris per a la correcta execució de la partida així com la càrrega, transport, i la disposició controlada en dipòsit autoritzat de residus de runasegons la Llista Europea de Residus que es generin.
Criteri d'amidament: Unitat mesurada segons les especificacions de la DT.</t>
  </si>
  <si>
    <t>PD79-.001</t>
  </si>
  <si>
    <t>pa</t>
  </si>
  <si>
    <t>Supervisió  de connexió a X. de Clavegueram existent mitjançant pinça de clip, seguint l'assessorament  per part de l'Àrea d'infraestructures, i, amb la supervisió d'Aigües del Prat durant els treballs de la connexió.. Treballs s/ pressupost d'Aigües del Prat
Criteri d'amidament: partida alçada a justificar s/pressupost d'Aigües del Prat
Aquest criteri inclou les pèrdues de material corresponents a retalls i la repercussió de les peces especials a col·locar.</t>
  </si>
  <si>
    <t>03</t>
  </si>
  <si>
    <t>ATURA- PILOTES</t>
  </si>
  <si>
    <t>01.02.03</t>
  </si>
  <si>
    <t>P9G6-1.001</t>
  </si>
  <si>
    <t>Execució de fonamentació per a pal d'atura- pilotes d'alçada 6 m, de dimensions 0,8x0,8x1 m, armat segons plànol de detall, inclou la col·locació de beina d'ancoratge de 0,75 m de profunditat per a embotir el pal.
El preu unitari de la partida inclou:
- Tall amb serra de disc en paviment de formigó per a formació de junt d'enderroc de paviment existentper a delimitar la zona a demolir. Incloses les despeses de transport i gestió de residus generades per la formació, repàs, i neteja de junts.
- Demolició de paviment de formigó exsitent de fins a 15 cm de gruix, d'amplària fins a 0,8 m, amb compressor.Càrrega sobre camió amb mitjans mecànics. I transport de residus inerts o no especials a instal·lació autoritzada de gestió de residus, amb camió de 7 t i temps d'espera per a la càrrega a màquina, amb un recorregut de més de 15 i fins a 20 km
- Excavació de pou aïllat de fins a 2 m de fondària, en terreny fluix, amb mitjans mecànics i càrrega mecànica del material excavat h=1,00 + 0,50 m MÍN. ENCAST EN CAPA A +0,15 m del pav. Incloses les despeses de càrrega, transport i gestió de residus generades per l'excavació dels pous.
- Repàs i piconatge de de pou de fonamentació, amb compactació del 95% PM, amb corró vibratori manual
- Armadura de rases i pous AP500 SD d'acer en barres corrugades B500SD de límit elàstic &gt;= 500 N/mm2. # 15x15 cm d.16mm, amb pota 0,20 m.
- Formigó per a pous de fonamentació per armar amb additiu hidròfug HA - 30 / B / 20 / xC2 amb una quantitat de ciment de 300 kg/m3 i relació aigua ciment =&lt; 0.6, abocat des de camió
- Formigonat dels 15 cm corresponents al paviment de la pista, per a encast dels rigiditzadors del pal, acabat remolinat manual armat amb malla amb formigó per armar amb additiu hidròfug HA - 30 / B / 20 / xC2 amb una quantitat de ciment de 300 kg/m3 i relació aigua ciment =&lt; 0.6, de 15 cm de gruix, amb acabat remolinat i lliscat manual, amb malla electrosoldada
CRITERI D'AMIDAMENT: u de sabata de 0,80x0,80x(1,00+0,15) executada, amidada segons les especificacions del projecte, comprovada i acceptada expressament per la DO i la DEO.
Aquests criteris inclouen l'acabament específic dels acords amb les vores, sense que comporti l'ús de material diferents d'aquells que normalment conformen la unitat.</t>
  </si>
  <si>
    <t>PB1I-.001</t>
  </si>
  <si>
    <t>Xarxa atura - pilotes de 5 m. d'altura, en la banda EST,  formada per p.p. de pals de tub metàl·lic galvanitzat de diàmetre 100 mm. i 3 mm de gruix amb una longitud total de 5,75 m. separats entre eixos 6,30 m., fins i tot xarxa de niló de malla 100x100 mm i 3 mm, modulat en panells independents de 10 m, perimetrada en cap de 8 mm. El drap de la xarxa se subjecta als pals formant una barrera per a-pilotes, guiada i tibada mitjançant 2 cables d'acer plastificat, un en la part inferior i un altre en la part superior. Inclou porta doble batent d'acer galvanitzat, de mides (2,00+2,00) x 3,00, m, dos fulls, d'obertura a 180º, amb cadenat i peus de fixació en ambdues portes. Muntatge i col·locació. Mesura la superfície executada.</t>
  </si>
  <si>
    <t>PB1I-.002</t>
  </si>
  <si>
    <t>Xarxa atura - pilotes de 7,00 m. d'altura, en el Gol Sud,  formada per p.p. de pals de tub metàl·lic galvanitzat de diàmetre 100 mm. i 3 mm de gruix amb una longitud total de 7,75 m. separats entre eixos 6,57 m., fins i tot, xarxa de niló de malla 45x45 mm, sense nusos,  i de 5 mm de gruix,h=3,00 m,  modulat en panells independents de 10 m, perimetrada en cap de 8 mm. Xarxa de niló de malla 100x100 mm i 3 mm de gruix,h=4,00 m,  modulat en panells independents de 10 m, perimetrada en cap de 8 mm. El drap de la xarxa se subjecta als pals formant una barrera per a-pilotes, guiada i tibada mitjançant 2 cables d'acer plastificat, un en la part inferior i un altre en la part superior.</t>
  </si>
  <si>
    <t>PB1I-.003</t>
  </si>
  <si>
    <t>Xarxa atura - pilotes de 5,00 m. d'altura, en el Gol Nord,  i les orelles de les bandes EST de 6,25, 6,30 m de longitud, i la banda OEST de 4,00 + 4,00 m, formada per p.p. de pals de tub metàl·lic galvanitzat de diàmetre 100 mm. i 3 mm de gruix amb una longitud total de 5,75 m. separats entre eixos 6,57 m., fins i tot, xarxa de niló de malla 45x45 mm, sense nusos,  i de 5 mm de gruix,h=3,00 m,  modulat en panells independents de 10 m, perimetrada en cap de 8 mm. Xarxa de niló de malla 100x100 mm i 3 mm de gruix,h=4,00 m,  modulat en panells independents de 10 m, perimetrada en cap de 8 mm. El drap de la xarxa se subjecta als pals formant una barrera per a-pilotes, guiada i tibada mitjançant 2 cables d'acer plastificat, un en la part inferior i un altre en la part superior.</t>
  </si>
  <si>
    <t>PB12-.IRX</t>
  </si>
  <si>
    <t>Barana d'acer galvanitzat, amb passamà,travesser inferior, amb  muntants cada 200 cm, de 50 mm de diàmtre, i d' 1,10 m d'alçària, i 0,15 m d'encast. Els muntants i els passamans s'uneixen amb brida en forma de ´´T´´  fixada amb cargols. Els muntants s'encastaran al paviment amb fonament de formigó en massa de mides, 15x15x15 cm. Totalment executat. Inclou doble porta corredissa de (200+200)x110 cm d'alçària, amb fixacions al paviment, i xarxa de niló de malla 45x45 mm, sense nusos,  i de 5 mm de gruix,h=1,05+0.3+0.3 m</t>
  </si>
  <si>
    <t>04</t>
  </si>
  <si>
    <t>01.02.04</t>
  </si>
  <si>
    <t>PPAUZ002</t>
  </si>
  <si>
    <t>Pressupost de seguretat i salut LOT 2: SIST. PAVIMENT, DRENATGE, I ATURA-PILOTES PISTES EXT. CEM JULIO MENDEZ
Queden inclosos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</si>
  <si>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LOT 3: EQUIPAMENTS ESPORTIUS</t>
  </si>
  <si>
    <t>01.03</t>
  </si>
  <si>
    <t>PQS1-.BPX</t>
  </si>
  <si>
    <t>Cistella de bàsquet mòbil i regulable en altura a minibásquet, per exteriors amb ample especial d'1,70 x 1,20 cm
* Cistella de bàsquet graduable a minibàsquet mitjançant un sistema de contrapesos ocult, mod. Cistella portàtil Hera amb bastidor bàsquet - minibàsquet d'Antuco&amp;e.m.d, o equivalent. Disposa d'una zona per a la col·locació de contrapesos de formigó fèrric. Amb una xapa a manera de tapa que deixa oculta la zona d'allotjament de contrapesos. Base de mides 170 x 120 cm. Dotada de quatre rodes fixes direccionals i fre de diàmetre 160 mm. Traslladable, amb una extensió d'1,65 m des del pal fins al tauler. 
Estructura central fabricada en tub d'acer estructural quadrat de 100 x 100 x 3 mm. Proveïda de tirants 60 x 40 x 2 mm. Base amb perfil metàl·lic de 120 x 60 x 3 mm.
Bastidor bàsquet - minibàsquet amb sistema de regulació d'altura Bàsquet - minibàsquet assistida per cilindre pneumàtic (50.000 cicles de garantia), eixos guia i tirador, amb sistema de bloqueig-desbloqueig mitjançant l'accionament d'una aleta situada en el centre del telescòpic movent les dues posicions de manera automàtica.
Tauler de metacrilat, de mides 180 x 105 x 2 cm, completament llis, transparent, i la perfilaria pintada amb una banda de color negre de 5 cm d'ample. En la part central va pintada amb un rectangle també de color negre de dimensions exteriors 59 x 45 cm.
Cèrcol de bàsquet reglamentari, basculant reforçat, amb barra massissa calibrada de d. 20 mm, i 12 ganxos per subjecció de la xarxa.
CARACTERÍSTIQUES TÈCNIQUES ESPECÍFIQUES:
Els materials que configuren aquest producte posseeixen les següents característiques:
Tots els perfils i xapes, que formen l'estructura metàl·lica, són acer de qualitat ST-37 (sM= 3400 kg/cm²).
Els caragols i rosques emprades, es regeixen pel que s'estableix en la norma DIN - 267. La qualitat emprada per als caragols és 5.6 (resistència a la tracció, sB=*5000 kg/cm²) i per a rosques qualitat 5.6.  Tots els caragols i rosques són zincats per a evitar la corrosió del material.
Les soldadures es realitzen per mitjà d'una màquina semiautomàtica MIG d'atmosfera inerta i alimentació automàtica. Els gruixos de les goles són els necessaris per a suportar els esforços a les quals estan sotmesos.
Tota l'estructura metàl·lica es troba sotmesa a un procés de desgreixat fosfatat de zinc, una capa d'emprimació de zinc, i un posterior recobriment de pintura en pols tipus EPOXI - POLIÈSTER (densitat 1,7) polimeritzada al forn a 200°. Aquest tipus de recobriment compleix les exigències de l'especificació BS6496 :1984 i la norma de qualitat Qualicoat.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</si>
  <si>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PQS3-.BP4</t>
  </si>
  <si>
    <t>Protectors frontals per una cistella de bàsquet mòbil mod. Protecció frontal per a Cistella Hera amb bastidor bàsquet - minibàsquet d'Antuco&amp;e.m.d, o equivalent, fabricada amb nucli de planxa de polietilè de 25 mm + 25 mm de goma espuma D25, ignífugues, folrades amb lona de polièster recobertes PVC, de color blau i tancament amb velcro, de mides 1,70 x 1,00 x 0,10 m. 
En el preu unitari dels protectors frontals per una cistella de bàsquet mòbil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</si>
  <si>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PQS3-.001</t>
  </si>
  <si>
    <t>Protectors per a taulers de cistella de bàsquet mòbil, de color blau, per a tauler ranurat 15/20 mm, fabricat amb escuma d'alta densitat per a protecció inferior, i laterals del tauler, col·locats amb adhesiu.
En el preu unitari dels protectors per a taulers de cistella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</si>
  <si>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PQS4-.001</t>
  </si>
  <si>
    <t xml:space="preserve">Subministrament de joc d'ancoratge, per a pals de vòlei, format per bèina d'ancoratge de d.90 mm, i 400 mm de longitut, i tapa d'acer inoxidable de d. 90 mm com a màxim, fixada roscada amb caragol tipus Hallen, o equivalent, per substituir les tapes dels ancoratges de pals voleibol metàl·lics existents encastats al paviment. </t>
  </si>
  <si>
    <t>PQS5-Z002</t>
  </si>
  <si>
    <t>Subministrament i col·locació de joc de 2 porteries de handbol metàl·lica amb arquets. Marc perfil de 80x80 mm. en una peça, per a acoblar facilment, arquillos de perfil rodó de 40 mm. i marcs inferiors de 80x40 mm. El marc se sotmet a un procés de desgreixat mitjançant un bany fosfatat a pressió i posterior pintat amb pintura en pols polièster i polimeritzat en forn a 200 °C, en color blanc. Després hi ha un segon procés, en el qual el marc se sotmet a un emmascarat amb cintes d'alta temperatura per a marcar les franges en color vermell que estableix la normativa. Aquest pintat tambien es realitza amb pintura en pols polièster i polimeritzat en forn a 200 °C, aconseguint una llarga durabilitat. La base i els arquillos porten un tractament electrolític per a evitar la corrosió.
Mesures interiors marc porteria 3 x 2 m. Inclou ganxos rematxars en l'arc inferior per a la subjecció de la xarxa.  Inclosa la  XARXA de HANDBOL, Fabricat sota NORMA EUROPEA EN-749, i en PP 3,5mm, malla 100 mm. Mesures 3,1x2,1x1x1 m. Color blanca. I els pals posteriors de protecció amb escuma d'alta densitat revestida de lona plastificada de PVC.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</si>
  <si>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 xml:space="preserve">IMPORT TOTAL DEL PRESSUPOST : </t>
  </si>
  <si>
    <t>Justificació d'elements</t>
  </si>
  <si>
    <t>Nº</t>
  </si>
  <si>
    <t>Codi</t>
  </si>
  <si>
    <t>U.A.</t>
  </si>
  <si>
    <t>Descripció</t>
  </si>
  <si>
    <t>Descripció curta</t>
  </si>
  <si>
    <t>Element compost</t>
  </si>
  <si>
    <t>B0B6-107I</t>
  </si>
  <si>
    <t>kg</t>
  </si>
  <si>
    <t>Acer en barres corrugades elaborat a l'obra i manipulat a taller B500SD, de límit elàstic &gt;= 500 N/mm2</t>
  </si>
  <si>
    <t>Rend.:</t>
  </si>
  <si>
    <t>Acer b/corrug.obra man.taller B500SD</t>
  </si>
  <si>
    <t>Mà d'obra</t>
  </si>
  <si>
    <t>A01-FEP0</t>
  </si>
  <si>
    <t>h</t>
  </si>
  <si>
    <t>Ajudant ferrallista</t>
  </si>
  <si>
    <t>/R</t>
  </si>
  <si>
    <t>x</t>
  </si>
  <si>
    <t>=</t>
  </si>
  <si>
    <t>A0F-000I</t>
  </si>
  <si>
    <t>Oficial 1a ferrallista</t>
  </si>
  <si>
    <t>Subtotal mà d'obra</t>
  </si>
  <si>
    <t>Material</t>
  </si>
  <si>
    <t>B0B7-106S</t>
  </si>
  <si>
    <t>Acer en barres corrugades B500SD de límit elàstic &gt;= 500 N/mm2</t>
  </si>
  <si>
    <t>B0AM-078F</t>
  </si>
  <si>
    <t>Filferro recuit d'1,3 mm</t>
  </si>
  <si>
    <t>Subtotal material</t>
  </si>
  <si>
    <t>Cost directe</t>
  </si>
  <si>
    <t>Despeses auxiliars</t>
  </si>
  <si>
    <t>%</t>
  </si>
  <si>
    <t>Total</t>
  </si>
  <si>
    <t>Partida d'obra</t>
  </si>
  <si>
    <t>P-1</t>
  </si>
  <si>
    <t>Retirada i aplec de pal doble tubular de 7 ml d'alçada</t>
  </si>
  <si>
    <t>P-2</t>
  </si>
  <si>
    <t>Retirada i acopi de pal simple tubular de 3 ml d'alçada</t>
  </si>
  <si>
    <t>P-3</t>
  </si>
  <si>
    <t>Retirada i aplec de porta doble metàl·lica, per a posterior re-utilització</t>
  </si>
  <si>
    <t>P-4</t>
  </si>
  <si>
    <t xml:space="preserve">Retirada i aplec de malla de corda amb mitjans manuals. </t>
  </si>
  <si>
    <t>P-5</t>
  </si>
  <si>
    <t xml:space="preserve">Retirada i acopi de malla metàl·lica de tipus galliner amb mitjans manuals. </t>
  </si>
  <si>
    <t>P-6</t>
  </si>
  <si>
    <t>Retirada i aplec de banc, per a posterior re-utilització,</t>
  </si>
  <si>
    <t>P-7</t>
  </si>
  <si>
    <t>Retirada i aplec de de porteria de futbol sala per a exteriors, per a posterior re-utilització</t>
  </si>
  <si>
    <t>P-8</t>
  </si>
  <si>
    <t>Retirada i aplec cistella de bàsquet mòbil, per a posterior re-utilització</t>
  </si>
  <si>
    <t>P-9</t>
  </si>
  <si>
    <t>Retirada i aplec de paperera metàl·lica, per a posterior re-utilització,</t>
  </si>
  <si>
    <t>P-10</t>
  </si>
  <si>
    <t>EXCAVACIÓ DE SABATES D'EQUIPAMENTS ESPORTIUS</t>
  </si>
  <si>
    <t>P2241-.1PI</t>
  </si>
  <si>
    <t>Repàs i piconatge de de pou de fonamentació, amb compactació del 95% PM, amb corró vibratori manual
Criteri d'amidament: m2 de superfície amidada segons les especificacions de la DT.</t>
  </si>
  <si>
    <t>Repàs i piconatge de de pou de fonamentació, amb compactació del 95% PM, amb corró vibratori manual</t>
  </si>
  <si>
    <t>P2R5-DT1B</t>
  </si>
  <si>
    <t>Transport de residus a instal·lació autoritzada de gestió de residus, amb camió de 7 t i temps d'espera per a la càrrega a màquina, amb un recorregut de més de 15 i fins a 20 km</t>
  </si>
  <si>
    <t>Transport residus,instal.gestió residus,camió 7t,càrrega mec.,rec.més de 15 i fins a 20km</t>
  </si>
  <si>
    <t>Maquinària</t>
  </si>
  <si>
    <t>C154-003N</t>
  </si>
  <si>
    <t>Camió per a transport de 7 t</t>
  </si>
  <si>
    <t>Subtotal maquinària</t>
  </si>
  <si>
    <t>P310-.001</t>
  </si>
  <si>
    <t>Armadura de rases i pous AP500 SD d'acer en barres corrugades B500SD de límit elàstic &gt;= 500 N/mm2</t>
  </si>
  <si>
    <t>Arm.rases i pous AP500SD barres corrug.</t>
  </si>
  <si>
    <t>Subtotal element compost</t>
  </si>
  <si>
    <t>P-11</t>
  </si>
  <si>
    <t>Col·locació d'ancoratges per a cistella de bàsquet mòbil, i `volei</t>
  </si>
  <si>
    <t>P-12</t>
  </si>
  <si>
    <t>REPARACIONS PAVIMENT recrescuda paviment pista anivell.suport g=5mm, aplic.manual.</t>
  </si>
  <si>
    <t>A0F-000D</t>
  </si>
  <si>
    <t>Oficial 1a col·locador</t>
  </si>
  <si>
    <t>A0E-000A</t>
  </si>
  <si>
    <t>Manobre especialista</t>
  </si>
  <si>
    <t>MQ06PYM020</t>
  </si>
  <si>
    <t>Mezcladora-bombeadora para morteros autonivelantes.</t>
  </si>
  <si>
    <t>B7JE-0GTL</t>
  </si>
  <si>
    <t>dm3</t>
  </si>
  <si>
    <t>Massilla per a segellats, d'aplicació amb pistola, de base poliuretà bicomponent
CRITERI D'AMIDAMENT: Unitat d'amidament: la indicada a la descripció de l'element
Criteri d'amidament: quantitat necessària subministrada a l'obra</t>
  </si>
  <si>
    <t>MT09BNC220D</t>
  </si>
  <si>
    <t>Mortero autonivelante de cemento, monocomponente, MasterTop 544 ´´MBCC de Sika´´, CT - C40 - F6 - AR0,5, según UNE-EN 13813, con resinas, áridos seleccionados y fibras sintéticas, con una resistencia a la compresión de 40000 kN/m² y una resistencia a la abrasión según el método Böhme UNE-EN 13892-3 de 18,8 cm³ / 50 cm², para regularización y nivelación de pavimentos interiores de hormigón.</t>
  </si>
  <si>
    <t>MT09BNC235D</t>
  </si>
  <si>
    <t>l</t>
  </si>
  <si>
    <t>Imprimación monocomponente a base de resinas sintéticas modificadas sin disolventes, MasterTile P 303 ´´MBCC de Sika´´, de color amarillo, para la adherencia de morteros autonivelantes a soportes cementosos, asfálticos o cerámicos.</t>
  </si>
  <si>
    <t>P-13</t>
  </si>
  <si>
    <t>TRACTAMENT DE JUNTES DE FORMIGÓ</t>
  </si>
  <si>
    <t>P-14</t>
  </si>
  <si>
    <t>APEDAÇAMENT I ANIVELLAMENT SOLERA EXISTENT</t>
  </si>
  <si>
    <t>P9G3-.VV6</t>
  </si>
  <si>
    <t>Formació de nous junts de paviment amb tall amb serra de disc en paviment de formigó per a formació de nou junt de retracció de 6 a 8 mm de font per a exterior &gt;= 4 cm.
Neteja, repàs, i formació de junt de paviment de formigó existent, amb tall amb serra de disc en paviment de formigó per a repàs, i formació de junt de retracció existent de 6 a 8 mm de font per a exterior &gt;= 4 cm. Incloses les despeses de transport i gestió de residus generades per la formació, repàs, i neteja de junts.
CRITERI D'AMIDAMENT: FORMACIÓ DE JUNT NOU, REPÀS EXISTENTS:
m de llargària executada realment, amidada segons les especificacions del projecte, comprovada i acceptada expressament per la DO i la DEO.</t>
  </si>
  <si>
    <t>Formació nous junts, i existents a/tall junt pavim.form. Ampl.=6 a 8 mm,h&gt;= 4 cm</t>
  </si>
  <si>
    <t>C178-00GF</t>
  </si>
  <si>
    <t>Màquina tallajunts amb disc de diamant per a paviment</t>
  </si>
  <si>
    <t>P-16</t>
  </si>
  <si>
    <t>Paviment g=15cmformigó amb fibres HAF-30/A-3-3/F/20-60/IIa+E,entre 30 i 35kg/m3 f.acer,+transport in</t>
  </si>
  <si>
    <t>A0F-000S</t>
  </si>
  <si>
    <t>Oficial 1a d'obra pública</t>
  </si>
  <si>
    <t>A0D-0007</t>
  </si>
  <si>
    <t>Manobre</t>
  </si>
  <si>
    <t>C15E-VEN2</t>
  </si>
  <si>
    <t>Dúmper elèctric de 6,5 kW, d'1,5 t de càrrega útil, amb mecanisme hidràulic</t>
  </si>
  <si>
    <t>C20K-00DP</t>
  </si>
  <si>
    <t>Regle vibratori</t>
  </si>
  <si>
    <t>B060-2D07</t>
  </si>
  <si>
    <t>Formigó amb fibres HAF-30/A-3-3/F/20-60/IIa+E, grandària màxima del granulat 20 mm, amb &gt;= 300 kg/m3 de ciment i entre 30 i 35 kg/m3 de fibres d'acer conformades als extrems, apte per a classe d'exposició IIa+E
Criteri d'amidament: Unitat d'amidament: la indicada a la descripció de l'element
Criteri d'amidament: quantitat necessària subministrada a l'obra</t>
  </si>
  <si>
    <t>P-17</t>
  </si>
  <si>
    <t>SISTEMA PAVIMENT ESPORTIU CONIPUR EPDM, de CONICA, o equivalent</t>
  </si>
  <si>
    <t>P-18</t>
  </si>
  <si>
    <t>Escalabornat de la superfície de formigó per a millorar l'adherència dels paviments a col·locar mitj</t>
  </si>
  <si>
    <t>P-19</t>
  </si>
  <si>
    <t>Barana acer galv.,passamà,trav.inf.,munt./200cm, xarxa 45x45 mm,h=110cm</t>
  </si>
  <si>
    <t>A01-FEPB</t>
  </si>
  <si>
    <t>Ajudant manyà</t>
  </si>
  <si>
    <t>A0F-000P</t>
  </si>
  <si>
    <t>Oficial 1a manyà</t>
  </si>
  <si>
    <t>A0F-000T</t>
  </si>
  <si>
    <t>Oficial 1a paleta</t>
  </si>
  <si>
    <t>BB10-.002</t>
  </si>
  <si>
    <t>Barana d'acer galvanitzat, amb passamà,travesser inferior, amb  muntants cada 200 cm, de 50mm de diàmetre, i d' 1,10 m d'alçària, i 0,15 m d'encast. Els muntants i els passamans s'uneixen amb brida en forma de ´´T´´  fixada amb cargols. Els muntants s'encastaran al paviment amb fonament de formigó en massa de mides, 15x15x15 cm. Totalment executat. Inclou doble porta corredissa de (200+200)x110 cm d'alçària, amb fixacions al paviment, i xarxa de niló de malla 45x45 mm, sense nusos,  i de 5 mm de gruix,h=1,05+0.3+0.3 m</t>
  </si>
  <si>
    <t>B07L-1PYB</t>
  </si>
  <si>
    <t>t</t>
  </si>
  <si>
    <t>Morter per a ram de paleta de ciment, classe M 7.5 (7,5 N/mm2), de designació G segons norma UNE-EN 998-2, subministrat en sacs de 25 kg</t>
  </si>
  <si>
    <t>P-20</t>
  </si>
  <si>
    <t>Xarxa para-pilotes de 5 m. d'altura, Banda EST,formada per p.p. de pals de tub metàl·lic galvanitzat</t>
  </si>
  <si>
    <t>P-21</t>
  </si>
  <si>
    <t>Xarxa para-pilotes de 7 m. d'altura, Gol Sud,formada per p.p. de pals de tub metàl·lic galvanitzat</t>
  </si>
  <si>
    <t>P-22</t>
  </si>
  <si>
    <t>Xarxa para-pilotes de 5 m. d'altura, Gol Nord,formada per p.p. de pals de tub metàl·lic galvanitzat</t>
  </si>
  <si>
    <t>P-23</t>
  </si>
  <si>
    <t>SISTEMA CANAL DRENATGE AMB PENDENT, COL·LECTOR A X.GRAL</t>
  </si>
  <si>
    <t>P-24</t>
  </si>
  <si>
    <t xml:space="preserve">Connexió a X. de Clavegueram existent mitjançant pinça de clip. Treballs s/ pressupost d'Aigües del </t>
  </si>
  <si>
    <t>P-25</t>
  </si>
  <si>
    <t>Pressupost de seguretat i salut segons estudi de seguretat i salut</t>
  </si>
  <si>
    <t>P-26</t>
  </si>
  <si>
    <t>P-27</t>
  </si>
  <si>
    <t>Cistella bàsquet mòbil exterior, base especial rodes, taulell imperm. ,anella molles,xarxa</t>
  </si>
  <si>
    <t>BQS2-.002</t>
  </si>
  <si>
    <t>Subministrament de 1 ut. d'ancoratge de bàsquet de d.160 mm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</si>
  <si>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BQS2-.001</t>
  </si>
  <si>
    <t>Joc de xarxa de bàsquet en poliamida 5.5 mm, 12 uts de fixacions, s/Norma europea en-1271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</si>
  <si>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BQS2-.6VP</t>
  </si>
  <si>
    <t>Cistella de bàsquet mòbil i regulable en altura a minibásquet, per exteriors amb ample especial d'1,70 x 1,20 cm
* Cistella de bàsquet graduable a minibàsquet mitjançant un sistema de contrapesos ocult, mod. Cistella portàtil Hera amb bastidor bàsquet - minibàsquet d'Antuco&amp;e.m.d, o equivalent. Disposa d'una zona per a la col·locació de contrapesos de formigó fèrric. Amb una xapa a mode de tapa que deixa oculta la zona d'allotjament de contrapesos. Base de mides 170 x 120 cm. Dotada de quatre rodes fixes  direccionals i fre de diàmetre 160mm. Traslladable, amb una extensió de 1,65 m des del pal fins al tauler. Estructura central fabricat en tub d'acer estructural quadrat de 100 x 100 x 3 mm. Proveïda de tirants 60x40x2 mm. Base amb perfil metàl·lic de 120x60x3 mm.
Bastidor bàsquet - minibàsquet amb sistema de regulació d'altura Basket - minibàsquet assistida per cilindre pneumàtic (50.000 cicles de garantia), eixos guia i tirador, amb sistema de bloqueig-desbloqueig mitjançant l'accionament d'una aleta situada en el centre del telescòpic movent les dues posicions de manera automàtica.
Tauler de metacrilat, de mides 180 x 105 x 2 cm, completament llis, transparent, i la perfilaria pintada amb una banda de color negre de 5 cm d'ample. En la part central va pintada amb un rectangle també de color negre de dimensions exteriors 59 x 45 cm
Cèrcol de bàsquet reglamentari, basculant reforçat, amb barra massissa calibrada de  d. 20 mm, i 12 ganxos per subjecció de la xarxa
CARACTERÍSTIQUES TÈCNIQUES ESPECÍFIQUES:
Els materials que configuren aquest producte posseeixen les següents característiques:
Tots els perfils i xapes, que formen l'estructura metàl·lica, són acer de qualitat ST-37 (sM= 3400Kg/cm²). Els caragols i rosques emprades , es regeixen pel que s'estableix en la norma DIN - 267. La qualitat emprada per als caragols és 5.6 (resistència a la tracció, sB=*5000Kg/cm²) i per a rosques qualitat 5.6. Tots els caragols i rosques són zincats per a evitar la corrosió del material.
Les soldadures es realitzen per mitjà d'una màquina semiautomàtica MIG d'atmosfera inerta i alimentació automàtica. Els gruixos de les goles són els necessaris per a suportar els esforços a les quals estan sotmesos.
Tota l'estructura metàl·lica es troba sotmesa a un procés de desgreixat fosfatat de zinc, una capa d'emprimació de zinc , i un posterior recobriment de pintura en pols tipus EPOXI - POLIESTER (densitat 1,7) polimeritzada al forn a 200º. Aquest tipus de recobriment compleix les exigències de l'especificació BS6496 :1984 i la norma de qualitat Qualicoat.
Subministrament de 2 uts. d'ancoratges de bàsquet de d.160 mm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</si>
  <si>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P-28</t>
  </si>
  <si>
    <t>Protectors per a taulers de cistella bàsquet mòbil</t>
  </si>
  <si>
    <t>BQS7-.002</t>
  </si>
  <si>
    <t>Protectors per a taulers de cistella de basquet mòbil, de color blau, per a tauler ranurat 15/20 mm, fabricat amb escuma d'alta densitat per a protecció inferior, i laterals del tauler,  col·locats amb adhesiu.
En el preu unitari dels protectors per a taulers de cistella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</si>
  <si>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P-29</t>
  </si>
  <si>
    <t>Protectors frontals cistella bàsquet mòbil</t>
  </si>
  <si>
    <t>BQS7-.001</t>
  </si>
  <si>
    <t>Protectors frontals per una cistella de basquet mòbil mod. Protecció frontal per a Cistella Hera amb bastidor bàsquet - minibàsquet d'Antuco&amp;e.m.d, o equivalent, fabricada amb nucli de planxa de polietilè de 25 mm + 25 mm de goma espuma D25,  ignífugues, folrades amb lona de polièster recobertes PVC, de color blau i tancament amb velcro, de mides 1,70 x 1,00 x 0,10 m.
En el preu unitari dels protectors frontals per una cistella de bàsquet mòbil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</si>
  <si>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P-30</t>
  </si>
  <si>
    <t>Joc d'ancoratge,pals vòlei, format per ancoratge d.90 mm, i 400 mm long.,tapa a.inox, clau Hallen</t>
  </si>
  <si>
    <t>BQS6-.001</t>
  </si>
  <si>
    <t>Subministrament de joc d'ancoratge, per a pals de vòlei, format per bèina d'ancoratge de d.90 mm, i 400 mm de longitut, i tapa d'acer inoxidable de d. 90 mm com a màxim, fixada roscada amb caragol tipus Hallen, o equivalent, per substituir les tapes dels ancoratges de pals voleibol metàl·lics existents encastats al paviment. La partida inclou el subministrament de la veina per deixar en la nova sabata del nou ancoratge</t>
  </si>
  <si>
    <t>P-31</t>
  </si>
  <si>
    <t>Joc de 2 porteries handbol metàl·lic 80x80 alta competició, amb proteccions d'escuma d'alta densitat</t>
  </si>
  <si>
    <t>P2146-.001</t>
  </si>
  <si>
    <t>Demolició de paviment de formigó exsitent de fins a 15 cm de gruix, d'amplària fins a 0,8 m, amb compressor. Càrrega sobre camió amb mitjans mecànics. I transport de residus inerts o no especials a instal·lació autoritzada de gestió de residus, amb camió de 7 t i temps d'espera per a la càrrega a màquina, amb un recorregut de més de 15 i fins a 20 km
Criteri d'amidament: m de llargària realment enderrocada, segons les especificacions de la DT.</t>
  </si>
  <si>
    <t>Demol.pavim. form. exist. g&lt;15cm,ampl.fins a 0,8m,compr.+ càrrega cam. mec., transp, gestió residus</t>
  </si>
  <si>
    <t>C111-0056</t>
  </si>
  <si>
    <t>Compressor amb dos martells pneumàtics</t>
  </si>
  <si>
    <t>C13C-00LP</t>
  </si>
  <si>
    <t>Retroexcavadora sobre pneumàtics de 8 a 10 t</t>
  </si>
  <si>
    <t>Subtotal partida d'obra</t>
  </si>
  <si>
    <t>P2219-.64J</t>
  </si>
  <si>
    <t>Excavació de pou aïllat de fins a 2 m de fondària, en terreny fluix, amb mitjans mecànics i càrrega mecànica del material excavat. Inclou el repàs i piconatge de pou de fonamentació, amb compactació del 95% PM, amb corró vibratori manual</t>
  </si>
  <si>
    <t>Excav.pou aïllat h fins a 2 m,i repàs i piconatge,mitjans mecànics,càrrega mec.</t>
  </si>
  <si>
    <t>P-15</t>
  </si>
  <si>
    <t>Execució de fonamentació per a pal d'atura- pilotes d'alçada 6 m, de dimensions 0,8x0,8x1 m + 0,15 m</t>
  </si>
  <si>
    <t>B055-067M</t>
  </si>
  <si>
    <t>Ciment pòrtland amb filler calcari CEM II/B-L 32,5 R segons UNE-EN 197-1, en sacs
Criteri d'amidament: Unitat d'amidament: la indicada a la descripció de l'element
Criteri d'amidament: quantitat necessària subministrada a l'obra</t>
  </si>
  <si>
    <t>B0B8-107Q</t>
  </si>
  <si>
    <t>Malla electrosoldada de barres corrugades d'acer ME 10x10 cm D:3-3 mm 6x2,2 m B500T UNE-EN 10080</t>
  </si>
  <si>
    <t>B06F2-.3CU</t>
  </si>
  <si>
    <t>Formigó per armar amb additiu hidròfug HA - 30 / B / 20 / xC2 amb una quantitat de ciment de 300 kg/m3 i relació aigua ciment =&lt; 0.6</t>
  </si>
  <si>
    <t>CO2eq (kg)</t>
  </si>
  <si>
    <t>MJ</t>
  </si>
  <si>
    <t>Compressor+dos martells pneumàtics</t>
  </si>
  <si>
    <t>Retroexcavadora s/pneumàtics 8 a 10 t</t>
  </si>
  <si>
    <t>Camió transp.7 t</t>
  </si>
  <si>
    <t>Dúmper elèctric,6,5kW,1,5t,hidràulic</t>
  </si>
  <si>
    <t>Màquina tallajunts disc diamant p/paviment</t>
  </si>
  <si>
    <t>Ciment pòrtland+fill.calc. CEM II/B-L 32,5R, &amp; sacs</t>
  </si>
  <si>
    <t>Formigó amb fibres HAF-30/A-3-3/F/20-60/IIa+E,entre 30 i 35kg/m3 f.acer</t>
  </si>
  <si>
    <t>Formigó per armar +addit. Hidròfug HA - 30 / B / 20 / xC2 quant.ciment 300kg/m3, aigua/ciment =&lt; 0.6</t>
  </si>
  <si>
    <t>Mort.ram paleta ciment M 7.5,sacs,G UNE-EN 998-2 25kg</t>
  </si>
  <si>
    <t>Filferro recuit,D=1,3mm</t>
  </si>
  <si>
    <t>Acer b/corrugada B500SD</t>
  </si>
  <si>
    <t>Malla electr.acer corr.ME 10x10cm,D:3-3mm,6x2,2m B500T</t>
  </si>
  <si>
    <t>Massilla segell.,poliuretà bicomponent</t>
  </si>
  <si>
    <t>Joc de xarxa de bàsquet en poliamida 5.5 mm, 12 uts de fixacions, s/Norma europea en-1271</t>
  </si>
  <si>
    <t>Subministrament de 1 ut. d'ancoratge de bàsquet de d.160 mm</t>
  </si>
  <si>
    <t>Cistella bàsquet mòbil,regulable en h a minibásquet per exterio taulell imperm.,anella  molles,xarxa</t>
  </si>
  <si>
    <t>Tapa i veina ancoratge acer inoxidable d. 90 mm, a/clau hallen  ancoratges pals voleibol</t>
  </si>
  <si>
    <t>Mortero autonivelante de cemento, monocomponente, MasterTop 544 ´´MBCC de Sika´´, CT - C40 - F6 - AR</t>
  </si>
  <si>
    <t>Imprimación monocomponente a base de resinas sintéticas modificadas sin disolventes, MasterTile P 30</t>
  </si>
  <si>
    <t>AMIDAMENTS</t>
  </si>
  <si>
    <t>N</t>
  </si>
  <si>
    <t>01.01.01.001</t>
  </si>
  <si>
    <t>L</t>
  </si>
  <si>
    <t>Retirada i aplec de pal doble tubular de 7 ml d'alçada,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t>
  </si>
  <si>
    <t>01.01.01.002</t>
  </si>
  <si>
    <t>Retirada i acopi de pal simple tubular de 3 ml d'alçada,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t>
  </si>
  <si>
    <t>01.01.01.003</t>
  </si>
  <si>
    <t>Retirada i acopi de malla metàl·lica de tipus galliner amb mitjans manuals.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
CRITERI D'AMIDAMENT: m2 de superfície amidada segons les especificacions de la DT.</t>
  </si>
  <si>
    <t>01.01.01.004</t>
  </si>
  <si>
    <t>Retirada i aplec de malla de corda amb mitjans manuals.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
CRITERI D'AMIDAMENT: m2 de superfície amidada segons les especificacions de la DT.</t>
  </si>
  <si>
    <t>01.01.01.005</t>
  </si>
  <si>
    <t>Retirada i aplec de porta doble metàl·lica,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t>
  </si>
  <si>
    <t>01.01.01.006</t>
  </si>
  <si>
    <t>Retirada i aplec de banc,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</si>
  <si>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01.01.01.007</t>
  </si>
  <si>
    <t>Retirada i aplec de paperera metàl·lica, per a posterior re-utilització, amb tall de paviment de formigó existent per a guia del repicat de la base, fondària 5 cm aprox amb martell elèctric i tall de tub amb disc. Feines a realitzades amb mitjans d'elevació.
El preu unitari inclou la part proporcional dels mitjans auxiliars següents:
Transport a obra de plataforma elevadora de tissores autopropulsada per a una alçària de treball de 16 m, sense operari. I el lloguer diari de plataforma autopropulsada de plataforma elevadora de tissores autopropulsada per a una alçària de treball de 8 m, sense operari.
I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</si>
  <si>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01.01.01.008</t>
  </si>
  <si>
    <t>Retirada i aplec de de porteria de futbol sala per a exteriors, per a posterior re-utilització, amb tall de paviment de formigó existent per a guia del repicat de la base, fondària 5 cm aprox amb martell elèctric i tall de tub amb disc.
El preu unitari inclou la part proporcional dels mitjans auxiliars següents: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</si>
  <si>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01.01.01.009</t>
  </si>
  <si>
    <t>Retirada i aplec cistella de bàsquet mòbil, per a posterior re-utilització
El preu unitari inclou la part proporcional dels mitjans auxiliars següents:
La part proporcional de totes les despeses necessàries per al tansport dels materials, el seu inventariat, i la preparació per a la seva reutilització
Al tractar-se d'una re-utilització, no es generen despeses de gestió de residus, per tant caldrà el corresponent justificant de l'agència catalana de residus que emetrà a l'empresa que realitza la desconstrucció com a destinació del residu per a la seva transformació.er a la seva transformació.</t>
  </si>
  <si>
    <t>01.01.02.001</t>
  </si>
  <si>
    <t>Pressupost de seguretat i salut LOT 1: DESCONSTRUCCIÓ PISTES EXT. CEM JULIO MENDEZ
Queden inclosos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</si>
  <si>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01.02.01.001</t>
  </si>
  <si>
    <t>Reparació de juntes de formigó existents amb tall del llavi de l’esquerda per ambdues cares amb màquina de tall de disc amb diamant, en forma de “V” coincident amb la línia de la fissura inicial, sanejat de la unió i farciment amb màstics especials sense retracció.
Queden inclosos tots aquells treballs, elements, materials, maquinària,  i despeses auxiliars necessaris per a la correcta execució de la partida així com la càrrega, transport, i la disposició controlada en dipòsit autoritzat de residus de runa amb una densitat 1,6 t/m3, procedents d'enderroc, amb codi 17 09 04 segons la Llista Europea de Residus que es generin.</t>
  </si>
  <si>
    <t>01.02.01.002</t>
  </si>
  <si>
    <t>Apedaçament i anivellament de la solera existent amb regat previ de la superfície per a identificació de zones a anivellar, estès en capes successives de ciment sense retracció tipus Kerakoll Geolite 40, o equivalent,  i posterior comprovació mitjançant nou regat de la superfície.
Queden inclosos tots aquells treballs, elements, materials, maquinària,  i despeses auxiliars necessaris per a la correcta execució de la partida així com la càrrega, transport, i la disposició controlada en dipòsit autoritzat de residus de runa amb una densitat 1,6 t/m3, procedents d'enderroc, amb codi 17 09 04 segons la Llista Europea de Residus que es generin.</t>
  </si>
  <si>
    <t>Reblert de les bases de l'antic atura-pilotes</t>
  </si>
  <si>
    <t>es considera tota la longitud</t>
  </si>
  <si>
    <t>Reblert de les parts superiors de la nova canal</t>
  </si>
  <si>
    <t>banda EST</t>
  </si>
  <si>
    <t>Banda OEST</t>
  </si>
  <si>
    <t>01.02.01.003</t>
  </si>
  <si>
    <t>01.02.01.004</t>
  </si>
  <si>
    <t>Ancoratges cistellès mòbils</t>
  </si>
  <si>
    <t>Ancoratges vòlei</t>
  </si>
  <si>
    <t>Percentatge "A origen"</t>
  </si>
  <si>
    <t>01.02.01.005</t>
  </si>
  <si>
    <t>Reparació de paviment pista amb desnivells
Capa fina de morter tixòtrop a base de ciment i càrregues especials, resines sintètiques, fum de sílice i reforçat amb fibres de poliamida, de classe R3, s/ UNE-EN 1504-3, Sika® MonoTop®-612 de SIKA, o equivalent, de 5 mm de gruix, aplicada mecànicament, per a la regularització, formació de pendents, i anivellament, si escau,  de la superfície suport de formigó existent. Prèvia aplicació de capa d'adherència, emprimació,  Sika® MonoTop®-910 S de SIKA, o equivalent, a base de ciment, d'un component, millorat amb resina sintètica
i fum de sílice, s/ UNE-EN 1504-4 i de la UNE-EN 1504-7. Inclòs el segellat dels perímetres de la pista, i juntes de dilatació amb cordó celular de polietilè expandit de 20 mm, i massilla per a segellats, d'aplicació amb pistola, de base poliuretà bicomponent
Criteri de valoració econòmica: El preu no inclou el suport de formigó ni el revestiment.
Inclou: Replanteig i marcat de nivells d'acabat. Preparació de les juntes perimetrals de dilatació. Aplicació de l'emprimació. Abocament i estès de la mescla. Curat del morter.
Mesura d'urgència provisonal inclosa en aquesta partida per recollir la màxima quantitat d'aigua de pluja fins que no es realitzin les obres per instal·lar una canal de drenatge perimetral en el paviment de la pista, amb l'execucío d'una xarxa de sanejament de pluvials, etc, treballs que s'han descrit en la memòria de la Doc. Tècnica. Atès que l'equipament no té resolt actualment una xarxa de recollida de les aigues de pluja, que sigui  òptima, i ràpida. Aquest motiu fa que trobem els revestiments amb pèrdues de resistència mecànica i propietats químiques, desvinculacions del suport , esquerdes, etc .
Criteri de mesurament de projecte: Superfície mesurada segons documentació gràfica de Projecte.
Criteri de mesurament d'obra: Es mesurarà la superfície realment executada segons especificacions de Projecte, sense deduir la superfície ocupada pels pilars situats dins del seu perímetre.</t>
  </si>
  <si>
    <t>01.02.01.006</t>
  </si>
  <si>
    <t>cistelles bàsquet mòbils</t>
  </si>
  <si>
    <t>ancoratges vòlei</t>
  </si>
  <si>
    <t>01.02.01.007</t>
  </si>
  <si>
    <t>Sistema de paviment de material sintètic per a atletisme, bàsquet, futbol, i vòlei, permeable, elaborat “in-*situ” tipus CONIPUR EPDM de CONICA, o  equivalent, monocapa, de 10 mm. gruix, format per capa d'emprimació amb resina de poliuretà monocomponent aplicada sobre la superfície de formigó CONIPUR 4710 (CONIPUR 74), rendiment 0,20 kg/m² , aplicat per projecció, capa d'aglomerat amb granulat CONIPUR EPDM, 1-3,5 mm 12,5 kg/m² de rendiment, color a escollir per la D.O. Aplicació d'agent allisador per ambdues capes, Smoothing Agent de Conica, o equivalent. Lligat amb resina monocomponente de poliuretà, altament estable als raigs UV CONIPUR 6080, o CONIPUR 322, o equivalent, en dotació 14% en pes.Aplicació de capa antilliscant CONIPUR 2210 (antilliscant) 0,30 kg/m² de rendiment, aplicat per projecció en 2 capes amb màquina de pulverització sense aire. Pintat de línies de joc amb CONIPUR 8150, rendiment 20-30 g/m 
CRITERI D'AMIDAMENT: m2 de superfície amidada segons les especificacions del projecte.
Aquests criteris inclouen l'acabament específic dels acords amb les vores, sense que comporti l'ús de material diferents d'aquells que normalment conformen la unitat.</t>
  </si>
  <si>
    <t>01.02.01.008</t>
  </si>
  <si>
    <t>Paviment de 15 cm de gruixformigó amb fibres HAF-30/A-3-3/F/20-60/IIa+E, grandària màxima del granulat 20 mm, amb &gt;= 300 kg/m3 de ciment i entre 30 i 35 kg/m3 de fibres d'acer conformades als extrems, apte per a classe d'exposició IIa+E, escampat amb transport interior mecànic elèctric, estesa i vibratge manual, remolinat mecànic afegint 4 kg/m2 de pols de quars gris
Criteri d'amidament: m2 de superfície realment executada, amidada segons les especificacions de la DT, comprovada i acceptada expressament per la DF.
Aquests criteris inclouen l'acabament específic dels acords amb les vores, sense que comporti l'ús de materials diferents d'aquells que normalment conformen la unitat.
No s'inclouen en aquests criteri les reparacions d'irregularitat superiors a les tolerables.
No és d'abonament en aquesta unitat d'obra el reg de cura.
No són d'abonament en aquesta unitat d'obra els junts de retracció ni els de dilatació.
No s'inclou dins d'aquesta unitat d'obra l'abonament dels treballs de preparació de la superfície existent.
Queda inclòs el muntatge i desmuntatge de l'encofrat lateral, en el cas que sigui necessari.</t>
  </si>
  <si>
    <t>Paviment Gol Sud</t>
  </si>
  <si>
    <t>01.02.02.001</t>
  </si>
  <si>
    <t>Subministrament i instal·lació de reixa fundició, de classe de càrrega C250 segons EN1433, per a canals de drenatge ACO N 250 o similar, amb pendent incorporat del 2,50%. Amb sistema de fixació per clavilla caragolada incloses. Àrea d'absorció de 284 cm²/m. Longitud total de 500 mm, altura exterior 210 mm i ample exterior 124 mm, i  pericó per a canal de drenatge amb reixa.
Aquesta partida inclou els següents treballs:
* Tall de paviment existent amb màquina tallajunts amb disc de diamant per a paviment, per a delimitar la zona a demolir, enderroc de la secció de paviment de formigó armat existent de 15 cm de gruix teòric, i  de 15 cm de gruix d'emmacat de graves teòric. Inclosa la càrrega, transport, i la disposició controlada en dipòsit autoritzat de residus de runa segons la Llista Europea de Residus que es generin.
* Excavació de rasa i pou de fins a 2 m de fondària, en terreny compacte (SPT 20-50), realitzada amb minicarregadora amb accessori retroexcavador elèctrica i càrrega mecànica sobre camió del material excavat. Inclou el repàs i piconatge manual, i mecànic, de les rases resultants per a rebre les noves canals, els nous col·lectors, pericons, etc, amb compactació del 95% PM., transport de terres a gestió de residus, i les despeses de gestió per la disposició controlada en dipòsit autoritzat de residus de terra inerts amb una densitat 1,6 t/m3, procedents d'excavació, amb codi 17 05 04 segons la Llista Europea de Residus.
* Col·locació de canal de drenatge sobre llit de formigó en massa de 10 cm de gruix, inclosa la formació de pendents.
* Rebliment de rasa, per a canal de drenatge, o clavegueró, d'amplària més de 0,6 i fins a 1,5 m, amb formigó armat amb fibres i amb additiu hidròfug HA - 30 / B / 20 / xC2 amb una quantitat de ciment de 300 kg/m3 i relació aigua ciment =&lt; 0.6, de 15 cm de gruix, amb acabat escombrat/raspatllat de 15 cm de gruix teòric.
* Connexió de canal de drenatge amb clavegueró amb tub de PVC-U de paret compacta per a sanejament soterrat o aeri amb pressió, diàmetre nominal DN 125, pressió nominal PN 6, ús previst P (sanejament amb pressió), fabricació segons norma UNE-EN ISO 1452-2, per a unió elàstica amb anella elastomèrica d'estanquitat, col·locat al fons de la rasa sobre llit de sorra de 10 cm de gruix i reblert de sorra fins a 30 cm per sobre del tub.
* Clavegueró amb tub de PVC-U de paret compacta per a sanejament soterrat o aeri amb pressió, diàmetre nominal DN 315, pressió nominal PN 6, ús previst P (sanejament amb pressió), fabricació segons norma UNE-EN ISO 1452-2, per a unió elàstica amb anella elastomèrica d'estanquitat, col·locat al fons de la rasa sobre llit de sorra de 15 cm de gruix i reblert de sorra fins a 30 cm per sobre del tub
* Clavegueró amb tub de PVC-U de paret compacta per a sanejament soterrat o aeri amb pressió, diàmetre nominal DN 400, pressió nominal PN 6, ús previst P (sanejament amb pressió), fabricació segons norma UNE-EN ISO 1452-2, per a unió elàstica amb anella elastomèrica d'estanquitat, col·locat al fons de la rasa sobre llit de sorra de 15 cm de gruix i reblert de sorra fins a 30 cm per sobre del tub.
* Rebliment i piconatge de rasa d'amplària més de 0,6 i fins a 1,5 m, amb material seleccionat de la pròpia excavació, en tongades de gruix de fins a 25 cm, utilitzant picó vibrant de combustible, amb compactació del 90% PM
* Subministrament i col·locació de sifó hidràulic per a clavegueram de diàmetre equivalent D400, inclou formació de llit, col·locació del sifó i tubs d'acoblament (PVC SN4), colzes, juntes i formigó d'encoixinat
* Paret per a pou circular de diàmetre 100 cm de peces de formigó amb execució prefabricada, col·locades amb morter ciment 1:6, graó per a pou de registre de polipropilè armat, de 250x350x250 mm i 3 kg de pes, col·locat amb morter de ciment 1:6, elaborat a l'obra, bastiment circular de fosa dúctil per a pou de registre, bastiment circular aparent amb junt d’elastòmer i tapa articulada de fosa, pas lliure de 600 mm de diàmetre i classe D400 segons norma UNE-EN 124, col·locat amb formigó, solera amb mitja canya de formigó d'ús no estructural HNE-20/B/20 de resistència a compressió 20 N/mm2, consistència tova i grandària màxima del granulat 20 mm, de 15 cm de gruix mínim i de planta 1.2x1,2 m per a tub 40 cm.
* Pericó de registre de fàbrica de maó de 45x45x50 cm, per a instal·lacions de serveis, amb parets de 15 cm de gruix de maó calat de 290x140x100 mm, arrebossada i lliscada interiorment amb morter mixt amb una proporció en volum 1:2:10, sobre solera maó calat de 100 mm de gruix i reblert lateral amb terra de la mateixa excavació. Bastiment i tapa quadrat de fosa dúctil 530x530 C250.
Queden inclosos tots aquells treballs, elements, materials, maquinària,  i despeses auxiliars necessaris per a la correcta execució de la partida així com la càrrega, transport, i la disposició controlada en dipòsit autoritzat de residus de runasegons la Llista Europea de Residus que es generin.
Criteri d'amidament: Unitat mesurada segons les especificacions de la DT.</t>
  </si>
  <si>
    <t>01.02.02.002</t>
  </si>
  <si>
    <t>Supervisió  de connexió a X. de Clavegueram existent mitjançant pinça de clip, seguint l'assessorament  per part de l'Àrea d'infraestructures, i, amb la supervisió d'Aigües del Prat durant els treballs de la connexió.. Treballs s/ pressupost d'Aigües del Prat
Criteri d'amidament: partida alçada a justificar s/pressupost d'Aigües del Prat
Aquest criteri inclou les pèrdues de material corresponents a retalls i la repercussió de les peces especials a col·locar.</t>
  </si>
  <si>
    <t>2 uts connexió, una per cada canal de drenatge</t>
  </si>
  <si>
    <t>01.02.03.001</t>
  </si>
  <si>
    <t>Execució de fonamentació per a pal d'atura- pilotes d'alçada 6 m, de dimensions 0,8x0,8x1 m, armat segons plànol de detall, inclou la col·locació de beina d'ancoratge de 0,75 m de profunditat per a embotir el pal.
El preu unitari de la partida inclou:
- Tall amb serra de disc en paviment de formigó per a formació de junt d'enderroc de paviment existentper a delimitar la zona a demolir. Incloses les despeses de transport i gestió de residus generades per la formació, repàs, i neteja de junts.
- Demolició de paviment de formigó exsitent de fins a 15 cm de gruix, d'amplària fins a 0,8 m, amb compressor.Càrrega sobre camió amb mitjans mecànics. I transport de residus inerts o no especials a instal·lació autoritzada de gestió de residus, amb camió de 7 t i temps d'espera per a la càrrega a màquina, amb un recorregut de més de 15 i fins a 20 km
- Excavació de pou aïllat de fins a 2 m de fondària, en terreny fluix, amb mitjans mecànics i càrrega mecànica del material excavat h=1,00 + 0,50 m MÍN. ENCAST EN CAPA A +0,15 m del pav. Incloses les despeses de càrrega, transport i gestió de residus generades per l'excavació dels pous.
- Repàs i piconatge de de pou de fonamentació, amb compactació del 95% PM, amb corró vibratori manual
- Armadura de rases i pous AP500 SD d'acer en barres corrugades B500SD de límit elàstic &gt;= 500 N/mm2. # 15x15 cm d.16mm, amb pota 0,20 m.
- Formigó per a pous de fonamentació per armar amb additiu hidròfug HA - 30 / B / 20 / xC2 amb una quantitat de ciment de 300 kg/m3 i relació aigua ciment =&lt; 0.6, abocat des de camió
- Formigonat dels 15 cm corresponents al paviment de la pista, per a encast dels rigiditzadors del pal, acabat remolinat manual armat amb malla amb formigó per armar amb additiu hidròfug HA - 30 / B / 20 / xC2 amb una quantitat de ciment de 300 kg/m3 i relació aigua ciment =&lt; 0.6, de 15 cm de gruix, amb acabat remolinat i lliscat manual, amb malla electrosoldada
CRITERI D'AMIDAMENT: u de sabata de 0,80x0,80x(1,00+0,15) executada, amidada segons les especificacions del projecte, comprovada i acceptada expressament per la DO i la DEO.
Aquests criteris inclouen l'acabament específic dels acords amb les vores, sense que comporti l'ús de material diferents d'aquells que normalment conformen la unitat.</t>
  </si>
  <si>
    <t>Gol Nord</t>
  </si>
  <si>
    <t>Banda Est</t>
  </si>
  <si>
    <t>Banda Oest</t>
  </si>
  <si>
    <t>Gol Sud</t>
  </si>
  <si>
    <t>01.02.03.002</t>
  </si>
  <si>
    <t>menys tram 6,25, i 6,30 dels extrems que van amb doble malla</t>
  </si>
  <si>
    <t>01.02.03.003</t>
  </si>
  <si>
    <t>01.02.03.004</t>
  </si>
  <si>
    <t>01.02.03.005</t>
  </si>
  <si>
    <t>Orelles Banda OEST atura-pilotes</t>
  </si>
  <si>
    <t>01.02.04.001</t>
  </si>
  <si>
    <t>Pressupost de seguretat i salut LOT 2: SIST. PAVIMENT, DRENATGE, I ATURA-PILOTES PISTES EXT. CEM JULIO MENDEZ
Queden inclosos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</si>
  <si>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01.03.001</t>
  </si>
  <si>
    <t>Cistella de bàsquet mòbil i regulable en altura a minibásquet, per exteriors amb ample especial d'1,70 x 1,20 cm
* Cistella de bàsquet graduable a minibàsquet mitjançant un sistema de contrapesos ocult, mod. Cistella portàtil Hera amb bastidor bàsquet - minibàsquet d'Antuco&amp;e.m.d, o equivalent. Disposa d'una zona per a la col·locació de contrapesos de formigó fèrric. Amb una xapa a manera de tapa que deixa oculta la zona d'allotjament de contrapesos. Base de mides 170 x 120 cm. Dotada de quatre rodes fixes direccionals i fre de diàmetre 160 mm. Traslladable, amb una extensió d'1,65 m des del pal fins al tauler. 
Estructura central fabricada en tub d'acer estructural quadrat de 100 x 100 x 3 mm. Proveïda de tirants 60 x 40 x 2 mm. Base amb perfil metàl·lic de 120 x 60 x 3 mm.
Bastidor bàsquet - minibàsquet amb sistema de regulació d'altura Bàsquet - minibàsquet assistida per cilindre pneumàtic (50.000 cicles de garantia), eixos guia i tirador, amb sistema de bloqueig-desbloqueig mitjançant l'accionament d'una aleta situada en el centre del telescòpic movent les dues posicions de manera automàtica.
Tauler de metacrilat, de mides 180 x 105 x 2 cm, completament llis, transparent, i la perfilaria pintada amb una banda de color negre de 5 cm d'ample. En la part central va pintada amb un rectangle també de color negre de dimensions exteriors 59 x 45 cm.
Cèrcol de bàsquet reglamentari, basculant reforçat, amb barra massissa calibrada de d. 20 mm, i 12 ganxos per subjecció de la xarxa.
CARACTERÍSTIQUES TÈCNIQUES ESPECÍFIQUES:
Els materials que configuren aquest producte posseeixen les següents característiques:
Tots els perfils i xapes, que formen l'estructura metàl·lica, són acer de qualitat ST-37 (sM= 3400 kg/cm²).
Els caragols i rosques emprades, es regeixen pel que s'estableix en la norma DIN - 267. La qualitat emprada per als caragols és 5.6 (resistència a la tracció, sB=*5000 kg/cm²) i per a rosques qualitat 5.6.  Tots els caragols i rosques són zincats per a evitar la corrosió del material.
Les soldadures es realitzen per mitjà d'una màquina semiautomàtica MIG d'atmosfera inerta i alimentació automàtica. Els gruixos de les goles són els necessaris per a suportar els esforços a les quals estan sotmesos.
Tota l'estructura metàl·lica es troba sotmesa a un procés de desgreixat fosfatat de zinc, una capa d'emprimació de zinc, i un posterior recobriment de pintura en pols tipus EPOXI - POLIÈSTER (densitat 1,7) polimeritzada al forn a 200°. Aquest tipus de recobriment compleix les exigències de l'especificació BS6496 :1984 i la norma de qualitat Qualicoat.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</si>
  <si>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01.03.002</t>
  </si>
  <si>
    <t>Protectors frontals per una cistella de bàsquet mòbil mod. Protecció frontal per a Cistella Hera amb bastidor bàsquet - minibàsquet d'Antuco&amp;e.m.d, o equivalent, fabricada amb nucli de planxa de polietilè de 25 mm + 25 mm de goma espuma D25, ignífugues, folrades amb lona de polièster recobertes PVC, de color blau i tancament amb velcro, de mides 1,70 x 1,00 x 0,10 m. 
En el preu unitari dels protectors frontals per una cistella de bàsquet mòbil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</si>
  <si>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01.03.003</t>
  </si>
  <si>
    <t>Protectors per a taulers de cistella de bàsquet mòbil, de color blau, per a tauler ranurat 15/20 mm, fabricat amb escuma d'alta densitat per a protecció inferior, i laterals del tauler, col·locats amb adhesiu.
En el preu unitari dels protectors per a taulers de cistella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</si>
  <si>
    <t>01.03.004</t>
  </si>
  <si>
    <t>Ancoratges vòleibol existents</t>
  </si>
  <si>
    <t>01.03.005</t>
  </si>
  <si>
    <t>Subministrament i col·locació de joc de 2 porteries de handbol metàl·lica amb arquets. Marc perfil de 80x80 mm. en una peça, per a acoblar facilment, arquillos de perfil rodó de 40 mm. i marcs inferiors de 80x40 mm. El marc se sotmet a un procés de desgreixat mitjançant un bany fosfatat a pressió i posterior pintat amb pintura en pols polièster i polimeritzat en forn a 200 °C, en color blanc. Després hi ha un segon procés, en el qual el marc se sotmet a un emmascarat amb cintes d'alta temperatura per a marcar les franges en color vermell que estableix la normativa. Aquest pintat tambien es realitza amb pintura en pols polièster i polimeritzat en forn a 200 °C, aconseguint una llarga durabilitat. La base i els arquillos porten un tractament electrolític per a evitar la corrosió.
Mesures interiors marc porteria 3 x 2 m. Inclou ganxos rematxars en l'arc inferior per a la subjecció de la xarxa.  Inclosa la  XARXA de HANDBOL, Fabricat sota NORMA EUROPEA EN-749, i en PP 3,5mm, malla 100 mm. Mesures 3,1x2,1x1x1 m. Color blanca. I els pals posteriors de protecció amb escuma d'alta densitat revestida de lona plastificada de PVC.
En el preu unitari es troben es troben valorades les despeses següents:
1. Les despeses de subministrament i transport al CEM JULIO MENDEZ de les cistelles, porteries, xarxes, proteccions, etc.
2. Les despeses de muntatge de les cistelles de bàsquet, proteccions, porteries, xarxes i proteccions.
3. Les despeses de transport dels elements esportius fins a l'equipament CEM JULIO MENDEZ, amb els medis d'elevació, i, auxiliars necessaris per a la seva descàrrega en la pista, així com el seu muntatge i posada en marxa.
4. Les despeses en concepte de SEGURETAT I SALUT en tots aquells treballs i elements necessaris per a complir amb la legislació vigent en la matéria, corresponent als conceptes de:
a. Sistemes de protecció col·lectiva.
b. Formació i informació
c. Elements de protecció individual.
d. Medicina preventiva i primers auxilis.
e. Instal·lacions provisionals d'higiene i seguretat.
f. Senyalització i tancament de l'obra. Accessibilitat restringida
i.  control d'accessos.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</si>
</sst>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8">
    <xf numFmtId="0" fontId="0" fillId="0" borderId="0" xfId="0"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164" fontId="3" fillId="0" borderId="0" xfId="0" applyNumberFormat="1" applyFont="1" applyFill="1" applyProtection="1"/>
    <xf numFmtId="0" fontId="1" fillId="0" borderId="0" xfId="0"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165" fontId="0" fillId="0" borderId="0" xfId="0" applyNumberFormat="1" applyFill="1" applyProtection="1"/>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xf numFmtId="0" fontId="1" fillId="0" borderId="0" xfId="0" applyFont="1" applyFill="1" applyProtection="1"/>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applyFill="1" applyProtection="1"/>
    <xf numFmtId="0" fontId="2" fillId="2" borderId="0" xfId="0" applyFont="1" applyFill="1" applyAlignment="1" applyProtection="1">
      <alignment horizontal="center"/>
    </xf>
    <xf numFmtId="0" fontId="11" fillId="0" borderId="0" xfId="0" applyFont="1" applyFill="1" applyAlignment="1" applyProtection="1">
      <alignment horizontal="justify" vertical="top" wrapText="1"/>
    </xf>
    <xf numFmtId="0" fontId="8" fillId="0" borderId="0" xfId="0" applyFont="1" applyFill="1" applyProtection="1"/>
    <xf numFmtId="0" fontId="9" fillId="2" borderId="0" xfId="0"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abSelected="1" workbookViewId="0">
      <pane ySplit="8" topLeftCell="A50" activePane="bottomLeft" state="frozenSplit"/>
      <selection pane="bottomLeft" activeCell="E50" sqref="E50"/>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38" t="s">
        <v>0</v>
      </c>
      <c r="F1" s="38" t="s">
        <v>0</v>
      </c>
      <c r="G1" s="38" t="s">
        <v>0</v>
      </c>
      <c r="H1" s="38" t="s">
        <v>0</v>
      </c>
    </row>
    <row r="2" spans="1:8" x14ac:dyDescent="0.25">
      <c r="E2" s="38" t="s">
        <v>1</v>
      </c>
      <c r="F2" s="38" t="s">
        <v>1</v>
      </c>
      <c r="G2" s="38" t="s">
        <v>1</v>
      </c>
      <c r="H2" s="38" t="s">
        <v>1</v>
      </c>
    </row>
    <row r="3" spans="1:8" x14ac:dyDescent="0.25">
      <c r="E3" s="38"/>
      <c r="F3" s="38"/>
      <c r="G3" s="38"/>
      <c r="H3" s="38"/>
    </row>
    <row r="4" spans="1:8" x14ac:dyDescent="0.25">
      <c r="E4" s="38"/>
      <c r="F4" s="38"/>
      <c r="G4" s="38"/>
      <c r="H4" s="38"/>
    </row>
    <row r="6" spans="1:8" ht="18.75" x14ac:dyDescent="0.3">
      <c r="C6" s="2"/>
      <c r="D6" s="2"/>
      <c r="E6" s="3" t="s">
        <v>2</v>
      </c>
      <c r="F6" s="2"/>
      <c r="G6" s="2"/>
      <c r="H6" s="2"/>
    </row>
    <row r="8" spans="1:8" x14ac:dyDescent="0.25">
      <c r="F8" s="4" t="s">
        <v>3</v>
      </c>
      <c r="G8" s="4" t="s">
        <v>4</v>
      </c>
      <c r="H8" s="4" t="s">
        <v>5</v>
      </c>
    </row>
    <row r="10" spans="1:8" x14ac:dyDescent="0.25">
      <c r="C10" s="5" t="s">
        <v>6</v>
      </c>
      <c r="D10" s="6" t="s">
        <v>7</v>
      </c>
      <c r="E10" s="5" t="s">
        <v>8</v>
      </c>
    </row>
    <row r="11" spans="1:8" x14ac:dyDescent="0.25">
      <c r="C11" s="5" t="s">
        <v>9</v>
      </c>
      <c r="D11" s="6" t="s">
        <v>7</v>
      </c>
      <c r="E11" s="5" t="s">
        <v>10</v>
      </c>
    </row>
    <row r="12" spans="1:8" x14ac:dyDescent="0.25">
      <c r="C12" s="5" t="s">
        <v>11</v>
      </c>
      <c r="D12" s="6" t="s">
        <v>7</v>
      </c>
      <c r="E12" s="5" t="s">
        <v>12</v>
      </c>
    </row>
    <row r="14" spans="1:8" ht="214.5" x14ac:dyDescent="0.25">
      <c r="A14" s="1" t="s">
        <v>13</v>
      </c>
      <c r="B14" s="1">
        <v>1</v>
      </c>
      <c r="C14" s="1" t="s">
        <v>14</v>
      </c>
      <c r="D14" s="7" t="s">
        <v>15</v>
      </c>
      <c r="E14" s="8" t="s">
        <v>16</v>
      </c>
      <c r="F14" s="9">
        <v>98.26</v>
      </c>
      <c r="G14" s="10">
        <v>58</v>
      </c>
      <c r="H14" s="11">
        <f t="shared" ref="H14:H22" si="0">ROUND(ROUND(F14,2)*ROUND(G14,3),2)</f>
        <v>5699.08</v>
      </c>
    </row>
    <row r="15" spans="1:8" ht="214.5" x14ac:dyDescent="0.25">
      <c r="A15" s="1" t="s">
        <v>13</v>
      </c>
      <c r="B15" s="1">
        <v>2</v>
      </c>
      <c r="C15" s="1" t="s">
        <v>17</v>
      </c>
      <c r="D15" s="7" t="s">
        <v>18</v>
      </c>
      <c r="E15" s="8" t="s">
        <v>19</v>
      </c>
      <c r="F15" s="9">
        <v>61.41</v>
      </c>
      <c r="G15" s="10">
        <v>8</v>
      </c>
      <c r="H15" s="11">
        <f t="shared" si="0"/>
        <v>491.28</v>
      </c>
    </row>
    <row r="16" spans="1:8" ht="225.75" x14ac:dyDescent="0.25">
      <c r="A16" s="1" t="s">
        <v>13</v>
      </c>
      <c r="B16" s="1">
        <v>3</v>
      </c>
      <c r="C16" s="1" t="s">
        <v>20</v>
      </c>
      <c r="D16" s="7" t="s">
        <v>15</v>
      </c>
      <c r="E16" s="8" t="s">
        <v>21</v>
      </c>
      <c r="F16" s="9">
        <v>2.46</v>
      </c>
      <c r="G16" s="10">
        <v>600</v>
      </c>
      <c r="H16" s="11">
        <f t="shared" si="0"/>
        <v>1476</v>
      </c>
    </row>
    <row r="17" spans="1:8" ht="225.75" x14ac:dyDescent="0.25">
      <c r="A17" s="1" t="s">
        <v>13</v>
      </c>
      <c r="B17" s="1">
        <v>4</v>
      </c>
      <c r="C17" s="1" t="s">
        <v>22</v>
      </c>
      <c r="D17" s="7" t="s">
        <v>15</v>
      </c>
      <c r="E17" s="8" t="s">
        <v>23</v>
      </c>
      <c r="F17" s="9">
        <v>0.82</v>
      </c>
      <c r="G17" s="10">
        <v>600</v>
      </c>
      <c r="H17" s="11">
        <f t="shared" si="0"/>
        <v>492</v>
      </c>
    </row>
    <row r="18" spans="1:8" ht="214.5" x14ac:dyDescent="0.25">
      <c r="A18" s="1" t="s">
        <v>13</v>
      </c>
      <c r="B18" s="1">
        <v>5</v>
      </c>
      <c r="C18" s="1" t="s">
        <v>24</v>
      </c>
      <c r="D18" s="7" t="s">
        <v>18</v>
      </c>
      <c r="E18" s="8" t="s">
        <v>25</v>
      </c>
      <c r="F18" s="9">
        <v>98.26</v>
      </c>
      <c r="G18" s="10">
        <v>2</v>
      </c>
      <c r="H18" s="11">
        <f t="shared" si="0"/>
        <v>196.52</v>
      </c>
    </row>
    <row r="19" spans="1:8" ht="214.5" x14ac:dyDescent="0.25">
      <c r="A19" s="1" t="s">
        <v>13</v>
      </c>
      <c r="B19" s="1">
        <v>6</v>
      </c>
      <c r="C19" s="1" t="s">
        <v>26</v>
      </c>
      <c r="D19" s="7" t="s">
        <v>18</v>
      </c>
      <c r="E19" s="8" t="s">
        <v>27</v>
      </c>
      <c r="F19" s="9">
        <v>44.66</v>
      </c>
      <c r="G19" s="10">
        <v>11</v>
      </c>
      <c r="H19" s="11">
        <f t="shared" si="0"/>
        <v>491.26</v>
      </c>
    </row>
    <row r="20" spans="1:8" ht="214.5" x14ac:dyDescent="0.25">
      <c r="A20" s="1" t="s">
        <v>13</v>
      </c>
      <c r="B20" s="1">
        <v>7</v>
      </c>
      <c r="C20" s="1" t="s">
        <v>28</v>
      </c>
      <c r="D20" s="7" t="s">
        <v>18</v>
      </c>
      <c r="E20" s="8" t="s">
        <v>29</v>
      </c>
      <c r="F20" s="9">
        <v>28.17</v>
      </c>
      <c r="G20" s="10">
        <v>7</v>
      </c>
      <c r="H20" s="11">
        <f t="shared" si="0"/>
        <v>197.19</v>
      </c>
    </row>
    <row r="21" spans="1:8" ht="158.25" x14ac:dyDescent="0.25">
      <c r="A21" s="1" t="s">
        <v>13</v>
      </c>
      <c r="B21" s="1">
        <v>8</v>
      </c>
      <c r="C21" s="1" t="s">
        <v>30</v>
      </c>
      <c r="D21" s="7" t="s">
        <v>18</v>
      </c>
      <c r="E21" s="8" t="s">
        <v>31</v>
      </c>
      <c r="F21" s="9">
        <v>122.83</v>
      </c>
      <c r="G21" s="10">
        <v>4</v>
      </c>
      <c r="H21" s="11">
        <f t="shared" si="0"/>
        <v>491.32</v>
      </c>
    </row>
    <row r="22" spans="1:8" ht="135.75" x14ac:dyDescent="0.25">
      <c r="A22" s="1" t="s">
        <v>13</v>
      </c>
      <c r="B22" s="1">
        <v>9</v>
      </c>
      <c r="C22" s="1" t="s">
        <v>32</v>
      </c>
      <c r="D22" s="7" t="s">
        <v>18</v>
      </c>
      <c r="E22" s="8" t="s">
        <v>33</v>
      </c>
      <c r="F22" s="9">
        <v>73.7</v>
      </c>
      <c r="G22" s="10">
        <v>4</v>
      </c>
      <c r="H22" s="11">
        <f t="shared" si="0"/>
        <v>294.8</v>
      </c>
    </row>
    <row r="23" spans="1:8" x14ac:dyDescent="0.25">
      <c r="E23" s="5" t="s">
        <v>34</v>
      </c>
      <c r="F23" s="5"/>
      <c r="G23" s="5"/>
      <c r="H23" s="12">
        <f>SUM(H14:H22)</f>
        <v>9829.4499999999989</v>
      </c>
    </row>
    <row r="25" spans="1:8" x14ac:dyDescent="0.25">
      <c r="C25" s="5" t="s">
        <v>6</v>
      </c>
      <c r="D25" s="6" t="s">
        <v>7</v>
      </c>
      <c r="E25" s="5" t="s">
        <v>8</v>
      </c>
    </row>
    <row r="26" spans="1:8" x14ac:dyDescent="0.25">
      <c r="C26" s="5" t="s">
        <v>9</v>
      </c>
      <c r="D26" s="6" t="s">
        <v>7</v>
      </c>
      <c r="E26" s="5" t="s">
        <v>10</v>
      </c>
    </row>
    <row r="27" spans="1:8" x14ac:dyDescent="0.25">
      <c r="C27" s="5" t="s">
        <v>11</v>
      </c>
      <c r="D27" s="6" t="s">
        <v>35</v>
      </c>
      <c r="E27" s="5" t="s">
        <v>36</v>
      </c>
    </row>
    <row r="29" spans="1:8" ht="135.75" x14ac:dyDescent="0.25">
      <c r="A29" s="1" t="s">
        <v>37</v>
      </c>
      <c r="B29" s="1">
        <v>1</v>
      </c>
      <c r="C29" s="1" t="s">
        <v>38</v>
      </c>
      <c r="D29" s="7" t="s">
        <v>18</v>
      </c>
      <c r="E29" s="8" t="s">
        <v>39</v>
      </c>
      <c r="F29" s="9">
        <v>500</v>
      </c>
      <c r="G29" s="10">
        <v>1</v>
      </c>
      <c r="H29" s="11">
        <f>ROUND(ROUND(F29,2)*ROUND(G29,3),2)</f>
        <v>500</v>
      </c>
    </row>
    <row r="30" spans="1:8" x14ac:dyDescent="0.25">
      <c r="E30" s="5" t="s">
        <v>34</v>
      </c>
      <c r="F30" s="5"/>
      <c r="G30" s="5"/>
      <c r="H30" s="12">
        <f>SUM(H29:H29)</f>
        <v>500</v>
      </c>
    </row>
    <row r="32" spans="1:8" x14ac:dyDescent="0.25">
      <c r="C32" s="5" t="s">
        <v>6</v>
      </c>
      <c r="D32" s="6" t="s">
        <v>7</v>
      </c>
      <c r="E32" s="5" t="s">
        <v>8</v>
      </c>
    </row>
    <row r="33" spans="1:8" x14ac:dyDescent="0.25">
      <c r="C33" s="5" t="s">
        <v>9</v>
      </c>
      <c r="D33" s="6" t="s">
        <v>35</v>
      </c>
      <c r="E33" s="5" t="s">
        <v>40</v>
      </c>
    </row>
    <row r="34" spans="1:8" x14ac:dyDescent="0.25">
      <c r="C34" s="5" t="s">
        <v>11</v>
      </c>
      <c r="D34" s="6" t="s">
        <v>7</v>
      </c>
      <c r="E34" s="5" t="s">
        <v>41</v>
      </c>
    </row>
    <row r="36" spans="1:8" ht="113.25" x14ac:dyDescent="0.25">
      <c r="A36" s="1" t="s">
        <v>42</v>
      </c>
      <c r="B36" s="1">
        <v>1</v>
      </c>
      <c r="C36" s="1" t="s">
        <v>43</v>
      </c>
      <c r="D36" s="7" t="s">
        <v>44</v>
      </c>
      <c r="E36" s="8" t="s">
        <v>45</v>
      </c>
      <c r="F36" s="9">
        <v>17.73</v>
      </c>
      <c r="G36" s="10">
        <v>65</v>
      </c>
      <c r="H36" s="11">
        <f t="shared" ref="H36:H43" si="1">ROUND(ROUND(F36,2)*ROUND(G36,3),2)</f>
        <v>1152.45</v>
      </c>
    </row>
    <row r="37" spans="1:8" ht="124.5" x14ac:dyDescent="0.25">
      <c r="A37" s="1" t="s">
        <v>42</v>
      </c>
      <c r="B37" s="1">
        <v>2</v>
      </c>
      <c r="C37" s="1" t="s">
        <v>46</v>
      </c>
      <c r="D37" s="7" t="s">
        <v>15</v>
      </c>
      <c r="E37" s="8" t="s">
        <v>47</v>
      </c>
      <c r="F37" s="9">
        <v>0.61</v>
      </c>
      <c r="G37" s="10">
        <v>1189.3499999999999</v>
      </c>
      <c r="H37" s="11">
        <f t="shared" si="1"/>
        <v>725.5</v>
      </c>
    </row>
    <row r="38" spans="1:8" x14ac:dyDescent="0.25">
      <c r="A38" s="1" t="s">
        <v>42</v>
      </c>
      <c r="B38" s="1">
        <v>3</v>
      </c>
      <c r="C38" s="1" t="s">
        <v>48</v>
      </c>
      <c r="D38" s="7" t="s">
        <v>15</v>
      </c>
      <c r="E38" s="13" t="s">
        <v>49</v>
      </c>
      <c r="F38" s="9">
        <v>1.05</v>
      </c>
      <c r="G38" s="10">
        <v>1057.5</v>
      </c>
      <c r="H38" s="11">
        <f t="shared" si="1"/>
        <v>1110.3800000000001</v>
      </c>
    </row>
    <row r="39" spans="1:8" x14ac:dyDescent="0.25">
      <c r="A39" s="1" t="s">
        <v>42</v>
      </c>
      <c r="B39" s="1">
        <v>4</v>
      </c>
      <c r="C39" s="1" t="s">
        <v>50</v>
      </c>
      <c r="D39" s="7" t="s">
        <v>51</v>
      </c>
      <c r="E39" s="13" t="s">
        <v>52</v>
      </c>
      <c r="F39" s="9">
        <v>20.3</v>
      </c>
      <c r="G39" s="10">
        <v>3.4780000000000002</v>
      </c>
      <c r="H39" s="11">
        <f t="shared" si="1"/>
        <v>70.599999999999994</v>
      </c>
    </row>
    <row r="40" spans="1:8" ht="383.25" x14ac:dyDescent="0.25">
      <c r="A40" s="1" t="s">
        <v>42</v>
      </c>
      <c r="B40" s="1">
        <v>5</v>
      </c>
      <c r="C40" s="1" t="s">
        <v>53</v>
      </c>
      <c r="D40" s="7" t="s">
        <v>15</v>
      </c>
      <c r="E40" s="8" t="s">
        <v>54</v>
      </c>
      <c r="F40" s="9">
        <v>8</v>
      </c>
      <c r="G40" s="10">
        <v>158.625</v>
      </c>
      <c r="H40" s="11">
        <f t="shared" si="1"/>
        <v>1269</v>
      </c>
    </row>
    <row r="41" spans="1:8" x14ac:dyDescent="0.25">
      <c r="A41" s="1" t="s">
        <v>42</v>
      </c>
      <c r="B41" s="1">
        <v>6</v>
      </c>
      <c r="C41" s="1" t="s">
        <v>55</v>
      </c>
      <c r="D41" s="7" t="s">
        <v>18</v>
      </c>
      <c r="E41" s="13" t="s">
        <v>56</v>
      </c>
      <c r="F41" s="9">
        <v>65.5</v>
      </c>
      <c r="G41" s="10">
        <v>14</v>
      </c>
      <c r="H41" s="11">
        <f t="shared" si="1"/>
        <v>917</v>
      </c>
    </row>
    <row r="42" spans="1:8" ht="237" x14ac:dyDescent="0.25">
      <c r="A42" s="1" t="s">
        <v>42</v>
      </c>
      <c r="B42" s="1">
        <v>7</v>
      </c>
      <c r="C42" s="1" t="s">
        <v>57</v>
      </c>
      <c r="D42" s="7" t="s">
        <v>15</v>
      </c>
      <c r="E42" s="8" t="s">
        <v>58</v>
      </c>
      <c r="F42" s="9">
        <v>29.69</v>
      </c>
      <c r="G42" s="10">
        <v>2115</v>
      </c>
      <c r="H42" s="11">
        <f t="shared" si="1"/>
        <v>62794.35</v>
      </c>
    </row>
    <row r="43" spans="1:8" ht="237" x14ac:dyDescent="0.25">
      <c r="A43" s="1" t="s">
        <v>42</v>
      </c>
      <c r="B43" s="1">
        <v>8</v>
      </c>
      <c r="C43" s="1" t="s">
        <v>59</v>
      </c>
      <c r="D43" s="7" t="s">
        <v>15</v>
      </c>
      <c r="E43" s="8" t="s">
        <v>60</v>
      </c>
      <c r="F43" s="9">
        <v>29.98</v>
      </c>
      <c r="G43" s="10">
        <v>129.02099999999999</v>
      </c>
      <c r="H43" s="11">
        <f t="shared" si="1"/>
        <v>3868.05</v>
      </c>
    </row>
    <row r="44" spans="1:8" x14ac:dyDescent="0.25">
      <c r="E44" s="5" t="s">
        <v>34</v>
      </c>
      <c r="F44" s="5"/>
      <c r="G44" s="5"/>
      <c r="H44" s="12">
        <f>SUM(H36:H43)</f>
        <v>71907.33</v>
      </c>
    </row>
    <row r="46" spans="1:8" x14ac:dyDescent="0.25">
      <c r="C46" s="5" t="s">
        <v>6</v>
      </c>
      <c r="D46" s="6" t="s">
        <v>7</v>
      </c>
      <c r="E46" s="5" t="s">
        <v>8</v>
      </c>
    </row>
    <row r="47" spans="1:8" x14ac:dyDescent="0.25">
      <c r="C47" s="5" t="s">
        <v>9</v>
      </c>
      <c r="D47" s="6" t="s">
        <v>35</v>
      </c>
      <c r="E47" s="5" t="s">
        <v>40</v>
      </c>
    </row>
    <row r="48" spans="1:8" x14ac:dyDescent="0.25">
      <c r="C48" s="5" t="s">
        <v>11</v>
      </c>
      <c r="D48" s="6" t="s">
        <v>35</v>
      </c>
      <c r="E48" s="5" t="s">
        <v>61</v>
      </c>
    </row>
    <row r="50" spans="1:8" ht="409.6" x14ac:dyDescent="0.25">
      <c r="A50" s="1" t="s">
        <v>62</v>
      </c>
      <c r="B50" s="1">
        <v>1</v>
      </c>
      <c r="C50" s="1" t="s">
        <v>63</v>
      </c>
      <c r="D50" s="7" t="s">
        <v>44</v>
      </c>
      <c r="E50" s="8" t="s">
        <v>64</v>
      </c>
      <c r="F50" s="9">
        <v>145</v>
      </c>
      <c r="G50" s="10">
        <v>107.25</v>
      </c>
      <c r="H50" s="11">
        <f>ROUND(ROUND(F50,2)*ROUND(G50,3),2)</f>
        <v>15551.25</v>
      </c>
    </row>
    <row r="51" spans="1:8" ht="90.75" x14ac:dyDescent="0.25">
      <c r="A51" s="1" t="s">
        <v>62</v>
      </c>
      <c r="B51" s="1">
        <v>2</v>
      </c>
      <c r="C51" s="1" t="s">
        <v>65</v>
      </c>
      <c r="D51" s="7" t="s">
        <v>66</v>
      </c>
      <c r="E51" s="8" t="s">
        <v>67</v>
      </c>
      <c r="F51" s="9">
        <v>550</v>
      </c>
      <c r="G51" s="10">
        <v>1</v>
      </c>
      <c r="H51" s="11">
        <f>ROUND(ROUND(F51,2)*ROUND(G51,3),2)</f>
        <v>550</v>
      </c>
    </row>
    <row r="52" spans="1:8" x14ac:dyDescent="0.25">
      <c r="E52" s="5" t="s">
        <v>34</v>
      </c>
      <c r="F52" s="5"/>
      <c r="G52" s="5"/>
      <c r="H52" s="12">
        <f>SUM(H50:H51)</f>
        <v>16101.25</v>
      </c>
    </row>
    <row r="54" spans="1:8" x14ac:dyDescent="0.25">
      <c r="C54" s="5" t="s">
        <v>6</v>
      </c>
      <c r="D54" s="6" t="s">
        <v>7</v>
      </c>
      <c r="E54" s="5" t="s">
        <v>8</v>
      </c>
    </row>
    <row r="55" spans="1:8" x14ac:dyDescent="0.25">
      <c r="C55" s="5" t="s">
        <v>9</v>
      </c>
      <c r="D55" s="6" t="s">
        <v>35</v>
      </c>
      <c r="E55" s="5" t="s">
        <v>40</v>
      </c>
    </row>
    <row r="56" spans="1:8" x14ac:dyDescent="0.25">
      <c r="C56" s="5" t="s">
        <v>11</v>
      </c>
      <c r="D56" s="6" t="s">
        <v>68</v>
      </c>
      <c r="E56" s="5" t="s">
        <v>69</v>
      </c>
    </row>
    <row r="58" spans="1:8" ht="409.6" x14ac:dyDescent="0.25">
      <c r="A58" s="1" t="s">
        <v>70</v>
      </c>
      <c r="B58" s="1">
        <v>1</v>
      </c>
      <c r="C58" s="1" t="s">
        <v>71</v>
      </c>
      <c r="D58" s="7" t="s">
        <v>18</v>
      </c>
      <c r="E58" s="8" t="s">
        <v>72</v>
      </c>
      <c r="F58" s="9">
        <v>166.03</v>
      </c>
      <c r="G58" s="10">
        <v>24</v>
      </c>
      <c r="H58" s="11">
        <f>ROUND(ROUND(F58,2)*ROUND(G58,3),2)</f>
        <v>3984.72</v>
      </c>
    </row>
    <row r="59" spans="1:8" x14ac:dyDescent="0.25">
      <c r="A59" s="1" t="s">
        <v>70</v>
      </c>
      <c r="B59" s="1">
        <v>2</v>
      </c>
      <c r="C59" s="1" t="s">
        <v>73</v>
      </c>
      <c r="D59" s="7" t="s">
        <v>15</v>
      </c>
      <c r="E59" s="13" t="s">
        <v>74</v>
      </c>
      <c r="F59" s="9">
        <v>26.85</v>
      </c>
      <c r="G59" s="10">
        <v>167.25</v>
      </c>
      <c r="H59" s="11">
        <f>ROUND(ROUND(F59,2)*ROUND(G59,3),2)</f>
        <v>4490.66</v>
      </c>
    </row>
    <row r="60" spans="1:8" x14ac:dyDescent="0.25">
      <c r="A60" s="1" t="s">
        <v>70</v>
      </c>
      <c r="B60" s="1">
        <v>3</v>
      </c>
      <c r="C60" s="1" t="s">
        <v>75</v>
      </c>
      <c r="D60" s="7" t="s">
        <v>15</v>
      </c>
      <c r="E60" s="13" t="s">
        <v>76</v>
      </c>
      <c r="F60" s="9">
        <v>29.1</v>
      </c>
      <c r="G60" s="10">
        <v>322</v>
      </c>
      <c r="H60" s="11">
        <f>ROUND(ROUND(F60,2)*ROUND(G60,3),2)</f>
        <v>9370.2000000000007</v>
      </c>
    </row>
    <row r="61" spans="1:8" x14ac:dyDescent="0.25">
      <c r="A61" s="1" t="s">
        <v>70</v>
      </c>
      <c r="B61" s="1">
        <v>4</v>
      </c>
      <c r="C61" s="1" t="s">
        <v>77</v>
      </c>
      <c r="D61" s="7" t="s">
        <v>15</v>
      </c>
      <c r="E61" s="13" t="s">
        <v>78</v>
      </c>
      <c r="F61" s="9">
        <v>28.15</v>
      </c>
      <c r="G61" s="10">
        <v>332.75</v>
      </c>
      <c r="H61" s="11">
        <f>ROUND(ROUND(F61,2)*ROUND(G61,3),2)</f>
        <v>9366.91</v>
      </c>
    </row>
    <row r="62" spans="1:8" x14ac:dyDescent="0.25">
      <c r="A62" s="1" t="s">
        <v>70</v>
      </c>
      <c r="B62" s="1">
        <v>5</v>
      </c>
      <c r="C62" s="1" t="s">
        <v>79</v>
      </c>
      <c r="D62" s="7" t="s">
        <v>44</v>
      </c>
      <c r="E62" s="13" t="s">
        <v>80</v>
      </c>
      <c r="F62" s="9">
        <v>48.09</v>
      </c>
      <c r="G62" s="10">
        <v>38</v>
      </c>
      <c r="H62" s="11">
        <f>ROUND(ROUND(F62,2)*ROUND(G62,3),2)</f>
        <v>1827.42</v>
      </c>
    </row>
    <row r="63" spans="1:8" x14ac:dyDescent="0.25">
      <c r="E63" s="5" t="s">
        <v>34</v>
      </c>
      <c r="F63" s="5"/>
      <c r="G63" s="5"/>
      <c r="H63" s="12">
        <f>SUM(H58:H62)</f>
        <v>29039.910000000003</v>
      </c>
    </row>
    <row r="65" spans="1:8" x14ac:dyDescent="0.25">
      <c r="C65" s="5" t="s">
        <v>6</v>
      </c>
      <c r="D65" s="6" t="s">
        <v>7</v>
      </c>
      <c r="E65" s="5" t="s">
        <v>8</v>
      </c>
    </row>
    <row r="66" spans="1:8" x14ac:dyDescent="0.25">
      <c r="C66" s="5" t="s">
        <v>9</v>
      </c>
      <c r="D66" s="6" t="s">
        <v>35</v>
      </c>
      <c r="E66" s="5" t="s">
        <v>40</v>
      </c>
    </row>
    <row r="67" spans="1:8" x14ac:dyDescent="0.25">
      <c r="C67" s="5" t="s">
        <v>11</v>
      </c>
      <c r="D67" s="6" t="s">
        <v>81</v>
      </c>
      <c r="E67" s="5" t="s">
        <v>36</v>
      </c>
    </row>
    <row r="69" spans="1:8" ht="135.75" x14ac:dyDescent="0.25">
      <c r="A69" s="1" t="s">
        <v>82</v>
      </c>
      <c r="B69" s="1">
        <v>1</v>
      </c>
      <c r="C69" s="1" t="s">
        <v>83</v>
      </c>
      <c r="D69" s="7" t="s">
        <v>18</v>
      </c>
      <c r="E69" s="8" t="s">
        <v>84</v>
      </c>
      <c r="F69" s="9">
        <v>800</v>
      </c>
      <c r="G69" s="10">
        <v>1</v>
      </c>
      <c r="H69" s="11">
        <f>ROUND(ROUND(F69,2)*ROUND(G69,3),2)</f>
        <v>800</v>
      </c>
    </row>
    <row r="70" spans="1:8" x14ac:dyDescent="0.25">
      <c r="E70" s="5" t="s">
        <v>34</v>
      </c>
      <c r="F70" s="5"/>
      <c r="G70" s="5"/>
      <c r="H70" s="12">
        <f>SUM(H69:H69)</f>
        <v>800</v>
      </c>
    </row>
    <row r="72" spans="1:8" x14ac:dyDescent="0.25">
      <c r="C72" s="5" t="s">
        <v>6</v>
      </c>
      <c r="D72" s="6" t="s">
        <v>7</v>
      </c>
      <c r="E72" s="5" t="s">
        <v>8</v>
      </c>
    </row>
    <row r="73" spans="1:8" x14ac:dyDescent="0.25">
      <c r="C73" s="5" t="s">
        <v>9</v>
      </c>
      <c r="D73" s="6" t="s">
        <v>68</v>
      </c>
      <c r="E73" s="5" t="s">
        <v>85</v>
      </c>
    </row>
    <row r="75" spans="1:8" ht="409.6" x14ac:dyDescent="0.25">
      <c r="A75" s="1" t="s">
        <v>86</v>
      </c>
      <c r="B75" s="1">
        <v>1</v>
      </c>
      <c r="C75" s="1" t="s">
        <v>87</v>
      </c>
      <c r="D75" s="7" t="s">
        <v>18</v>
      </c>
      <c r="E75" s="8" t="s">
        <v>88</v>
      </c>
      <c r="F75" s="9">
        <v>2978.56</v>
      </c>
      <c r="G75" s="10">
        <v>4</v>
      </c>
      <c r="H75" s="11">
        <f>ROUND(ROUND(F75,2)*ROUND(G75,3),2)</f>
        <v>11914.24</v>
      </c>
    </row>
    <row r="76" spans="1:8" ht="293.25" x14ac:dyDescent="0.25">
      <c r="A76" s="1" t="s">
        <v>86</v>
      </c>
      <c r="B76" s="1">
        <v>2</v>
      </c>
      <c r="C76" s="1" t="s">
        <v>89</v>
      </c>
      <c r="D76" s="7" t="s">
        <v>18</v>
      </c>
      <c r="E76" s="8" t="s">
        <v>90</v>
      </c>
      <c r="F76" s="9">
        <v>314.24</v>
      </c>
      <c r="G76" s="10">
        <v>4</v>
      </c>
      <c r="H76" s="11">
        <f>ROUND(ROUND(F76,2)*ROUND(G76,3),2)</f>
        <v>1256.96</v>
      </c>
    </row>
    <row r="77" spans="1:8" ht="259.5" x14ac:dyDescent="0.25">
      <c r="A77" s="1" t="s">
        <v>86</v>
      </c>
      <c r="B77" s="1">
        <v>3</v>
      </c>
      <c r="C77" s="1" t="s">
        <v>91</v>
      </c>
      <c r="D77" s="7" t="s">
        <v>18</v>
      </c>
      <c r="E77" s="8" t="s">
        <v>92</v>
      </c>
      <c r="F77" s="9">
        <v>48</v>
      </c>
      <c r="G77" s="10">
        <v>4</v>
      </c>
      <c r="H77" s="11">
        <f>ROUND(ROUND(F77,2)*ROUND(G77,3),2)</f>
        <v>192</v>
      </c>
    </row>
    <row r="78" spans="1:8" x14ac:dyDescent="0.25">
      <c r="A78" s="1" t="s">
        <v>86</v>
      </c>
      <c r="B78" s="1">
        <v>4</v>
      </c>
      <c r="C78" s="1" t="s">
        <v>93</v>
      </c>
      <c r="D78" s="7" t="s">
        <v>18</v>
      </c>
      <c r="E78" s="13" t="s">
        <v>94</v>
      </c>
      <c r="F78" s="9">
        <v>45.5</v>
      </c>
      <c r="G78" s="10">
        <v>6</v>
      </c>
      <c r="H78" s="11">
        <f>ROUND(ROUND(F78,2)*ROUND(G78,3),2)</f>
        <v>273</v>
      </c>
    </row>
    <row r="79" spans="1:8" ht="409.6" x14ac:dyDescent="0.25">
      <c r="A79" s="1" t="s">
        <v>86</v>
      </c>
      <c r="B79" s="1">
        <v>5</v>
      </c>
      <c r="C79" s="1" t="s">
        <v>95</v>
      </c>
      <c r="D79" s="7" t="s">
        <v>18</v>
      </c>
      <c r="E79" s="8" t="s">
        <v>96</v>
      </c>
      <c r="F79" s="9">
        <v>1395.6</v>
      </c>
      <c r="G79" s="10">
        <v>2</v>
      </c>
      <c r="H79" s="11">
        <f>ROUND(ROUND(F79,2)*ROUND(G79,3),2)</f>
        <v>2791.2</v>
      </c>
    </row>
    <row r="80" spans="1:8" x14ac:dyDescent="0.25">
      <c r="E80" s="5" t="s">
        <v>34</v>
      </c>
      <c r="F80" s="5"/>
      <c r="G80" s="5"/>
      <c r="H80" s="12">
        <f>SUM(H75:H79)</f>
        <v>16427.400000000001</v>
      </c>
    </row>
    <row r="82" spans="5:8" x14ac:dyDescent="0.25">
      <c r="E82" s="14" t="s">
        <v>97</v>
      </c>
      <c r="H82" s="15">
        <f>SUM(H9:H81)/2</f>
        <v>144605.34000000005</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15"/>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43" t="s">
        <v>0</v>
      </c>
      <c r="B1" s="43" t="s">
        <v>0</v>
      </c>
      <c r="C1" s="43" t="s">
        <v>0</v>
      </c>
      <c r="D1" s="43" t="s">
        <v>0</v>
      </c>
      <c r="E1" s="43" t="s">
        <v>0</v>
      </c>
      <c r="F1" s="43" t="s">
        <v>0</v>
      </c>
      <c r="G1" s="43" t="s">
        <v>0</v>
      </c>
      <c r="H1" s="43" t="s">
        <v>0</v>
      </c>
      <c r="I1" s="43" t="s">
        <v>0</v>
      </c>
      <c r="J1" s="43" t="s">
        <v>0</v>
      </c>
      <c r="K1" s="43" t="s">
        <v>0</v>
      </c>
    </row>
    <row r="2" spans="1:27" x14ac:dyDescent="0.25">
      <c r="A2" s="43" t="s">
        <v>1</v>
      </c>
      <c r="B2" s="43" t="s">
        <v>1</v>
      </c>
      <c r="C2" s="43" t="s">
        <v>1</v>
      </c>
      <c r="D2" s="43" t="s">
        <v>1</v>
      </c>
      <c r="E2" s="43" t="s">
        <v>1</v>
      </c>
      <c r="F2" s="43" t="s">
        <v>1</v>
      </c>
      <c r="G2" s="43" t="s">
        <v>1</v>
      </c>
      <c r="H2" s="43" t="s">
        <v>1</v>
      </c>
      <c r="I2" s="43" t="s">
        <v>1</v>
      </c>
      <c r="J2" s="43" t="s">
        <v>1</v>
      </c>
      <c r="K2" s="43" t="s">
        <v>1</v>
      </c>
    </row>
    <row r="3" spans="1:27" x14ac:dyDescent="0.25">
      <c r="A3" s="43"/>
      <c r="B3" s="43"/>
      <c r="C3" s="43"/>
      <c r="D3" s="43"/>
      <c r="E3" s="43"/>
      <c r="F3" s="43"/>
      <c r="G3" s="43"/>
      <c r="H3" s="43"/>
      <c r="I3" s="43"/>
      <c r="J3" s="43"/>
      <c r="K3" s="43"/>
    </row>
    <row r="4" spans="1:27" x14ac:dyDescent="0.25">
      <c r="A4" s="43"/>
      <c r="B4" s="43"/>
      <c r="C4" s="43"/>
      <c r="D4" s="43"/>
      <c r="E4" s="43"/>
      <c r="F4" s="43"/>
      <c r="G4" s="43"/>
      <c r="H4" s="43"/>
      <c r="I4" s="43"/>
      <c r="J4" s="43"/>
      <c r="K4" s="43"/>
    </row>
    <row r="6" spans="1:27" ht="18.75" x14ac:dyDescent="0.3">
      <c r="A6" s="44" t="s">
        <v>98</v>
      </c>
      <c r="B6" s="44" t="s">
        <v>98</v>
      </c>
      <c r="C6" s="44" t="s">
        <v>98</v>
      </c>
      <c r="D6" s="44" t="s">
        <v>98</v>
      </c>
      <c r="E6" s="44" t="s">
        <v>98</v>
      </c>
      <c r="F6" s="44" t="s">
        <v>98</v>
      </c>
      <c r="G6" s="44" t="s">
        <v>98</v>
      </c>
      <c r="H6" s="44" t="s">
        <v>98</v>
      </c>
      <c r="I6" s="44" t="s">
        <v>98</v>
      </c>
      <c r="J6" s="44" t="s">
        <v>98</v>
      </c>
      <c r="K6" s="44" t="s">
        <v>98</v>
      </c>
    </row>
    <row r="8" spans="1:27" x14ac:dyDescent="0.25">
      <c r="A8" s="17" t="s">
        <v>99</v>
      </c>
      <c r="B8" s="17" t="s">
        <v>100</v>
      </c>
      <c r="C8" s="17" t="s">
        <v>101</v>
      </c>
      <c r="D8" s="17" t="s">
        <v>102</v>
      </c>
      <c r="E8" s="17"/>
      <c r="F8" s="17"/>
      <c r="G8" s="17"/>
      <c r="H8" s="17"/>
      <c r="I8" s="17"/>
      <c r="J8" s="17"/>
      <c r="K8" s="17" t="s">
        <v>3</v>
      </c>
      <c r="L8" s="17" t="s">
        <v>103</v>
      </c>
    </row>
    <row r="10" spans="1:27" x14ac:dyDescent="0.25">
      <c r="A10" s="16" t="s">
        <v>104</v>
      </c>
      <c r="B10" s="16"/>
    </row>
    <row r="11" spans="1:27" ht="45" customHeight="1" x14ac:dyDescent="0.25">
      <c r="A11" s="18"/>
      <c r="B11" s="18" t="s">
        <v>105</v>
      </c>
      <c r="C11" s="19" t="s">
        <v>106</v>
      </c>
      <c r="D11" s="39" t="s">
        <v>107</v>
      </c>
      <c r="E11" s="40"/>
      <c r="F11" s="40"/>
      <c r="G11" s="19"/>
      <c r="H11" s="21" t="s">
        <v>108</v>
      </c>
      <c r="I11" s="41">
        <v>1</v>
      </c>
      <c r="J11" s="42"/>
      <c r="K11" s="22">
        <f>ROUND(K22,2)</f>
        <v>1.51</v>
      </c>
      <c r="L11" s="20" t="s">
        <v>109</v>
      </c>
      <c r="M11" s="19"/>
      <c r="N11" s="19"/>
      <c r="O11" s="19"/>
      <c r="P11" s="19"/>
      <c r="Q11" s="19"/>
      <c r="R11" s="19"/>
      <c r="S11" s="19"/>
      <c r="T11" s="19"/>
      <c r="U11" s="19"/>
      <c r="V11" s="19"/>
      <c r="W11" s="19"/>
      <c r="X11" s="19"/>
      <c r="Y11" s="19"/>
      <c r="Z11" s="19"/>
      <c r="AA11" s="19"/>
    </row>
    <row r="12" spans="1:27" x14ac:dyDescent="0.25">
      <c r="B12" s="14" t="s">
        <v>110</v>
      </c>
    </row>
    <row r="13" spans="1:27" x14ac:dyDescent="0.25">
      <c r="B13" t="s">
        <v>111</v>
      </c>
      <c r="C13" t="s">
        <v>112</v>
      </c>
      <c r="D13" t="s">
        <v>113</v>
      </c>
      <c r="E13" s="23">
        <v>5.0000000000000001E-3</v>
      </c>
      <c r="F13" t="s">
        <v>114</v>
      </c>
      <c r="G13" t="s">
        <v>115</v>
      </c>
      <c r="H13" s="24">
        <v>28.93</v>
      </c>
      <c r="I13" t="s">
        <v>116</v>
      </c>
      <c r="J13" s="25">
        <f>ROUND(E13/I11* H13,5)</f>
        <v>0.14465</v>
      </c>
      <c r="K13" s="26"/>
    </row>
    <row r="14" spans="1:27" x14ac:dyDescent="0.25">
      <c r="B14" t="s">
        <v>117</v>
      </c>
      <c r="C14" t="s">
        <v>112</v>
      </c>
      <c r="D14" t="s">
        <v>118</v>
      </c>
      <c r="E14" s="23">
        <v>5.0000000000000001E-3</v>
      </c>
      <c r="F14" t="s">
        <v>114</v>
      </c>
      <c r="G14" t="s">
        <v>115</v>
      </c>
      <c r="H14" s="24">
        <v>32.590000000000003</v>
      </c>
      <c r="I14" t="s">
        <v>116</v>
      </c>
      <c r="J14" s="25">
        <f>ROUND(E14/I11* H14,5)</f>
        <v>0.16295000000000001</v>
      </c>
      <c r="K14" s="26"/>
    </row>
    <row r="15" spans="1:27" x14ac:dyDescent="0.25">
      <c r="D15" s="27" t="s">
        <v>119</v>
      </c>
      <c r="E15" s="26"/>
      <c r="H15" s="26"/>
      <c r="K15" s="24">
        <f>SUM(J13:J14)</f>
        <v>0.30759999999999998</v>
      </c>
    </row>
    <row r="16" spans="1:27" x14ac:dyDescent="0.25">
      <c r="B16" s="14" t="s">
        <v>120</v>
      </c>
      <c r="E16" s="26"/>
      <c r="H16" s="26"/>
      <c r="K16" s="26"/>
    </row>
    <row r="17" spans="1:27" x14ac:dyDescent="0.25">
      <c r="B17" t="s">
        <v>121</v>
      </c>
      <c r="C17" t="s">
        <v>106</v>
      </c>
      <c r="D17" t="s">
        <v>122</v>
      </c>
      <c r="E17" s="23">
        <v>1.05</v>
      </c>
      <c r="G17" t="s">
        <v>115</v>
      </c>
      <c r="H17" s="24">
        <v>1.1200000000000001</v>
      </c>
      <c r="I17" t="s">
        <v>116</v>
      </c>
      <c r="J17" s="25">
        <f>ROUND(E17* H17,5)</f>
        <v>1.1759999999999999</v>
      </c>
      <c r="K17" s="26"/>
    </row>
    <row r="18" spans="1:27" x14ac:dyDescent="0.25">
      <c r="B18" t="s">
        <v>123</v>
      </c>
      <c r="C18" t="s">
        <v>106</v>
      </c>
      <c r="D18" t="s">
        <v>124</v>
      </c>
      <c r="E18" s="23">
        <v>1.0200000000000001E-2</v>
      </c>
      <c r="G18" t="s">
        <v>115</v>
      </c>
      <c r="H18" s="24">
        <v>2.19</v>
      </c>
      <c r="I18" t="s">
        <v>116</v>
      </c>
      <c r="J18" s="25">
        <f>ROUND(E18* H18,5)</f>
        <v>2.2339999999999999E-2</v>
      </c>
      <c r="K18" s="26"/>
    </row>
    <row r="19" spans="1:27" x14ac:dyDescent="0.25">
      <c r="D19" s="27" t="s">
        <v>125</v>
      </c>
      <c r="E19" s="26"/>
      <c r="H19" s="26"/>
      <c r="K19" s="24">
        <f>SUM(J17:J18)</f>
        <v>1.19834</v>
      </c>
    </row>
    <row r="20" spans="1:27" x14ac:dyDescent="0.25">
      <c r="D20" s="27" t="s">
        <v>126</v>
      </c>
      <c r="E20" s="26"/>
      <c r="H20" s="26"/>
      <c r="K20" s="28">
        <f>SUM(J12:J19)</f>
        <v>1.5059400000000001</v>
      </c>
    </row>
    <row r="21" spans="1:27" x14ac:dyDescent="0.25">
      <c r="D21" s="27" t="s">
        <v>127</v>
      </c>
      <c r="E21" s="26"/>
      <c r="H21" s="26">
        <v>1</v>
      </c>
      <c r="I21" t="s">
        <v>128</v>
      </c>
      <c r="K21" s="26">
        <f>ROUND(H21/100*K15,5)</f>
        <v>3.0799999999999998E-3</v>
      </c>
    </row>
    <row r="22" spans="1:27" x14ac:dyDescent="0.25">
      <c r="D22" s="27" t="s">
        <v>129</v>
      </c>
      <c r="E22" s="26"/>
      <c r="H22" s="26"/>
      <c r="K22" s="28">
        <f>SUM(K20:K21)</f>
        <v>1.50902</v>
      </c>
    </row>
    <row r="24" spans="1:27" x14ac:dyDescent="0.25">
      <c r="A24" s="16" t="s">
        <v>130</v>
      </c>
      <c r="B24" s="16"/>
    </row>
    <row r="25" spans="1:27" ht="45" customHeight="1" x14ac:dyDescent="0.25">
      <c r="A25" s="18" t="s">
        <v>131</v>
      </c>
      <c r="B25" s="18" t="s">
        <v>14</v>
      </c>
      <c r="C25" s="19" t="s">
        <v>15</v>
      </c>
      <c r="D25" s="39" t="s">
        <v>16</v>
      </c>
      <c r="E25" s="40"/>
      <c r="F25" s="40"/>
      <c r="G25" s="19"/>
      <c r="H25" s="21" t="s">
        <v>108</v>
      </c>
      <c r="I25" s="41">
        <v>1</v>
      </c>
      <c r="J25" s="42"/>
      <c r="K25" s="22">
        <v>98.26</v>
      </c>
      <c r="L25" s="20" t="s">
        <v>132</v>
      </c>
      <c r="M25" s="19"/>
      <c r="N25" s="19"/>
      <c r="O25" s="19"/>
      <c r="P25" s="19"/>
      <c r="Q25" s="19"/>
      <c r="R25" s="19"/>
      <c r="S25" s="19"/>
      <c r="T25" s="19"/>
      <c r="U25" s="19"/>
      <c r="V25" s="19"/>
      <c r="W25" s="19"/>
      <c r="X25" s="19"/>
      <c r="Y25" s="19"/>
      <c r="Z25" s="19"/>
      <c r="AA25" s="19"/>
    </row>
    <row r="26" spans="1:27" ht="45" customHeight="1" x14ac:dyDescent="0.25">
      <c r="A26" s="18" t="s">
        <v>133</v>
      </c>
      <c r="B26" s="18" t="s">
        <v>17</v>
      </c>
      <c r="C26" s="19" t="s">
        <v>18</v>
      </c>
      <c r="D26" s="39" t="s">
        <v>19</v>
      </c>
      <c r="E26" s="40"/>
      <c r="F26" s="40"/>
      <c r="G26" s="19"/>
      <c r="H26" s="21" t="s">
        <v>108</v>
      </c>
      <c r="I26" s="41">
        <v>1</v>
      </c>
      <c r="J26" s="42"/>
      <c r="K26" s="22">
        <v>61.41</v>
      </c>
      <c r="L26" s="20" t="s">
        <v>134</v>
      </c>
      <c r="M26" s="19"/>
      <c r="N26" s="19"/>
      <c r="O26" s="19"/>
      <c r="P26" s="19"/>
      <c r="Q26" s="19"/>
      <c r="R26" s="19"/>
      <c r="S26" s="19"/>
      <c r="T26" s="19"/>
      <c r="U26" s="19"/>
      <c r="V26" s="19"/>
      <c r="W26" s="19"/>
      <c r="X26" s="19"/>
      <c r="Y26" s="19"/>
      <c r="Z26" s="19"/>
      <c r="AA26" s="19"/>
    </row>
    <row r="27" spans="1:27" ht="45" customHeight="1" x14ac:dyDescent="0.25">
      <c r="A27" s="18" t="s">
        <v>135</v>
      </c>
      <c r="B27" s="18" t="s">
        <v>24</v>
      </c>
      <c r="C27" s="19" t="s">
        <v>18</v>
      </c>
      <c r="D27" s="39" t="s">
        <v>25</v>
      </c>
      <c r="E27" s="40"/>
      <c r="F27" s="40"/>
      <c r="G27" s="19"/>
      <c r="H27" s="21" t="s">
        <v>108</v>
      </c>
      <c r="I27" s="41">
        <v>1</v>
      </c>
      <c r="J27" s="42"/>
      <c r="K27" s="22">
        <v>98.26</v>
      </c>
      <c r="L27" s="20" t="s">
        <v>136</v>
      </c>
      <c r="M27" s="19"/>
      <c r="N27" s="19"/>
      <c r="O27" s="19"/>
      <c r="P27" s="19"/>
      <c r="Q27" s="19"/>
      <c r="R27" s="19"/>
      <c r="S27" s="19"/>
      <c r="T27" s="19"/>
      <c r="U27" s="19"/>
      <c r="V27" s="19"/>
      <c r="W27" s="19"/>
      <c r="X27" s="19"/>
      <c r="Y27" s="19"/>
      <c r="Z27" s="19"/>
      <c r="AA27" s="19"/>
    </row>
    <row r="28" spans="1:27" ht="45" customHeight="1" x14ac:dyDescent="0.25">
      <c r="A28" s="18" t="s">
        <v>137</v>
      </c>
      <c r="B28" s="18" t="s">
        <v>22</v>
      </c>
      <c r="C28" s="19" t="s">
        <v>15</v>
      </c>
      <c r="D28" s="39" t="s">
        <v>23</v>
      </c>
      <c r="E28" s="40"/>
      <c r="F28" s="40"/>
      <c r="G28" s="19"/>
      <c r="H28" s="21" t="s">
        <v>108</v>
      </c>
      <c r="I28" s="41">
        <v>1</v>
      </c>
      <c r="J28" s="42"/>
      <c r="K28" s="22">
        <v>0.82</v>
      </c>
      <c r="L28" s="20" t="s">
        <v>138</v>
      </c>
      <c r="M28" s="19"/>
      <c r="N28" s="19"/>
      <c r="O28" s="19"/>
      <c r="P28" s="19"/>
      <c r="Q28" s="19"/>
      <c r="R28" s="19"/>
      <c r="S28" s="19"/>
      <c r="T28" s="19"/>
      <c r="U28" s="19"/>
      <c r="V28" s="19"/>
      <c r="W28" s="19"/>
      <c r="X28" s="19"/>
      <c r="Y28" s="19"/>
      <c r="Z28" s="19"/>
      <c r="AA28" s="19"/>
    </row>
    <row r="29" spans="1:27" ht="45" customHeight="1" x14ac:dyDescent="0.25">
      <c r="A29" s="18" t="s">
        <v>139</v>
      </c>
      <c r="B29" s="18" t="s">
        <v>20</v>
      </c>
      <c r="C29" s="19" t="s">
        <v>15</v>
      </c>
      <c r="D29" s="39" t="s">
        <v>21</v>
      </c>
      <c r="E29" s="40"/>
      <c r="F29" s="40"/>
      <c r="G29" s="19"/>
      <c r="H29" s="21" t="s">
        <v>108</v>
      </c>
      <c r="I29" s="41">
        <v>1</v>
      </c>
      <c r="J29" s="42"/>
      <c r="K29" s="22">
        <v>2.46</v>
      </c>
      <c r="L29" s="20" t="s">
        <v>140</v>
      </c>
      <c r="M29" s="19"/>
      <c r="N29" s="19"/>
      <c r="O29" s="19"/>
      <c r="P29" s="19"/>
      <c r="Q29" s="19"/>
      <c r="R29" s="19"/>
      <c r="S29" s="19"/>
      <c r="T29" s="19"/>
      <c r="U29" s="19"/>
      <c r="V29" s="19"/>
      <c r="W29" s="19"/>
      <c r="X29" s="19"/>
      <c r="Y29" s="19"/>
      <c r="Z29" s="19"/>
      <c r="AA29" s="19"/>
    </row>
    <row r="30" spans="1:27" ht="45" customHeight="1" x14ac:dyDescent="0.25">
      <c r="A30" s="18" t="s">
        <v>141</v>
      </c>
      <c r="B30" s="18" t="s">
        <v>26</v>
      </c>
      <c r="C30" s="19" t="s">
        <v>18</v>
      </c>
      <c r="D30" s="39" t="s">
        <v>27</v>
      </c>
      <c r="E30" s="40"/>
      <c r="F30" s="40"/>
      <c r="G30" s="19"/>
      <c r="H30" s="21" t="s">
        <v>108</v>
      </c>
      <c r="I30" s="41">
        <v>1</v>
      </c>
      <c r="J30" s="42"/>
      <c r="K30" s="22">
        <v>44.66</v>
      </c>
      <c r="L30" s="20" t="s">
        <v>142</v>
      </c>
      <c r="M30" s="19"/>
      <c r="N30" s="19"/>
      <c r="O30" s="19"/>
      <c r="P30" s="19"/>
      <c r="Q30" s="19"/>
      <c r="R30" s="19"/>
      <c r="S30" s="19"/>
      <c r="T30" s="19"/>
      <c r="U30" s="19"/>
      <c r="V30" s="19"/>
      <c r="W30" s="19"/>
      <c r="X30" s="19"/>
      <c r="Y30" s="19"/>
      <c r="Z30" s="19"/>
      <c r="AA30" s="19"/>
    </row>
    <row r="31" spans="1:27" ht="45" customHeight="1" x14ac:dyDescent="0.25">
      <c r="A31" s="18" t="s">
        <v>143</v>
      </c>
      <c r="B31" s="18" t="s">
        <v>30</v>
      </c>
      <c r="C31" s="19" t="s">
        <v>18</v>
      </c>
      <c r="D31" s="39" t="s">
        <v>31</v>
      </c>
      <c r="E31" s="40"/>
      <c r="F31" s="40"/>
      <c r="G31" s="19"/>
      <c r="H31" s="21" t="s">
        <v>108</v>
      </c>
      <c r="I31" s="41">
        <v>1</v>
      </c>
      <c r="J31" s="42"/>
      <c r="K31" s="22">
        <v>122.83</v>
      </c>
      <c r="L31" s="20" t="s">
        <v>144</v>
      </c>
      <c r="M31" s="19"/>
      <c r="N31" s="19"/>
      <c r="O31" s="19"/>
      <c r="P31" s="19"/>
      <c r="Q31" s="19"/>
      <c r="R31" s="19"/>
      <c r="S31" s="19"/>
      <c r="T31" s="19"/>
      <c r="U31" s="19"/>
      <c r="V31" s="19"/>
      <c r="W31" s="19"/>
      <c r="X31" s="19"/>
      <c r="Y31" s="19"/>
      <c r="Z31" s="19"/>
      <c r="AA31" s="19"/>
    </row>
    <row r="32" spans="1:27" ht="45" customHeight="1" x14ac:dyDescent="0.25">
      <c r="A32" s="18" t="s">
        <v>145</v>
      </c>
      <c r="B32" s="18" t="s">
        <v>32</v>
      </c>
      <c r="C32" s="19" t="s">
        <v>18</v>
      </c>
      <c r="D32" s="39" t="s">
        <v>33</v>
      </c>
      <c r="E32" s="40"/>
      <c r="F32" s="40"/>
      <c r="G32" s="19"/>
      <c r="H32" s="21" t="s">
        <v>108</v>
      </c>
      <c r="I32" s="41">
        <v>1</v>
      </c>
      <c r="J32" s="42"/>
      <c r="K32" s="22">
        <v>73.7</v>
      </c>
      <c r="L32" s="20" t="s">
        <v>146</v>
      </c>
      <c r="M32" s="19"/>
      <c r="N32" s="19"/>
      <c r="O32" s="19"/>
      <c r="P32" s="19"/>
      <c r="Q32" s="19"/>
      <c r="R32" s="19"/>
      <c r="S32" s="19"/>
      <c r="T32" s="19"/>
      <c r="U32" s="19"/>
      <c r="V32" s="19"/>
      <c r="W32" s="19"/>
      <c r="X32" s="19"/>
      <c r="Y32" s="19"/>
      <c r="Z32" s="19"/>
      <c r="AA32" s="19"/>
    </row>
    <row r="33" spans="1:27" ht="45" customHeight="1" x14ac:dyDescent="0.25">
      <c r="A33" s="18" t="s">
        <v>147</v>
      </c>
      <c r="B33" s="18" t="s">
        <v>28</v>
      </c>
      <c r="C33" s="19" t="s">
        <v>18</v>
      </c>
      <c r="D33" s="39" t="s">
        <v>29</v>
      </c>
      <c r="E33" s="40"/>
      <c r="F33" s="40"/>
      <c r="G33" s="19"/>
      <c r="H33" s="21" t="s">
        <v>108</v>
      </c>
      <c r="I33" s="41">
        <v>1</v>
      </c>
      <c r="J33" s="42"/>
      <c r="K33" s="22">
        <v>28.17</v>
      </c>
      <c r="L33" s="20" t="s">
        <v>148</v>
      </c>
      <c r="M33" s="19"/>
      <c r="N33" s="19"/>
      <c r="O33" s="19"/>
      <c r="P33" s="19"/>
      <c r="Q33" s="19"/>
      <c r="R33" s="19"/>
      <c r="S33" s="19"/>
      <c r="T33" s="19"/>
      <c r="U33" s="19"/>
      <c r="V33" s="19"/>
      <c r="W33" s="19"/>
      <c r="X33" s="19"/>
      <c r="Y33" s="19"/>
      <c r="Z33" s="19"/>
      <c r="AA33" s="19"/>
    </row>
    <row r="34" spans="1:27" ht="45" customHeight="1" x14ac:dyDescent="0.25">
      <c r="A34" s="18" t="s">
        <v>149</v>
      </c>
      <c r="B34" s="18" t="s">
        <v>50</v>
      </c>
      <c r="C34" s="19" t="s">
        <v>51</v>
      </c>
      <c r="D34" s="39" t="s">
        <v>52</v>
      </c>
      <c r="E34" s="40"/>
      <c r="F34" s="40"/>
      <c r="G34" s="19"/>
      <c r="H34" s="21" t="s">
        <v>108</v>
      </c>
      <c r="I34" s="41">
        <v>1</v>
      </c>
      <c r="J34" s="42"/>
      <c r="K34" s="22">
        <v>20.3</v>
      </c>
      <c r="L34" s="20" t="s">
        <v>150</v>
      </c>
      <c r="M34" s="19"/>
      <c r="N34" s="19"/>
      <c r="O34" s="19"/>
      <c r="P34" s="19"/>
      <c r="Q34" s="19"/>
      <c r="R34" s="19"/>
      <c r="S34" s="19"/>
      <c r="T34" s="19"/>
      <c r="U34" s="19"/>
      <c r="V34" s="19"/>
      <c r="W34" s="19"/>
      <c r="X34" s="19"/>
      <c r="Y34" s="19"/>
      <c r="Z34" s="19"/>
      <c r="AA34" s="19"/>
    </row>
    <row r="35" spans="1:27" ht="45" customHeight="1" x14ac:dyDescent="0.25">
      <c r="A35" s="18"/>
      <c r="B35" s="18" t="s">
        <v>151</v>
      </c>
      <c r="C35" s="19" t="s">
        <v>15</v>
      </c>
      <c r="D35" s="39" t="s">
        <v>152</v>
      </c>
      <c r="E35" s="40"/>
      <c r="F35" s="40"/>
      <c r="G35" s="19"/>
      <c r="H35" s="21" t="s">
        <v>108</v>
      </c>
      <c r="I35" s="41">
        <v>1</v>
      </c>
      <c r="J35" s="42"/>
      <c r="K35" s="22">
        <v>1.05</v>
      </c>
      <c r="L35" s="20" t="s">
        <v>153</v>
      </c>
      <c r="M35" s="19"/>
      <c r="N35" s="19"/>
      <c r="O35" s="19"/>
      <c r="P35" s="19"/>
      <c r="Q35" s="19"/>
      <c r="R35" s="19"/>
      <c r="S35" s="19"/>
      <c r="T35" s="19"/>
      <c r="U35" s="19"/>
      <c r="V35" s="19"/>
      <c r="W35" s="19"/>
      <c r="X35" s="19"/>
      <c r="Y35" s="19"/>
      <c r="Z35" s="19"/>
      <c r="AA35" s="19"/>
    </row>
    <row r="36" spans="1:27" ht="45" customHeight="1" x14ac:dyDescent="0.25">
      <c r="A36" s="18"/>
      <c r="B36" s="18" t="s">
        <v>154</v>
      </c>
      <c r="C36" s="19" t="s">
        <v>51</v>
      </c>
      <c r="D36" s="39" t="s">
        <v>155</v>
      </c>
      <c r="E36" s="40"/>
      <c r="F36" s="40"/>
      <c r="G36" s="19"/>
      <c r="H36" s="21" t="s">
        <v>108</v>
      </c>
      <c r="I36" s="41">
        <v>1</v>
      </c>
      <c r="J36" s="42"/>
      <c r="K36" s="22">
        <f>ROUND(K41,2)</f>
        <v>17.38</v>
      </c>
      <c r="L36" s="20" t="s">
        <v>156</v>
      </c>
      <c r="M36" s="19"/>
      <c r="N36" s="19"/>
      <c r="O36" s="19"/>
      <c r="P36" s="19"/>
      <c r="Q36" s="19"/>
      <c r="R36" s="19"/>
      <c r="S36" s="19"/>
      <c r="T36" s="19"/>
      <c r="U36" s="19"/>
      <c r="V36" s="19"/>
      <c r="W36" s="19"/>
      <c r="X36" s="19"/>
      <c r="Y36" s="19"/>
      <c r="Z36" s="19"/>
      <c r="AA36" s="19"/>
    </row>
    <row r="37" spans="1:27" x14ac:dyDescent="0.25">
      <c r="B37" s="14" t="s">
        <v>157</v>
      </c>
    </row>
    <row r="38" spans="1:27" x14ac:dyDescent="0.25">
      <c r="B38" t="s">
        <v>158</v>
      </c>
      <c r="C38" t="s">
        <v>112</v>
      </c>
      <c r="D38" t="s">
        <v>159</v>
      </c>
      <c r="E38" s="23">
        <v>0.35599999999999998</v>
      </c>
      <c r="F38" t="s">
        <v>114</v>
      </c>
      <c r="G38" t="s">
        <v>115</v>
      </c>
      <c r="H38" s="24">
        <v>48.81</v>
      </c>
      <c r="I38" t="s">
        <v>116</v>
      </c>
      <c r="J38" s="25">
        <f>ROUND(E38/I36* H38,5)</f>
        <v>17.376359999999998</v>
      </c>
      <c r="K38" s="26"/>
    </row>
    <row r="39" spans="1:27" x14ac:dyDescent="0.25">
      <c r="D39" s="27" t="s">
        <v>160</v>
      </c>
      <c r="E39" s="26"/>
      <c r="H39" s="26"/>
      <c r="K39" s="24">
        <f>SUM(J38:J38)</f>
        <v>17.376359999999998</v>
      </c>
    </row>
    <row r="40" spans="1:27" x14ac:dyDescent="0.25">
      <c r="D40" s="27" t="s">
        <v>126</v>
      </c>
      <c r="E40" s="26"/>
      <c r="H40" s="26"/>
      <c r="K40" s="28">
        <f>SUM(J37:J39)</f>
        <v>17.376359999999998</v>
      </c>
    </row>
    <row r="41" spans="1:27" x14ac:dyDescent="0.25">
      <c r="D41" s="27" t="s">
        <v>129</v>
      </c>
      <c r="E41" s="26"/>
      <c r="H41" s="26"/>
      <c r="K41" s="28">
        <f>SUM(K40:K40)</f>
        <v>17.376359999999998</v>
      </c>
    </row>
    <row r="43" spans="1:27" ht="45" customHeight="1" x14ac:dyDescent="0.25">
      <c r="A43" s="18"/>
      <c r="B43" s="18" t="s">
        <v>161</v>
      </c>
      <c r="C43" s="19" t="s">
        <v>106</v>
      </c>
      <c r="D43" s="39" t="s">
        <v>162</v>
      </c>
      <c r="E43" s="40"/>
      <c r="F43" s="40"/>
      <c r="G43" s="19"/>
      <c r="H43" s="21" t="s">
        <v>108</v>
      </c>
      <c r="I43" s="41">
        <v>1</v>
      </c>
      <c r="J43" s="42"/>
      <c r="K43" s="22">
        <f>ROUND(K57,2)</f>
        <v>1.89</v>
      </c>
      <c r="L43" s="20" t="s">
        <v>163</v>
      </c>
      <c r="M43" s="19"/>
      <c r="N43" s="19"/>
      <c r="O43" s="19"/>
      <c r="P43" s="19"/>
      <c r="Q43" s="19"/>
      <c r="R43" s="19"/>
      <c r="S43" s="19"/>
      <c r="T43" s="19"/>
      <c r="U43" s="19"/>
      <c r="V43" s="19"/>
      <c r="W43" s="19"/>
      <c r="X43" s="19"/>
      <c r="Y43" s="19"/>
      <c r="Z43" s="19"/>
      <c r="AA43" s="19"/>
    </row>
    <row r="44" spans="1:27" x14ac:dyDescent="0.25">
      <c r="B44" s="14" t="s">
        <v>110</v>
      </c>
    </row>
    <row r="45" spans="1:27" x14ac:dyDescent="0.25">
      <c r="B45" t="s">
        <v>111</v>
      </c>
      <c r="C45" t="s">
        <v>112</v>
      </c>
      <c r="D45" t="s">
        <v>113</v>
      </c>
      <c r="E45" s="23">
        <v>7.0000000000000001E-3</v>
      </c>
      <c r="F45" t="s">
        <v>114</v>
      </c>
      <c r="G45" t="s">
        <v>115</v>
      </c>
      <c r="H45" s="24">
        <v>28.93</v>
      </c>
      <c r="I45" t="s">
        <v>116</v>
      </c>
      <c r="J45" s="25">
        <f>ROUND(E45/I43* H45,5)</f>
        <v>0.20251</v>
      </c>
      <c r="K45" s="26"/>
    </row>
    <row r="46" spans="1:27" x14ac:dyDescent="0.25">
      <c r="B46" t="s">
        <v>117</v>
      </c>
      <c r="C46" t="s">
        <v>112</v>
      </c>
      <c r="D46" t="s">
        <v>118</v>
      </c>
      <c r="E46" s="23">
        <v>5.0000000000000001E-3</v>
      </c>
      <c r="F46" t="s">
        <v>114</v>
      </c>
      <c r="G46" t="s">
        <v>115</v>
      </c>
      <c r="H46" s="24">
        <v>32.590000000000003</v>
      </c>
      <c r="I46" t="s">
        <v>116</v>
      </c>
      <c r="J46" s="25">
        <f>ROUND(E46/I43* H46,5)</f>
        <v>0.16295000000000001</v>
      </c>
      <c r="K46" s="26"/>
    </row>
    <row r="47" spans="1:27" x14ac:dyDescent="0.25">
      <c r="D47" s="27" t="s">
        <v>119</v>
      </c>
      <c r="E47" s="26"/>
      <c r="H47" s="26"/>
      <c r="K47" s="24">
        <f>SUM(J45:J46)</f>
        <v>0.36546000000000001</v>
      </c>
    </row>
    <row r="48" spans="1:27" x14ac:dyDescent="0.25">
      <c r="B48" s="14" t="s">
        <v>120</v>
      </c>
      <c r="E48" s="26"/>
      <c r="H48" s="26"/>
      <c r="K48" s="26"/>
    </row>
    <row r="49" spans="1:27" x14ac:dyDescent="0.25">
      <c r="B49" t="s">
        <v>123</v>
      </c>
      <c r="C49" t="s">
        <v>106</v>
      </c>
      <c r="D49" t="s">
        <v>124</v>
      </c>
      <c r="E49" s="23">
        <v>5.0000000000000001E-3</v>
      </c>
      <c r="G49" t="s">
        <v>115</v>
      </c>
      <c r="H49" s="24">
        <v>2.19</v>
      </c>
      <c r="I49" t="s">
        <v>116</v>
      </c>
      <c r="J49" s="25">
        <f>ROUND(E49* H49,5)</f>
        <v>1.095E-2</v>
      </c>
      <c r="K49" s="26"/>
    </row>
    <row r="50" spans="1:27" x14ac:dyDescent="0.25">
      <c r="D50" s="27" t="s">
        <v>125</v>
      </c>
      <c r="E50" s="26"/>
      <c r="H50" s="26"/>
      <c r="K50" s="24">
        <f>SUM(J49:J49)</f>
        <v>1.095E-2</v>
      </c>
    </row>
    <row r="51" spans="1:27" x14ac:dyDescent="0.25">
      <c r="B51" s="14" t="s">
        <v>104</v>
      </c>
      <c r="E51" s="26"/>
      <c r="H51" s="26"/>
      <c r="K51" s="26"/>
    </row>
    <row r="52" spans="1:27" x14ac:dyDescent="0.25">
      <c r="B52" t="s">
        <v>105</v>
      </c>
      <c r="C52" t="s">
        <v>106</v>
      </c>
      <c r="D52" t="s">
        <v>107</v>
      </c>
      <c r="E52" s="23">
        <v>1</v>
      </c>
      <c r="G52" t="s">
        <v>115</v>
      </c>
      <c r="H52" s="24">
        <v>1.50902</v>
      </c>
      <c r="I52" t="s">
        <v>116</v>
      </c>
      <c r="J52" s="25">
        <f>ROUND(E52* H52,5)</f>
        <v>1.50902</v>
      </c>
      <c r="K52" s="26"/>
    </row>
    <row r="53" spans="1:27" x14ac:dyDescent="0.25">
      <c r="D53" s="27" t="s">
        <v>164</v>
      </c>
      <c r="E53" s="26"/>
      <c r="H53" s="26"/>
      <c r="K53" s="24">
        <f>SUM(J52:J52)</f>
        <v>1.50902</v>
      </c>
    </row>
    <row r="54" spans="1:27" x14ac:dyDescent="0.25">
      <c r="E54" s="26"/>
      <c r="H54" s="26"/>
      <c r="K54" s="26"/>
    </row>
    <row r="55" spans="1:27" x14ac:dyDescent="0.25">
      <c r="D55" s="27" t="s">
        <v>127</v>
      </c>
      <c r="E55" s="26"/>
      <c r="H55" s="26">
        <v>1.5</v>
      </c>
      <c r="I55" t="s">
        <v>128</v>
      </c>
      <c r="J55">
        <f>ROUND(H55/100*K47,5)</f>
        <v>5.4799999999999996E-3</v>
      </c>
      <c r="K55" s="26"/>
    </row>
    <row r="56" spans="1:27" x14ac:dyDescent="0.25">
      <c r="D56" s="27" t="s">
        <v>126</v>
      </c>
      <c r="E56" s="26"/>
      <c r="H56" s="26"/>
      <c r="K56" s="28">
        <f>SUM(J44:J55)</f>
        <v>1.8909099999999999</v>
      </c>
    </row>
    <row r="57" spans="1:27" x14ac:dyDescent="0.25">
      <c r="D57" s="27" t="s">
        <v>129</v>
      </c>
      <c r="E57" s="26"/>
      <c r="H57" s="26"/>
      <c r="K57" s="28">
        <f>SUM(K56:K56)</f>
        <v>1.8909099999999999</v>
      </c>
    </row>
    <row r="59" spans="1:27" ht="45" customHeight="1" x14ac:dyDescent="0.25">
      <c r="A59" s="18" t="s">
        <v>165</v>
      </c>
      <c r="B59" s="18" t="s">
        <v>55</v>
      </c>
      <c r="C59" s="19" t="s">
        <v>18</v>
      </c>
      <c r="D59" s="39" t="s">
        <v>56</v>
      </c>
      <c r="E59" s="40"/>
      <c r="F59" s="40"/>
      <c r="G59" s="19"/>
      <c r="H59" s="21" t="s">
        <v>108</v>
      </c>
      <c r="I59" s="41">
        <v>1</v>
      </c>
      <c r="J59" s="42"/>
      <c r="K59" s="22">
        <v>65.5</v>
      </c>
      <c r="L59" s="20" t="s">
        <v>166</v>
      </c>
      <c r="M59" s="19"/>
      <c r="N59" s="19"/>
      <c r="O59" s="19"/>
      <c r="P59" s="19"/>
      <c r="Q59" s="19"/>
      <c r="R59" s="19"/>
      <c r="S59" s="19"/>
      <c r="T59" s="19"/>
      <c r="U59" s="19"/>
      <c r="V59" s="19"/>
      <c r="W59" s="19"/>
      <c r="X59" s="19"/>
      <c r="Y59" s="19"/>
      <c r="Z59" s="19"/>
      <c r="AA59" s="19"/>
    </row>
    <row r="60" spans="1:27" ht="45" customHeight="1" x14ac:dyDescent="0.25">
      <c r="A60" s="18" t="s">
        <v>167</v>
      </c>
      <c r="B60" s="18" t="s">
        <v>53</v>
      </c>
      <c r="C60" s="19" t="s">
        <v>15</v>
      </c>
      <c r="D60" s="39" t="s">
        <v>54</v>
      </c>
      <c r="E60" s="40"/>
      <c r="F60" s="40"/>
      <c r="G60" s="19"/>
      <c r="H60" s="21" t="s">
        <v>108</v>
      </c>
      <c r="I60" s="41">
        <v>1</v>
      </c>
      <c r="J60" s="42"/>
      <c r="K60" s="22">
        <f>ROUND(K76,2)</f>
        <v>8</v>
      </c>
      <c r="L60" s="20" t="s">
        <v>168</v>
      </c>
      <c r="M60" s="19"/>
      <c r="N60" s="19"/>
      <c r="O60" s="19"/>
      <c r="P60" s="19"/>
      <c r="Q60" s="19"/>
      <c r="R60" s="19"/>
      <c r="S60" s="19"/>
      <c r="T60" s="19"/>
      <c r="U60" s="19"/>
      <c r="V60" s="19"/>
      <c r="W60" s="19"/>
      <c r="X60" s="19"/>
      <c r="Y60" s="19"/>
      <c r="Z60" s="19"/>
      <c r="AA60" s="19"/>
    </row>
    <row r="61" spans="1:27" x14ac:dyDescent="0.25">
      <c r="B61" s="14" t="s">
        <v>110</v>
      </c>
    </row>
    <row r="62" spans="1:27" x14ac:dyDescent="0.25">
      <c r="B62" t="s">
        <v>169</v>
      </c>
      <c r="C62" t="s">
        <v>112</v>
      </c>
      <c r="D62" t="s">
        <v>170</v>
      </c>
      <c r="E62" s="23">
        <v>0.05</v>
      </c>
      <c r="F62" t="s">
        <v>114</v>
      </c>
      <c r="G62" t="s">
        <v>115</v>
      </c>
      <c r="H62" s="24">
        <v>29.42</v>
      </c>
      <c r="I62" t="s">
        <v>116</v>
      </c>
      <c r="J62" s="25">
        <f>ROUND(E62/I60* H62,5)</f>
        <v>1.4710000000000001</v>
      </c>
      <c r="K62" s="26"/>
    </row>
    <row r="63" spans="1:27" x14ac:dyDescent="0.25">
      <c r="B63" t="s">
        <v>171</v>
      </c>
      <c r="C63" t="s">
        <v>112</v>
      </c>
      <c r="D63" t="s">
        <v>172</v>
      </c>
      <c r="E63" s="23">
        <v>0.05</v>
      </c>
      <c r="F63" t="s">
        <v>114</v>
      </c>
      <c r="G63" t="s">
        <v>115</v>
      </c>
      <c r="H63" s="24">
        <v>25.38</v>
      </c>
      <c r="I63" t="s">
        <v>116</v>
      </c>
      <c r="J63" s="25">
        <f>ROUND(E63/I60* H63,5)</f>
        <v>1.2689999999999999</v>
      </c>
      <c r="K63" s="26"/>
    </row>
    <row r="64" spans="1:27" x14ac:dyDescent="0.25">
      <c r="D64" s="27" t="s">
        <v>119</v>
      </c>
      <c r="E64" s="26"/>
      <c r="H64" s="26"/>
      <c r="K64" s="24">
        <f>SUM(J62:J63)</f>
        <v>2.74</v>
      </c>
    </row>
    <row r="65" spans="1:27" x14ac:dyDescent="0.25">
      <c r="B65" s="14" t="s">
        <v>157</v>
      </c>
      <c r="E65" s="26"/>
      <c r="H65" s="26"/>
      <c r="K65" s="26"/>
    </row>
    <row r="66" spans="1:27" x14ac:dyDescent="0.25">
      <c r="B66" t="s">
        <v>173</v>
      </c>
      <c r="C66" t="s">
        <v>112</v>
      </c>
      <c r="D66" t="s">
        <v>174</v>
      </c>
      <c r="E66" s="23">
        <v>0.02</v>
      </c>
      <c r="F66" t="s">
        <v>114</v>
      </c>
      <c r="G66" t="s">
        <v>115</v>
      </c>
      <c r="H66" s="24">
        <v>10.91</v>
      </c>
      <c r="I66" t="s">
        <v>116</v>
      </c>
      <c r="J66" s="25">
        <f>ROUND(E66/I60* H66,5)</f>
        <v>0.21820000000000001</v>
      </c>
      <c r="K66" s="26"/>
    </row>
    <row r="67" spans="1:27" x14ac:dyDescent="0.25">
      <c r="D67" s="27" t="s">
        <v>160</v>
      </c>
      <c r="E67" s="26"/>
      <c r="H67" s="26"/>
      <c r="K67" s="24">
        <f>SUM(J66:J66)</f>
        <v>0.21820000000000001</v>
      </c>
    </row>
    <row r="68" spans="1:27" x14ac:dyDescent="0.25">
      <c r="B68" s="14" t="s">
        <v>120</v>
      </c>
      <c r="E68" s="26"/>
      <c r="H68" s="26"/>
      <c r="K68" s="26"/>
    </row>
    <row r="69" spans="1:27" ht="120" x14ac:dyDescent="0.25">
      <c r="B69" t="s">
        <v>175</v>
      </c>
      <c r="C69" t="s">
        <v>176</v>
      </c>
      <c r="D69" s="29" t="s">
        <v>177</v>
      </c>
      <c r="E69" s="23">
        <v>0.05</v>
      </c>
      <c r="G69" t="s">
        <v>115</v>
      </c>
      <c r="H69" s="24">
        <v>12.79</v>
      </c>
      <c r="I69" t="s">
        <v>116</v>
      </c>
      <c r="J69" s="25">
        <f>ROUND(E69* H69,5)</f>
        <v>0.63949999999999996</v>
      </c>
      <c r="K69" s="26"/>
    </row>
    <row r="70" spans="1:27" x14ac:dyDescent="0.25">
      <c r="B70" t="s">
        <v>178</v>
      </c>
      <c r="C70" t="s">
        <v>106</v>
      </c>
      <c r="D70" t="s">
        <v>179</v>
      </c>
      <c r="E70" s="23">
        <v>2.5099999999999998</v>
      </c>
      <c r="G70" t="s">
        <v>115</v>
      </c>
      <c r="H70" s="24">
        <v>1.44</v>
      </c>
      <c r="I70" t="s">
        <v>116</v>
      </c>
      <c r="J70" s="25">
        <f>ROUND(E70* H70,5)</f>
        <v>3.6143999999999998</v>
      </c>
      <c r="K70" s="26"/>
    </row>
    <row r="71" spans="1:27" x14ac:dyDescent="0.25">
      <c r="B71" t="s">
        <v>180</v>
      </c>
      <c r="C71" t="s">
        <v>181</v>
      </c>
      <c r="D71" t="s">
        <v>182</v>
      </c>
      <c r="E71" s="23">
        <v>0.1</v>
      </c>
      <c r="G71" t="s">
        <v>115</v>
      </c>
      <c r="H71" s="24">
        <v>7.57</v>
      </c>
      <c r="I71" t="s">
        <v>116</v>
      </c>
      <c r="J71" s="25">
        <f>ROUND(E71* H71,5)</f>
        <v>0.75700000000000001</v>
      </c>
      <c r="K71" s="26"/>
    </row>
    <row r="72" spans="1:27" x14ac:dyDescent="0.25">
      <c r="D72" s="27" t="s">
        <v>125</v>
      </c>
      <c r="E72" s="26"/>
      <c r="H72" s="26"/>
      <c r="K72" s="24">
        <f>SUM(J69:J71)</f>
        <v>5.0108999999999995</v>
      </c>
    </row>
    <row r="73" spans="1:27" x14ac:dyDescent="0.25">
      <c r="E73" s="26"/>
      <c r="H73" s="26"/>
      <c r="K73" s="26"/>
    </row>
    <row r="74" spans="1:27" x14ac:dyDescent="0.25">
      <c r="D74" s="27" t="s">
        <v>127</v>
      </c>
      <c r="E74" s="26"/>
      <c r="H74" s="26">
        <v>1.1000000000000001</v>
      </c>
      <c r="I74" t="s">
        <v>128</v>
      </c>
      <c r="J74">
        <f>ROUND(H74/100*K64,5)</f>
        <v>3.014E-2</v>
      </c>
      <c r="K74" s="26"/>
    </row>
    <row r="75" spans="1:27" x14ac:dyDescent="0.25">
      <c r="D75" s="27" t="s">
        <v>126</v>
      </c>
      <c r="E75" s="26"/>
      <c r="H75" s="26"/>
      <c r="K75" s="28">
        <f>SUM(J61:J74)</f>
        <v>7.9992399999999995</v>
      </c>
    </row>
    <row r="76" spans="1:27" x14ac:dyDescent="0.25">
      <c r="D76" s="27" t="s">
        <v>129</v>
      </c>
      <c r="E76" s="26"/>
      <c r="H76" s="26"/>
      <c r="K76" s="28">
        <f>SUM(K75:K75)</f>
        <v>7.9992399999999995</v>
      </c>
    </row>
    <row r="78" spans="1:27" ht="45" customHeight="1" x14ac:dyDescent="0.25">
      <c r="A78" s="18" t="s">
        <v>183</v>
      </c>
      <c r="B78" s="18" t="s">
        <v>43</v>
      </c>
      <c r="C78" s="19" t="s">
        <v>44</v>
      </c>
      <c r="D78" s="39" t="s">
        <v>45</v>
      </c>
      <c r="E78" s="40"/>
      <c r="F78" s="40"/>
      <c r="G78" s="19"/>
      <c r="H78" s="21" t="s">
        <v>108</v>
      </c>
      <c r="I78" s="41">
        <v>1</v>
      </c>
      <c r="J78" s="42"/>
      <c r="K78" s="22">
        <v>17.73</v>
      </c>
      <c r="L78" s="20" t="s">
        <v>184</v>
      </c>
      <c r="M78" s="19"/>
      <c r="N78" s="19"/>
      <c r="O78" s="19"/>
      <c r="P78" s="19"/>
      <c r="Q78" s="19"/>
      <c r="R78" s="19"/>
      <c r="S78" s="19"/>
      <c r="T78" s="19"/>
      <c r="U78" s="19"/>
      <c r="V78" s="19"/>
      <c r="W78" s="19"/>
      <c r="X78" s="19"/>
      <c r="Y78" s="19"/>
      <c r="Z78" s="19"/>
      <c r="AA78" s="19"/>
    </row>
    <row r="79" spans="1:27" ht="45" customHeight="1" x14ac:dyDescent="0.25">
      <c r="A79" s="18" t="s">
        <v>185</v>
      </c>
      <c r="B79" s="18" t="s">
        <v>46</v>
      </c>
      <c r="C79" s="19" t="s">
        <v>15</v>
      </c>
      <c r="D79" s="39" t="s">
        <v>47</v>
      </c>
      <c r="E79" s="40"/>
      <c r="F79" s="40"/>
      <c r="G79" s="19"/>
      <c r="H79" s="21" t="s">
        <v>108</v>
      </c>
      <c r="I79" s="41">
        <v>1</v>
      </c>
      <c r="J79" s="42"/>
      <c r="K79" s="22">
        <v>0.61</v>
      </c>
      <c r="L79" s="20" t="s">
        <v>186</v>
      </c>
      <c r="M79" s="19"/>
      <c r="N79" s="19"/>
      <c r="O79" s="19"/>
      <c r="P79" s="19"/>
      <c r="Q79" s="19"/>
      <c r="R79" s="19"/>
      <c r="S79" s="19"/>
      <c r="T79" s="19"/>
      <c r="U79" s="19"/>
      <c r="V79" s="19"/>
      <c r="W79" s="19"/>
      <c r="X79" s="19"/>
      <c r="Y79" s="19"/>
      <c r="Z79" s="19"/>
      <c r="AA79" s="19"/>
    </row>
    <row r="80" spans="1:27" ht="45" customHeight="1" x14ac:dyDescent="0.25">
      <c r="A80" s="18"/>
      <c r="B80" s="18" t="s">
        <v>187</v>
      </c>
      <c r="C80" s="19" t="s">
        <v>44</v>
      </c>
      <c r="D80" s="39" t="s">
        <v>188</v>
      </c>
      <c r="E80" s="40"/>
      <c r="F80" s="40"/>
      <c r="G80" s="19"/>
      <c r="H80" s="21" t="s">
        <v>108</v>
      </c>
      <c r="I80" s="41">
        <v>1</v>
      </c>
      <c r="J80" s="42"/>
      <c r="K80" s="22">
        <f>ROUND(K90,2)</f>
        <v>3.26</v>
      </c>
      <c r="L80" s="20" t="s">
        <v>189</v>
      </c>
      <c r="M80" s="19"/>
      <c r="N80" s="19"/>
      <c r="O80" s="19"/>
      <c r="P80" s="19"/>
      <c r="Q80" s="19"/>
      <c r="R80" s="19"/>
      <c r="S80" s="19"/>
      <c r="T80" s="19"/>
      <c r="U80" s="19"/>
      <c r="V80" s="19"/>
      <c r="W80" s="19"/>
      <c r="X80" s="19"/>
      <c r="Y80" s="19"/>
      <c r="Z80" s="19"/>
      <c r="AA80" s="19"/>
    </row>
    <row r="81" spans="1:27" x14ac:dyDescent="0.25">
      <c r="B81" s="14" t="s">
        <v>110</v>
      </c>
    </row>
    <row r="82" spans="1:27" x14ac:dyDescent="0.25">
      <c r="B82" t="s">
        <v>171</v>
      </c>
      <c r="C82" t="s">
        <v>112</v>
      </c>
      <c r="D82" t="s">
        <v>172</v>
      </c>
      <c r="E82" s="23">
        <v>0.1</v>
      </c>
      <c r="F82" t="s">
        <v>114</v>
      </c>
      <c r="G82" t="s">
        <v>115</v>
      </c>
      <c r="H82" s="24">
        <v>25.38</v>
      </c>
      <c r="I82" t="s">
        <v>116</v>
      </c>
      <c r="J82" s="25">
        <f>ROUND(E82/I80* H82,5)</f>
        <v>2.5379999999999998</v>
      </c>
      <c r="K82" s="26"/>
    </row>
    <row r="83" spans="1:27" x14ac:dyDescent="0.25">
      <c r="D83" s="27" t="s">
        <v>119</v>
      </c>
      <c r="E83" s="26"/>
      <c r="H83" s="26"/>
      <c r="K83" s="24">
        <f>SUM(J82:J82)</f>
        <v>2.5379999999999998</v>
      </c>
    </row>
    <row r="84" spans="1:27" x14ac:dyDescent="0.25">
      <c r="B84" s="14" t="s">
        <v>157</v>
      </c>
      <c r="E84" s="26"/>
      <c r="H84" s="26"/>
      <c r="K84" s="26"/>
    </row>
    <row r="85" spans="1:27" x14ac:dyDescent="0.25">
      <c r="B85" t="s">
        <v>190</v>
      </c>
      <c r="C85" t="s">
        <v>112</v>
      </c>
      <c r="D85" t="s">
        <v>191</v>
      </c>
      <c r="E85" s="23">
        <v>7.0000000000000007E-2</v>
      </c>
      <c r="F85" t="s">
        <v>114</v>
      </c>
      <c r="G85" t="s">
        <v>115</v>
      </c>
      <c r="H85" s="24">
        <v>9.74</v>
      </c>
      <c r="I85" t="s">
        <v>116</v>
      </c>
      <c r="J85" s="25">
        <f>ROUND(E85/I80* H85,5)</f>
        <v>0.68179999999999996</v>
      </c>
      <c r="K85" s="26"/>
    </row>
    <row r="86" spans="1:27" x14ac:dyDescent="0.25">
      <c r="D86" s="27" t="s">
        <v>160</v>
      </c>
      <c r="E86" s="26"/>
      <c r="H86" s="26"/>
      <c r="K86" s="24">
        <f>SUM(J85:J85)</f>
        <v>0.68179999999999996</v>
      </c>
    </row>
    <row r="87" spans="1:27" x14ac:dyDescent="0.25">
      <c r="E87" s="26"/>
      <c r="H87" s="26"/>
      <c r="K87" s="26"/>
    </row>
    <row r="88" spans="1:27" x14ac:dyDescent="0.25">
      <c r="D88" s="27" t="s">
        <v>127</v>
      </c>
      <c r="E88" s="26"/>
      <c r="H88" s="26">
        <v>1.5</v>
      </c>
      <c r="I88" t="s">
        <v>128</v>
      </c>
      <c r="J88">
        <f>ROUND(H88/100*K83,5)</f>
        <v>3.807E-2</v>
      </c>
      <c r="K88" s="26"/>
    </row>
    <row r="89" spans="1:27" x14ac:dyDescent="0.25">
      <c r="D89" s="27" t="s">
        <v>126</v>
      </c>
      <c r="E89" s="26"/>
      <c r="H89" s="26"/>
      <c r="K89" s="28">
        <f>SUM(J81:J88)</f>
        <v>3.2578699999999996</v>
      </c>
    </row>
    <row r="90" spans="1:27" x14ac:dyDescent="0.25">
      <c r="D90" s="27" t="s">
        <v>129</v>
      </c>
      <c r="E90" s="26"/>
      <c r="H90" s="26"/>
      <c r="K90" s="28">
        <f>SUM(K89:K89)</f>
        <v>3.2578699999999996</v>
      </c>
    </row>
    <row r="92" spans="1:27" ht="45" customHeight="1" x14ac:dyDescent="0.25">
      <c r="A92" s="18" t="s">
        <v>192</v>
      </c>
      <c r="B92" s="18" t="s">
        <v>59</v>
      </c>
      <c r="C92" s="19" t="s">
        <v>15</v>
      </c>
      <c r="D92" s="39" t="s">
        <v>60</v>
      </c>
      <c r="E92" s="40"/>
      <c r="F92" s="40"/>
      <c r="G92" s="19"/>
      <c r="H92" s="21" t="s">
        <v>108</v>
      </c>
      <c r="I92" s="41">
        <v>1</v>
      </c>
      <c r="J92" s="42"/>
      <c r="K92" s="22">
        <f>ROUND(K108,2)</f>
        <v>29.98</v>
      </c>
      <c r="L92" s="20" t="s">
        <v>193</v>
      </c>
      <c r="M92" s="19"/>
      <c r="N92" s="19"/>
      <c r="O92" s="19"/>
      <c r="P92" s="19"/>
      <c r="Q92" s="19"/>
      <c r="R92" s="19"/>
      <c r="S92" s="19"/>
      <c r="T92" s="19"/>
      <c r="U92" s="19"/>
      <c r="V92" s="19"/>
      <c r="W92" s="19"/>
      <c r="X92" s="19"/>
      <c r="Y92" s="19"/>
      <c r="Z92" s="19"/>
      <c r="AA92" s="19"/>
    </row>
    <row r="93" spans="1:27" x14ac:dyDescent="0.25">
      <c r="B93" s="14" t="s">
        <v>110</v>
      </c>
    </row>
    <row r="94" spans="1:27" x14ac:dyDescent="0.25">
      <c r="B94" t="s">
        <v>171</v>
      </c>
      <c r="C94" t="s">
        <v>112</v>
      </c>
      <c r="D94" t="s">
        <v>172</v>
      </c>
      <c r="E94" s="23">
        <v>0.02</v>
      </c>
      <c r="F94" t="s">
        <v>114</v>
      </c>
      <c r="G94" t="s">
        <v>115</v>
      </c>
      <c r="H94" s="24">
        <v>25.38</v>
      </c>
      <c r="I94" t="s">
        <v>116</v>
      </c>
      <c r="J94" s="25">
        <f>ROUND(E94/I92* H94,5)</f>
        <v>0.50760000000000005</v>
      </c>
      <c r="K94" s="26"/>
    </row>
    <row r="95" spans="1:27" x14ac:dyDescent="0.25">
      <c r="B95" t="s">
        <v>194</v>
      </c>
      <c r="C95" t="s">
        <v>112</v>
      </c>
      <c r="D95" t="s">
        <v>195</v>
      </c>
      <c r="E95" s="23">
        <v>0.02</v>
      </c>
      <c r="F95" t="s">
        <v>114</v>
      </c>
      <c r="G95" t="s">
        <v>115</v>
      </c>
      <c r="H95" s="24">
        <v>29.42</v>
      </c>
      <c r="I95" t="s">
        <v>116</v>
      </c>
      <c r="J95" s="25">
        <f>ROUND(E95/I92* H95,5)</f>
        <v>0.58840000000000003</v>
      </c>
      <c r="K95" s="26"/>
    </row>
    <row r="96" spans="1:27" x14ac:dyDescent="0.25">
      <c r="B96" t="s">
        <v>196</v>
      </c>
      <c r="C96" t="s">
        <v>112</v>
      </c>
      <c r="D96" t="s">
        <v>197</v>
      </c>
      <c r="E96" s="23">
        <v>0.01</v>
      </c>
      <c r="F96" t="s">
        <v>114</v>
      </c>
      <c r="G96" t="s">
        <v>115</v>
      </c>
      <c r="H96" s="24">
        <v>24.55</v>
      </c>
      <c r="I96" t="s">
        <v>116</v>
      </c>
      <c r="J96" s="25">
        <f>ROUND(E96/I92* H96,5)</f>
        <v>0.2455</v>
      </c>
      <c r="K96" s="26"/>
    </row>
    <row r="97" spans="1:27" x14ac:dyDescent="0.25">
      <c r="D97" s="27" t="s">
        <v>119</v>
      </c>
      <c r="E97" s="26"/>
      <c r="H97" s="26"/>
      <c r="K97" s="24">
        <f>SUM(J94:J96)</f>
        <v>1.3415000000000001</v>
      </c>
    </row>
    <row r="98" spans="1:27" x14ac:dyDescent="0.25">
      <c r="B98" s="14" t="s">
        <v>157</v>
      </c>
      <c r="E98" s="26"/>
      <c r="H98" s="26"/>
      <c r="K98" s="26"/>
    </row>
    <row r="99" spans="1:27" x14ac:dyDescent="0.25">
      <c r="B99" t="s">
        <v>198</v>
      </c>
      <c r="C99" t="s">
        <v>112</v>
      </c>
      <c r="D99" t="s">
        <v>199</v>
      </c>
      <c r="E99" s="23">
        <v>0.02</v>
      </c>
      <c r="F99" t="s">
        <v>114</v>
      </c>
      <c r="G99" t="s">
        <v>115</v>
      </c>
      <c r="H99" s="24">
        <v>35.909999999999997</v>
      </c>
      <c r="I99" t="s">
        <v>116</v>
      </c>
      <c r="J99" s="25">
        <f>ROUND(E99/I92* H99,5)</f>
        <v>0.71819999999999995</v>
      </c>
      <c r="K99" s="26"/>
    </row>
    <row r="100" spans="1:27" x14ac:dyDescent="0.25">
      <c r="B100" t="s">
        <v>200</v>
      </c>
      <c r="C100" t="s">
        <v>112</v>
      </c>
      <c r="D100" t="s">
        <v>201</v>
      </c>
      <c r="E100" s="23">
        <v>0.02</v>
      </c>
      <c r="F100" t="s">
        <v>114</v>
      </c>
      <c r="G100" t="s">
        <v>115</v>
      </c>
      <c r="H100" s="24">
        <v>5.88</v>
      </c>
      <c r="I100" t="s">
        <v>116</v>
      </c>
      <c r="J100" s="25">
        <f>ROUND(E100/I92* H100,5)</f>
        <v>0.1176</v>
      </c>
      <c r="K100" s="26"/>
    </row>
    <row r="101" spans="1:27" x14ac:dyDescent="0.25">
      <c r="D101" s="27" t="s">
        <v>160</v>
      </c>
      <c r="E101" s="26"/>
      <c r="H101" s="26"/>
      <c r="K101" s="24">
        <f>SUM(J99:J100)</f>
        <v>0.83579999999999999</v>
      </c>
    </row>
    <row r="102" spans="1:27" x14ac:dyDescent="0.25">
      <c r="B102" s="14" t="s">
        <v>120</v>
      </c>
      <c r="E102" s="26"/>
      <c r="H102" s="26"/>
      <c r="K102" s="26"/>
    </row>
    <row r="103" spans="1:27" ht="180" x14ac:dyDescent="0.25">
      <c r="B103" t="s">
        <v>202</v>
      </c>
      <c r="C103" t="s">
        <v>51</v>
      </c>
      <c r="D103" s="29" t="s">
        <v>203</v>
      </c>
      <c r="E103" s="23">
        <v>0.154</v>
      </c>
      <c r="G103" t="s">
        <v>115</v>
      </c>
      <c r="H103" s="24">
        <v>180.42</v>
      </c>
      <c r="I103" t="s">
        <v>116</v>
      </c>
      <c r="J103" s="25">
        <f>ROUND(E103* H103,5)</f>
        <v>27.784680000000002</v>
      </c>
      <c r="K103" s="26"/>
    </row>
    <row r="104" spans="1:27" x14ac:dyDescent="0.25">
      <c r="D104" s="27" t="s">
        <v>125</v>
      </c>
      <c r="E104" s="26"/>
      <c r="H104" s="26"/>
      <c r="K104" s="24">
        <f>SUM(J103:J103)</f>
        <v>27.784680000000002</v>
      </c>
    </row>
    <row r="105" spans="1:27" x14ac:dyDescent="0.25">
      <c r="E105" s="26"/>
      <c r="H105" s="26"/>
      <c r="K105" s="26"/>
    </row>
    <row r="106" spans="1:27" x14ac:dyDescent="0.25">
      <c r="D106" s="27" t="s">
        <v>127</v>
      </c>
      <c r="E106" s="26"/>
      <c r="H106" s="26">
        <v>1.5</v>
      </c>
      <c r="I106" t="s">
        <v>128</v>
      </c>
      <c r="J106">
        <f>ROUND(H106/100*K97,5)</f>
        <v>2.0119999999999999E-2</v>
      </c>
      <c r="K106" s="26"/>
    </row>
    <row r="107" spans="1:27" x14ac:dyDescent="0.25">
      <c r="D107" s="27" t="s">
        <v>126</v>
      </c>
      <c r="E107" s="26"/>
      <c r="H107" s="26"/>
      <c r="K107" s="28">
        <f>SUM(J93:J106)</f>
        <v>29.982099999999999</v>
      </c>
    </row>
    <row r="108" spans="1:27" x14ac:dyDescent="0.25">
      <c r="D108" s="27" t="s">
        <v>129</v>
      </c>
      <c r="E108" s="26"/>
      <c r="H108" s="26"/>
      <c r="K108" s="28">
        <f>SUM(K107:K107)</f>
        <v>29.982099999999999</v>
      </c>
    </row>
    <row r="110" spans="1:27" ht="45" customHeight="1" x14ac:dyDescent="0.25">
      <c r="A110" s="18" t="s">
        <v>204</v>
      </c>
      <c r="B110" s="18" t="s">
        <v>57</v>
      </c>
      <c r="C110" s="19" t="s">
        <v>15</v>
      </c>
      <c r="D110" s="39" t="s">
        <v>58</v>
      </c>
      <c r="E110" s="40"/>
      <c r="F110" s="40"/>
      <c r="G110" s="19"/>
      <c r="H110" s="21" t="s">
        <v>108</v>
      </c>
      <c r="I110" s="41">
        <v>1</v>
      </c>
      <c r="J110" s="42"/>
      <c r="K110" s="22">
        <v>29.69</v>
      </c>
      <c r="L110" s="20" t="s">
        <v>205</v>
      </c>
      <c r="M110" s="19"/>
      <c r="N110" s="19"/>
      <c r="O110" s="19"/>
      <c r="P110" s="19"/>
      <c r="Q110" s="19"/>
      <c r="R110" s="19"/>
      <c r="S110" s="19"/>
      <c r="T110" s="19"/>
      <c r="U110" s="19"/>
      <c r="V110" s="19"/>
      <c r="W110" s="19"/>
      <c r="X110" s="19"/>
      <c r="Y110" s="19"/>
      <c r="Z110" s="19"/>
      <c r="AA110" s="19"/>
    </row>
    <row r="111" spans="1:27" ht="45" customHeight="1" x14ac:dyDescent="0.25">
      <c r="A111" s="18" t="s">
        <v>206</v>
      </c>
      <c r="B111" s="18" t="s">
        <v>48</v>
      </c>
      <c r="C111" s="19" t="s">
        <v>15</v>
      </c>
      <c r="D111" s="39" t="s">
        <v>49</v>
      </c>
      <c r="E111" s="40"/>
      <c r="F111" s="40"/>
      <c r="G111" s="19"/>
      <c r="H111" s="21" t="s">
        <v>108</v>
      </c>
      <c r="I111" s="41">
        <v>1</v>
      </c>
      <c r="J111" s="42"/>
      <c r="K111" s="22">
        <v>1.05</v>
      </c>
      <c r="L111" s="20" t="s">
        <v>207</v>
      </c>
      <c r="M111" s="19"/>
      <c r="N111" s="19"/>
      <c r="O111" s="19"/>
      <c r="P111" s="19"/>
      <c r="Q111" s="19"/>
      <c r="R111" s="19"/>
      <c r="S111" s="19"/>
      <c r="T111" s="19"/>
      <c r="U111" s="19"/>
      <c r="V111" s="19"/>
      <c r="W111" s="19"/>
      <c r="X111" s="19"/>
      <c r="Y111" s="19"/>
      <c r="Z111" s="19"/>
      <c r="AA111" s="19"/>
    </row>
    <row r="112" spans="1:27" ht="45" customHeight="1" x14ac:dyDescent="0.25">
      <c r="A112" s="18" t="s">
        <v>208</v>
      </c>
      <c r="B112" s="18" t="s">
        <v>79</v>
      </c>
      <c r="C112" s="19" t="s">
        <v>44</v>
      </c>
      <c r="D112" s="39" t="s">
        <v>80</v>
      </c>
      <c r="E112" s="40"/>
      <c r="F112" s="40"/>
      <c r="G112" s="19"/>
      <c r="H112" s="21" t="s">
        <v>108</v>
      </c>
      <c r="I112" s="41">
        <v>1</v>
      </c>
      <c r="J112" s="42"/>
      <c r="K112" s="22">
        <f>ROUND(K126,2)</f>
        <v>48.09</v>
      </c>
      <c r="L112" s="20" t="s">
        <v>209</v>
      </c>
      <c r="M112" s="19"/>
      <c r="N112" s="19"/>
      <c r="O112" s="19"/>
      <c r="P112" s="19"/>
      <c r="Q112" s="19"/>
      <c r="R112" s="19"/>
      <c r="S112" s="19"/>
      <c r="T112" s="19"/>
      <c r="U112" s="19"/>
      <c r="V112" s="19"/>
      <c r="W112" s="19"/>
      <c r="X112" s="19"/>
      <c r="Y112" s="19"/>
      <c r="Z112" s="19"/>
      <c r="AA112" s="19"/>
    </row>
    <row r="113" spans="1:27" x14ac:dyDescent="0.25">
      <c r="B113" s="14" t="s">
        <v>110</v>
      </c>
    </row>
    <row r="114" spans="1:27" x14ac:dyDescent="0.25">
      <c r="B114" t="s">
        <v>210</v>
      </c>
      <c r="C114" t="s">
        <v>112</v>
      </c>
      <c r="D114" t="s">
        <v>211</v>
      </c>
      <c r="E114" s="23">
        <v>0.1</v>
      </c>
      <c r="F114" t="s">
        <v>114</v>
      </c>
      <c r="G114" t="s">
        <v>115</v>
      </c>
      <c r="H114" s="24">
        <v>26.22</v>
      </c>
      <c r="I114" t="s">
        <v>116</v>
      </c>
      <c r="J114" s="25">
        <f>ROUND(E114/I112* H114,5)</f>
        <v>2.6219999999999999</v>
      </c>
      <c r="K114" s="26"/>
    </row>
    <row r="115" spans="1:27" x14ac:dyDescent="0.25">
      <c r="B115" t="s">
        <v>196</v>
      </c>
      <c r="C115" t="s">
        <v>112</v>
      </c>
      <c r="D115" t="s">
        <v>197</v>
      </c>
      <c r="E115" s="23">
        <v>0.15</v>
      </c>
      <c r="F115" t="s">
        <v>114</v>
      </c>
      <c r="G115" t="s">
        <v>115</v>
      </c>
      <c r="H115" s="24">
        <v>24.55</v>
      </c>
      <c r="I115" t="s">
        <v>116</v>
      </c>
      <c r="J115" s="25">
        <f>ROUND(E115/I112* H115,5)</f>
        <v>3.6825000000000001</v>
      </c>
      <c r="K115" s="26"/>
    </row>
    <row r="116" spans="1:27" x14ac:dyDescent="0.25">
      <c r="B116" t="s">
        <v>212</v>
      </c>
      <c r="C116" t="s">
        <v>112</v>
      </c>
      <c r="D116" t="s">
        <v>213</v>
      </c>
      <c r="E116" s="23">
        <v>0.05</v>
      </c>
      <c r="F116" t="s">
        <v>114</v>
      </c>
      <c r="G116" t="s">
        <v>115</v>
      </c>
      <c r="H116" s="24">
        <v>29.88</v>
      </c>
      <c r="I116" t="s">
        <v>116</v>
      </c>
      <c r="J116" s="25">
        <f>ROUND(E116/I112* H116,5)</f>
        <v>1.494</v>
      </c>
      <c r="K116" s="26"/>
    </row>
    <row r="117" spans="1:27" x14ac:dyDescent="0.25">
      <c r="B117" t="s">
        <v>214</v>
      </c>
      <c r="C117" t="s">
        <v>112</v>
      </c>
      <c r="D117" t="s">
        <v>215</v>
      </c>
      <c r="E117" s="23">
        <v>7.4999999999999997E-2</v>
      </c>
      <c r="F117" t="s">
        <v>114</v>
      </c>
      <c r="G117" t="s">
        <v>115</v>
      </c>
      <c r="H117" s="24">
        <v>32.590000000000003</v>
      </c>
      <c r="I117" t="s">
        <v>116</v>
      </c>
      <c r="J117" s="25">
        <f>ROUND(E117/I112* H117,5)</f>
        <v>2.4442499999999998</v>
      </c>
      <c r="K117" s="26"/>
    </row>
    <row r="118" spans="1:27" x14ac:dyDescent="0.25">
      <c r="D118" s="27" t="s">
        <v>119</v>
      </c>
      <c r="E118" s="26"/>
      <c r="H118" s="26"/>
      <c r="K118" s="24">
        <f>SUM(J114:J117)</f>
        <v>10.242749999999999</v>
      </c>
    </row>
    <row r="119" spans="1:27" x14ac:dyDescent="0.25">
      <c r="B119" s="14" t="s">
        <v>120</v>
      </c>
      <c r="E119" s="26"/>
      <c r="H119" s="26"/>
      <c r="K119" s="26"/>
    </row>
    <row r="120" spans="1:27" x14ac:dyDescent="0.25">
      <c r="B120" t="s">
        <v>216</v>
      </c>
      <c r="C120" t="s">
        <v>44</v>
      </c>
      <c r="D120" t="s">
        <v>217</v>
      </c>
      <c r="E120" s="23">
        <v>1</v>
      </c>
      <c r="G120" t="s">
        <v>115</v>
      </c>
      <c r="H120" s="24">
        <v>36.880000000000003</v>
      </c>
      <c r="I120" t="s">
        <v>116</v>
      </c>
      <c r="J120" s="25">
        <f>ROUND(E120* H120,5)</f>
        <v>36.880000000000003</v>
      </c>
      <c r="K120" s="26"/>
    </row>
    <row r="121" spans="1:27" x14ac:dyDescent="0.25">
      <c r="B121" t="s">
        <v>218</v>
      </c>
      <c r="C121" t="s">
        <v>219</v>
      </c>
      <c r="D121" t="s">
        <v>220</v>
      </c>
      <c r="E121" s="23">
        <v>0.01</v>
      </c>
      <c r="G121" t="s">
        <v>115</v>
      </c>
      <c r="H121" s="24">
        <v>70.650000000000006</v>
      </c>
      <c r="I121" t="s">
        <v>116</v>
      </c>
      <c r="J121" s="25">
        <f>ROUND(E121* H121,5)</f>
        <v>0.70650000000000002</v>
      </c>
      <c r="K121" s="26"/>
    </row>
    <row r="122" spans="1:27" x14ac:dyDescent="0.25">
      <c r="D122" s="27" t="s">
        <v>125</v>
      </c>
      <c r="E122" s="26"/>
      <c r="H122" s="26"/>
      <c r="K122" s="24">
        <f>SUM(J120:J121)</f>
        <v>37.586500000000001</v>
      </c>
    </row>
    <row r="123" spans="1:27" x14ac:dyDescent="0.25">
      <c r="E123" s="26"/>
      <c r="H123" s="26"/>
      <c r="K123" s="26"/>
    </row>
    <row r="124" spans="1:27" x14ac:dyDescent="0.25">
      <c r="D124" s="27" t="s">
        <v>127</v>
      </c>
      <c r="E124" s="26"/>
      <c r="H124" s="26">
        <v>2.5</v>
      </c>
      <c r="I124" t="s">
        <v>128</v>
      </c>
      <c r="J124">
        <f>ROUND(H124/100*K118,5)</f>
        <v>0.25607000000000002</v>
      </c>
      <c r="K124" s="26"/>
    </row>
    <row r="125" spans="1:27" x14ac:dyDescent="0.25">
      <c r="D125" s="27" t="s">
        <v>126</v>
      </c>
      <c r="E125" s="26"/>
      <c r="H125" s="26"/>
      <c r="K125" s="28">
        <f>SUM(J113:J124)</f>
        <v>48.085320000000003</v>
      </c>
    </row>
    <row r="126" spans="1:27" x14ac:dyDescent="0.25">
      <c r="D126" s="27" t="s">
        <v>129</v>
      </c>
      <c r="E126" s="26"/>
      <c r="H126" s="26"/>
      <c r="K126" s="28">
        <f>SUM(K125:K125)</f>
        <v>48.085320000000003</v>
      </c>
    </row>
    <row r="128" spans="1:27" ht="45" customHeight="1" x14ac:dyDescent="0.25">
      <c r="A128" s="18" t="s">
        <v>221</v>
      </c>
      <c r="B128" s="18" t="s">
        <v>73</v>
      </c>
      <c r="C128" s="19" t="s">
        <v>15</v>
      </c>
      <c r="D128" s="39" t="s">
        <v>74</v>
      </c>
      <c r="E128" s="40"/>
      <c r="F128" s="40"/>
      <c r="G128" s="19"/>
      <c r="H128" s="21" t="s">
        <v>108</v>
      </c>
      <c r="I128" s="41">
        <v>1</v>
      </c>
      <c r="J128" s="42"/>
      <c r="K128" s="22">
        <v>26.85</v>
      </c>
      <c r="L128" s="20" t="s">
        <v>222</v>
      </c>
      <c r="M128" s="19"/>
      <c r="N128" s="19"/>
      <c r="O128" s="19"/>
      <c r="P128" s="19"/>
      <c r="Q128" s="19"/>
      <c r="R128" s="19"/>
      <c r="S128" s="19"/>
      <c r="T128" s="19"/>
      <c r="U128" s="19"/>
      <c r="V128" s="19"/>
      <c r="W128" s="19"/>
      <c r="X128" s="19"/>
      <c r="Y128" s="19"/>
      <c r="Z128" s="19"/>
      <c r="AA128" s="19"/>
    </row>
    <row r="129" spans="1:27" ht="45" customHeight="1" x14ac:dyDescent="0.25">
      <c r="A129" s="18" t="s">
        <v>223</v>
      </c>
      <c r="B129" s="18" t="s">
        <v>75</v>
      </c>
      <c r="C129" s="19" t="s">
        <v>15</v>
      </c>
      <c r="D129" s="39" t="s">
        <v>76</v>
      </c>
      <c r="E129" s="40"/>
      <c r="F129" s="40"/>
      <c r="G129" s="19"/>
      <c r="H129" s="21" t="s">
        <v>108</v>
      </c>
      <c r="I129" s="41">
        <v>1</v>
      </c>
      <c r="J129" s="42"/>
      <c r="K129" s="22">
        <v>29.1</v>
      </c>
      <c r="L129" s="20" t="s">
        <v>224</v>
      </c>
      <c r="M129" s="19"/>
      <c r="N129" s="19"/>
      <c r="O129" s="19"/>
      <c r="P129" s="19"/>
      <c r="Q129" s="19"/>
      <c r="R129" s="19"/>
      <c r="S129" s="19"/>
      <c r="T129" s="19"/>
      <c r="U129" s="19"/>
      <c r="V129" s="19"/>
      <c r="W129" s="19"/>
      <c r="X129" s="19"/>
      <c r="Y129" s="19"/>
      <c r="Z129" s="19"/>
      <c r="AA129" s="19"/>
    </row>
    <row r="130" spans="1:27" ht="45" customHeight="1" x14ac:dyDescent="0.25">
      <c r="A130" s="18" t="s">
        <v>225</v>
      </c>
      <c r="B130" s="18" t="s">
        <v>77</v>
      </c>
      <c r="C130" s="19" t="s">
        <v>15</v>
      </c>
      <c r="D130" s="39" t="s">
        <v>78</v>
      </c>
      <c r="E130" s="40"/>
      <c r="F130" s="40"/>
      <c r="G130" s="19"/>
      <c r="H130" s="21" t="s">
        <v>108</v>
      </c>
      <c r="I130" s="41">
        <v>1</v>
      </c>
      <c r="J130" s="42"/>
      <c r="K130" s="22">
        <v>28.15</v>
      </c>
      <c r="L130" s="20" t="s">
        <v>226</v>
      </c>
      <c r="M130" s="19"/>
      <c r="N130" s="19"/>
      <c r="O130" s="19"/>
      <c r="P130" s="19"/>
      <c r="Q130" s="19"/>
      <c r="R130" s="19"/>
      <c r="S130" s="19"/>
      <c r="T130" s="19"/>
      <c r="U130" s="19"/>
      <c r="V130" s="19"/>
      <c r="W130" s="19"/>
      <c r="X130" s="19"/>
      <c r="Y130" s="19"/>
      <c r="Z130" s="19"/>
      <c r="AA130" s="19"/>
    </row>
    <row r="131" spans="1:27" ht="45" customHeight="1" x14ac:dyDescent="0.25">
      <c r="A131" s="18" t="s">
        <v>227</v>
      </c>
      <c r="B131" s="18" t="s">
        <v>63</v>
      </c>
      <c r="C131" s="19" t="s">
        <v>44</v>
      </c>
      <c r="D131" s="39" t="s">
        <v>64</v>
      </c>
      <c r="E131" s="40"/>
      <c r="F131" s="40"/>
      <c r="G131" s="19"/>
      <c r="H131" s="21" t="s">
        <v>108</v>
      </c>
      <c r="I131" s="41">
        <v>1</v>
      </c>
      <c r="J131" s="42"/>
      <c r="K131" s="22">
        <v>145</v>
      </c>
      <c r="L131" s="20" t="s">
        <v>228</v>
      </c>
      <c r="M131" s="19"/>
      <c r="N131" s="19"/>
      <c r="O131" s="19"/>
      <c r="P131" s="19"/>
      <c r="Q131" s="19"/>
      <c r="R131" s="19"/>
      <c r="S131" s="19"/>
      <c r="T131" s="19"/>
      <c r="U131" s="19"/>
      <c r="V131" s="19"/>
      <c r="W131" s="19"/>
      <c r="X131" s="19"/>
      <c r="Y131" s="19"/>
      <c r="Z131" s="19"/>
      <c r="AA131" s="19"/>
    </row>
    <row r="132" spans="1:27" ht="45" customHeight="1" x14ac:dyDescent="0.25">
      <c r="A132" s="18" t="s">
        <v>229</v>
      </c>
      <c r="B132" s="18" t="s">
        <v>65</v>
      </c>
      <c r="C132" s="19" t="s">
        <v>66</v>
      </c>
      <c r="D132" s="39" t="s">
        <v>67</v>
      </c>
      <c r="E132" s="40"/>
      <c r="F132" s="40"/>
      <c r="G132" s="19"/>
      <c r="H132" s="21" t="s">
        <v>108</v>
      </c>
      <c r="I132" s="41">
        <v>1</v>
      </c>
      <c r="J132" s="42"/>
      <c r="K132" s="22">
        <v>550</v>
      </c>
      <c r="L132" s="20" t="s">
        <v>230</v>
      </c>
      <c r="M132" s="19"/>
      <c r="N132" s="19"/>
      <c r="O132" s="19"/>
      <c r="P132" s="19"/>
      <c r="Q132" s="19"/>
      <c r="R132" s="19"/>
      <c r="S132" s="19"/>
      <c r="T132" s="19"/>
      <c r="U132" s="19"/>
      <c r="V132" s="19"/>
      <c r="W132" s="19"/>
      <c r="X132" s="19"/>
      <c r="Y132" s="19"/>
      <c r="Z132" s="19"/>
      <c r="AA132" s="19"/>
    </row>
    <row r="133" spans="1:27" ht="45" customHeight="1" x14ac:dyDescent="0.25">
      <c r="A133" s="18" t="s">
        <v>231</v>
      </c>
      <c r="B133" s="18" t="s">
        <v>38</v>
      </c>
      <c r="C133" s="19" t="s">
        <v>18</v>
      </c>
      <c r="D133" s="39" t="s">
        <v>39</v>
      </c>
      <c r="E133" s="40"/>
      <c r="F133" s="40"/>
      <c r="G133" s="19"/>
      <c r="H133" s="21" t="s">
        <v>108</v>
      </c>
      <c r="I133" s="41">
        <v>1</v>
      </c>
      <c r="J133" s="42"/>
      <c r="K133" s="22">
        <v>500</v>
      </c>
      <c r="L133" s="20" t="s">
        <v>232</v>
      </c>
      <c r="M133" s="19"/>
      <c r="N133" s="19"/>
      <c r="O133" s="19"/>
      <c r="P133" s="19"/>
      <c r="Q133" s="19"/>
      <c r="R133" s="19"/>
      <c r="S133" s="19"/>
      <c r="T133" s="19"/>
      <c r="U133" s="19"/>
      <c r="V133" s="19"/>
      <c r="W133" s="19"/>
      <c r="X133" s="19"/>
      <c r="Y133" s="19"/>
      <c r="Z133" s="19"/>
      <c r="AA133" s="19"/>
    </row>
    <row r="134" spans="1:27" ht="45" customHeight="1" x14ac:dyDescent="0.25">
      <c r="A134" s="18" t="s">
        <v>233</v>
      </c>
      <c r="B134" s="18" t="s">
        <v>83</v>
      </c>
      <c r="C134" s="19" t="s">
        <v>18</v>
      </c>
      <c r="D134" s="39" t="s">
        <v>84</v>
      </c>
      <c r="E134" s="40"/>
      <c r="F134" s="40"/>
      <c r="G134" s="19"/>
      <c r="H134" s="21" t="s">
        <v>108</v>
      </c>
      <c r="I134" s="41">
        <v>1</v>
      </c>
      <c r="J134" s="42"/>
      <c r="K134" s="22">
        <v>800</v>
      </c>
      <c r="L134" s="20" t="s">
        <v>232</v>
      </c>
      <c r="M134" s="19"/>
      <c r="N134" s="19"/>
      <c r="O134" s="19"/>
      <c r="P134" s="19"/>
      <c r="Q134" s="19"/>
      <c r="R134" s="19"/>
      <c r="S134" s="19"/>
      <c r="T134" s="19"/>
      <c r="U134" s="19"/>
      <c r="V134" s="19"/>
      <c r="W134" s="19"/>
      <c r="X134" s="19"/>
      <c r="Y134" s="19"/>
      <c r="Z134" s="19"/>
      <c r="AA134" s="19"/>
    </row>
    <row r="135" spans="1:27" ht="45" customHeight="1" x14ac:dyDescent="0.25">
      <c r="A135" s="18" t="s">
        <v>234</v>
      </c>
      <c r="B135" s="18" t="s">
        <v>87</v>
      </c>
      <c r="C135" s="19" t="s">
        <v>18</v>
      </c>
      <c r="D135" s="39" t="s">
        <v>88</v>
      </c>
      <c r="E135" s="40"/>
      <c r="F135" s="40"/>
      <c r="G135" s="19"/>
      <c r="H135" s="21" t="s">
        <v>108</v>
      </c>
      <c r="I135" s="41">
        <v>1</v>
      </c>
      <c r="J135" s="42"/>
      <c r="K135" s="22">
        <f>ROUND(K142,2)</f>
        <v>2978.56</v>
      </c>
      <c r="L135" s="20" t="s">
        <v>235</v>
      </c>
      <c r="M135" s="19"/>
      <c r="N135" s="19"/>
      <c r="O135" s="19"/>
      <c r="P135" s="19"/>
      <c r="Q135" s="19"/>
      <c r="R135" s="19"/>
      <c r="S135" s="19"/>
      <c r="T135" s="19"/>
      <c r="U135" s="19"/>
      <c r="V135" s="19"/>
      <c r="W135" s="19"/>
      <c r="X135" s="19"/>
      <c r="Y135" s="19"/>
      <c r="Z135" s="19"/>
      <c r="AA135" s="19"/>
    </row>
    <row r="136" spans="1:27" x14ac:dyDescent="0.25">
      <c r="B136" s="14" t="s">
        <v>120</v>
      </c>
    </row>
    <row r="137" spans="1:27" ht="409.5" x14ac:dyDescent="0.25">
      <c r="B137" t="s">
        <v>236</v>
      </c>
      <c r="C137" t="s">
        <v>18</v>
      </c>
      <c r="D137" s="29" t="s">
        <v>237</v>
      </c>
      <c r="E137" s="23">
        <v>2</v>
      </c>
      <c r="G137" t="s">
        <v>115</v>
      </c>
      <c r="H137" s="24">
        <v>73.98</v>
      </c>
      <c r="I137" t="s">
        <v>116</v>
      </c>
      <c r="J137" s="25">
        <f>ROUND(E137* H137,5)</f>
        <v>147.96</v>
      </c>
      <c r="K137" s="26"/>
    </row>
    <row r="138" spans="1:27" ht="409.5" x14ac:dyDescent="0.25">
      <c r="B138" t="s">
        <v>238</v>
      </c>
      <c r="C138" t="s">
        <v>18</v>
      </c>
      <c r="D138" s="29" t="s">
        <v>239</v>
      </c>
      <c r="E138" s="23">
        <v>0.5</v>
      </c>
      <c r="G138" t="s">
        <v>115</v>
      </c>
      <c r="H138" s="24">
        <v>9.6</v>
      </c>
      <c r="I138" t="s">
        <v>116</v>
      </c>
      <c r="J138" s="25">
        <f>ROUND(E138* H138,5)</f>
        <v>4.8</v>
      </c>
      <c r="K138" s="26"/>
    </row>
    <row r="139" spans="1:27" ht="409.5" x14ac:dyDescent="0.25">
      <c r="B139" t="s">
        <v>240</v>
      </c>
      <c r="C139" t="s">
        <v>18</v>
      </c>
      <c r="D139" s="29" t="s">
        <v>241</v>
      </c>
      <c r="E139" s="23">
        <v>1</v>
      </c>
      <c r="G139" t="s">
        <v>115</v>
      </c>
      <c r="H139" s="24">
        <v>2825.8</v>
      </c>
      <c r="I139" t="s">
        <v>116</v>
      </c>
      <c r="J139" s="25">
        <f>ROUND(E139* H139,5)</f>
        <v>2825.8</v>
      </c>
      <c r="K139" s="26"/>
    </row>
    <row r="140" spans="1:27" x14ac:dyDescent="0.25">
      <c r="D140" s="27" t="s">
        <v>125</v>
      </c>
      <c r="E140" s="26"/>
      <c r="H140" s="26"/>
      <c r="K140" s="24">
        <f>SUM(J137:J139)</f>
        <v>2978.5600000000004</v>
      </c>
    </row>
    <row r="141" spans="1:27" x14ac:dyDescent="0.25">
      <c r="D141" s="27" t="s">
        <v>126</v>
      </c>
      <c r="E141" s="26"/>
      <c r="H141" s="26"/>
      <c r="K141" s="28">
        <f>SUM(J136:J140)</f>
        <v>2978.5600000000004</v>
      </c>
    </row>
    <row r="142" spans="1:27" x14ac:dyDescent="0.25">
      <c r="D142" s="27" t="s">
        <v>129</v>
      </c>
      <c r="E142" s="26"/>
      <c r="H142" s="26"/>
      <c r="K142" s="28">
        <f>SUM(K141:K141)</f>
        <v>2978.5600000000004</v>
      </c>
    </row>
    <row r="144" spans="1:27" ht="45" customHeight="1" x14ac:dyDescent="0.25">
      <c r="A144" s="18" t="s">
        <v>242</v>
      </c>
      <c r="B144" s="18" t="s">
        <v>91</v>
      </c>
      <c r="C144" s="19" t="s">
        <v>18</v>
      </c>
      <c r="D144" s="39" t="s">
        <v>92</v>
      </c>
      <c r="E144" s="40"/>
      <c r="F144" s="40"/>
      <c r="G144" s="19"/>
      <c r="H144" s="21" t="s">
        <v>108</v>
      </c>
      <c r="I144" s="41">
        <v>1</v>
      </c>
      <c r="J144" s="42"/>
      <c r="K144" s="22">
        <f>ROUND(K149,2)</f>
        <v>48</v>
      </c>
      <c r="L144" s="20" t="s">
        <v>243</v>
      </c>
      <c r="M144" s="19"/>
      <c r="N144" s="19"/>
      <c r="O144" s="19"/>
      <c r="P144" s="19"/>
      <c r="Q144" s="19"/>
      <c r="R144" s="19"/>
      <c r="S144" s="19"/>
      <c r="T144" s="19"/>
      <c r="U144" s="19"/>
      <c r="V144" s="19"/>
      <c r="W144" s="19"/>
      <c r="X144" s="19"/>
      <c r="Y144" s="19"/>
      <c r="Z144" s="19"/>
      <c r="AA144" s="19"/>
    </row>
    <row r="145" spans="1:27" x14ac:dyDescent="0.25">
      <c r="B145" s="14" t="s">
        <v>120</v>
      </c>
    </row>
    <row r="146" spans="1:27" ht="409.5" x14ac:dyDescent="0.25">
      <c r="B146" t="s">
        <v>244</v>
      </c>
      <c r="C146" t="s">
        <v>18</v>
      </c>
      <c r="D146" s="29" t="s">
        <v>245</v>
      </c>
      <c r="E146" s="23">
        <v>1</v>
      </c>
      <c r="G146" t="s">
        <v>115</v>
      </c>
      <c r="H146" s="24">
        <v>48</v>
      </c>
      <c r="I146" t="s">
        <v>116</v>
      </c>
      <c r="J146" s="25">
        <f>ROUND(E146* H146,5)</f>
        <v>48</v>
      </c>
      <c r="K146" s="26"/>
    </row>
    <row r="147" spans="1:27" x14ac:dyDescent="0.25">
      <c r="D147" s="27" t="s">
        <v>125</v>
      </c>
      <c r="E147" s="26"/>
      <c r="H147" s="26"/>
      <c r="K147" s="24">
        <f>SUM(J146:J146)</f>
        <v>48</v>
      </c>
    </row>
    <row r="148" spans="1:27" x14ac:dyDescent="0.25">
      <c r="D148" s="27" t="s">
        <v>126</v>
      </c>
      <c r="E148" s="26"/>
      <c r="H148" s="26"/>
      <c r="K148" s="28">
        <f>SUM(J145:J147)</f>
        <v>48</v>
      </c>
    </row>
    <row r="149" spans="1:27" x14ac:dyDescent="0.25">
      <c r="D149" s="27" t="s">
        <v>129</v>
      </c>
      <c r="E149" s="26"/>
      <c r="H149" s="26"/>
      <c r="K149" s="28">
        <f>SUM(K148:K148)</f>
        <v>48</v>
      </c>
    </row>
    <row r="151" spans="1:27" ht="45" customHeight="1" x14ac:dyDescent="0.25">
      <c r="A151" s="18" t="s">
        <v>246</v>
      </c>
      <c r="B151" s="18" t="s">
        <v>89</v>
      </c>
      <c r="C151" s="19" t="s">
        <v>18</v>
      </c>
      <c r="D151" s="39" t="s">
        <v>90</v>
      </c>
      <c r="E151" s="40"/>
      <c r="F151" s="40"/>
      <c r="G151" s="19"/>
      <c r="H151" s="21" t="s">
        <v>108</v>
      </c>
      <c r="I151" s="41">
        <v>1</v>
      </c>
      <c r="J151" s="42"/>
      <c r="K151" s="22">
        <f>ROUND(K156,2)</f>
        <v>314.24</v>
      </c>
      <c r="L151" s="20" t="s">
        <v>247</v>
      </c>
      <c r="M151" s="19"/>
      <c r="N151" s="19"/>
      <c r="O151" s="19"/>
      <c r="P151" s="19"/>
      <c r="Q151" s="19"/>
      <c r="R151" s="19"/>
      <c r="S151" s="19"/>
      <c r="T151" s="19"/>
      <c r="U151" s="19"/>
      <c r="V151" s="19"/>
      <c r="W151" s="19"/>
      <c r="X151" s="19"/>
      <c r="Y151" s="19"/>
      <c r="Z151" s="19"/>
      <c r="AA151" s="19"/>
    </row>
    <row r="152" spans="1:27" x14ac:dyDescent="0.25">
      <c r="B152" s="14" t="s">
        <v>120</v>
      </c>
    </row>
    <row r="153" spans="1:27" ht="409.5" x14ac:dyDescent="0.25">
      <c r="B153" t="s">
        <v>248</v>
      </c>
      <c r="C153" t="s">
        <v>18</v>
      </c>
      <c r="D153" s="29" t="s">
        <v>249</v>
      </c>
      <c r="E153" s="23">
        <v>1</v>
      </c>
      <c r="G153" t="s">
        <v>115</v>
      </c>
      <c r="H153" s="24">
        <v>314.24</v>
      </c>
      <c r="I153" t="s">
        <v>116</v>
      </c>
      <c r="J153" s="25">
        <f>ROUND(E153* H153,5)</f>
        <v>314.24</v>
      </c>
      <c r="K153" s="26"/>
    </row>
    <row r="154" spans="1:27" x14ac:dyDescent="0.25">
      <c r="D154" s="27" t="s">
        <v>125</v>
      </c>
      <c r="E154" s="26"/>
      <c r="H154" s="26"/>
      <c r="K154" s="24">
        <f>SUM(J153:J153)</f>
        <v>314.24</v>
      </c>
    </row>
    <row r="155" spans="1:27" x14ac:dyDescent="0.25">
      <c r="D155" s="27" t="s">
        <v>126</v>
      </c>
      <c r="E155" s="26"/>
      <c r="H155" s="26"/>
      <c r="K155" s="28">
        <f>SUM(J152:J154)</f>
        <v>314.24</v>
      </c>
    </row>
    <row r="156" spans="1:27" x14ac:dyDescent="0.25">
      <c r="D156" s="27" t="s">
        <v>129</v>
      </c>
      <c r="E156" s="26"/>
      <c r="H156" s="26"/>
      <c r="K156" s="28">
        <f>SUM(K155:K155)</f>
        <v>314.24</v>
      </c>
    </row>
    <row r="158" spans="1:27" ht="45" customHeight="1" x14ac:dyDescent="0.25">
      <c r="A158" s="18" t="s">
        <v>250</v>
      </c>
      <c r="B158" s="18" t="s">
        <v>93</v>
      </c>
      <c r="C158" s="19" t="s">
        <v>18</v>
      </c>
      <c r="D158" s="39" t="s">
        <v>94</v>
      </c>
      <c r="E158" s="40"/>
      <c r="F158" s="40"/>
      <c r="G158" s="19"/>
      <c r="H158" s="21" t="s">
        <v>108</v>
      </c>
      <c r="I158" s="41">
        <v>1</v>
      </c>
      <c r="J158" s="42"/>
      <c r="K158" s="22">
        <f>ROUND(K163,2)</f>
        <v>45.5</v>
      </c>
      <c r="L158" s="20" t="s">
        <v>251</v>
      </c>
      <c r="M158" s="19"/>
      <c r="N158" s="19"/>
      <c r="O158" s="19"/>
      <c r="P158" s="19"/>
      <c r="Q158" s="19"/>
      <c r="R158" s="19"/>
      <c r="S158" s="19"/>
      <c r="T158" s="19"/>
      <c r="U158" s="19"/>
      <c r="V158" s="19"/>
      <c r="W158" s="19"/>
      <c r="X158" s="19"/>
      <c r="Y158" s="19"/>
      <c r="Z158" s="19"/>
      <c r="AA158" s="19"/>
    </row>
    <row r="159" spans="1:27" x14ac:dyDescent="0.25">
      <c r="B159" s="14" t="s">
        <v>120</v>
      </c>
    </row>
    <row r="160" spans="1:27" x14ac:dyDescent="0.25">
      <c r="B160" t="s">
        <v>252</v>
      </c>
      <c r="C160" t="s">
        <v>18</v>
      </c>
      <c r="D160" t="s">
        <v>253</v>
      </c>
      <c r="E160" s="23">
        <v>1</v>
      </c>
      <c r="G160" t="s">
        <v>115</v>
      </c>
      <c r="H160" s="24">
        <v>45.5</v>
      </c>
      <c r="I160" t="s">
        <v>116</v>
      </c>
      <c r="J160" s="25">
        <f>ROUND(E160* H160,5)</f>
        <v>45.5</v>
      </c>
      <c r="K160" s="26"/>
    </row>
    <row r="161" spans="1:27" x14ac:dyDescent="0.25">
      <c r="D161" s="27" t="s">
        <v>125</v>
      </c>
      <c r="E161" s="26"/>
      <c r="H161" s="26"/>
      <c r="K161" s="24">
        <f>SUM(J160:J160)</f>
        <v>45.5</v>
      </c>
    </row>
    <row r="162" spans="1:27" x14ac:dyDescent="0.25">
      <c r="D162" s="27" t="s">
        <v>126</v>
      </c>
      <c r="E162" s="26"/>
      <c r="H162" s="26"/>
      <c r="K162" s="28">
        <f>SUM(J159:J161)</f>
        <v>45.5</v>
      </c>
    </row>
    <row r="163" spans="1:27" x14ac:dyDescent="0.25">
      <c r="D163" s="27" t="s">
        <v>129</v>
      </c>
      <c r="E163" s="26"/>
      <c r="H163" s="26"/>
      <c r="K163" s="28">
        <f>SUM(K162:K162)</f>
        <v>45.5</v>
      </c>
    </row>
    <row r="165" spans="1:27" ht="45" customHeight="1" x14ac:dyDescent="0.25">
      <c r="A165" s="18" t="s">
        <v>254</v>
      </c>
      <c r="B165" s="18" t="s">
        <v>95</v>
      </c>
      <c r="C165" s="19" t="s">
        <v>18</v>
      </c>
      <c r="D165" s="39" t="s">
        <v>96</v>
      </c>
      <c r="E165" s="40"/>
      <c r="F165" s="40"/>
      <c r="G165" s="19"/>
      <c r="H165" s="21" t="s">
        <v>108</v>
      </c>
      <c r="I165" s="41">
        <v>1</v>
      </c>
      <c r="J165" s="42"/>
      <c r="K165" s="22">
        <v>1395.6</v>
      </c>
      <c r="L165" s="20" t="s">
        <v>255</v>
      </c>
      <c r="M165" s="19"/>
      <c r="N165" s="19"/>
      <c r="O165" s="19"/>
      <c r="P165" s="19"/>
      <c r="Q165" s="19"/>
      <c r="R165" s="19"/>
      <c r="S165" s="19"/>
      <c r="T165" s="19"/>
      <c r="U165" s="19"/>
      <c r="V165" s="19"/>
      <c r="W165" s="19"/>
      <c r="X165" s="19"/>
      <c r="Y165" s="19"/>
      <c r="Z165" s="19"/>
      <c r="AA165" s="19"/>
    </row>
    <row r="166" spans="1:27" ht="45" customHeight="1" x14ac:dyDescent="0.25">
      <c r="A166" s="18"/>
      <c r="B166" s="18" t="s">
        <v>256</v>
      </c>
      <c r="C166" s="19" t="s">
        <v>15</v>
      </c>
      <c r="D166" s="39" t="s">
        <v>257</v>
      </c>
      <c r="E166" s="40"/>
      <c r="F166" s="40"/>
      <c r="G166" s="19"/>
      <c r="H166" s="21" t="s">
        <v>108</v>
      </c>
      <c r="I166" s="41">
        <v>1</v>
      </c>
      <c r="J166" s="42"/>
      <c r="K166" s="22">
        <f>ROUND(K180,2)</f>
        <v>12.93</v>
      </c>
      <c r="L166" s="20" t="s">
        <v>258</v>
      </c>
      <c r="M166" s="19"/>
      <c r="N166" s="19"/>
      <c r="O166" s="19"/>
      <c r="P166" s="19"/>
      <c r="Q166" s="19"/>
      <c r="R166" s="19"/>
      <c r="S166" s="19"/>
      <c r="T166" s="19"/>
      <c r="U166" s="19"/>
      <c r="V166" s="19"/>
      <c r="W166" s="19"/>
      <c r="X166" s="19"/>
      <c r="Y166" s="19"/>
      <c r="Z166" s="19"/>
      <c r="AA166" s="19"/>
    </row>
    <row r="167" spans="1:27" x14ac:dyDescent="0.25">
      <c r="B167" s="14" t="s">
        <v>110</v>
      </c>
    </row>
    <row r="168" spans="1:27" x14ac:dyDescent="0.25">
      <c r="B168" t="s">
        <v>171</v>
      </c>
      <c r="C168" t="s">
        <v>112</v>
      </c>
      <c r="D168" t="s">
        <v>172</v>
      </c>
      <c r="E168" s="23">
        <v>0.2</v>
      </c>
      <c r="F168" t="s">
        <v>114</v>
      </c>
      <c r="G168" t="s">
        <v>115</v>
      </c>
      <c r="H168" s="24">
        <v>25.38</v>
      </c>
      <c r="I168" t="s">
        <v>116</v>
      </c>
      <c r="J168" s="25">
        <f>ROUND(E168/I166* H168,5)</f>
        <v>5.0759999999999996</v>
      </c>
      <c r="K168" s="26"/>
    </row>
    <row r="169" spans="1:27" x14ac:dyDescent="0.25">
      <c r="D169" s="27" t="s">
        <v>119</v>
      </c>
      <c r="E169" s="26"/>
      <c r="H169" s="26"/>
      <c r="K169" s="24">
        <f>SUM(J168:J168)</f>
        <v>5.0759999999999996</v>
      </c>
    </row>
    <row r="170" spans="1:27" x14ac:dyDescent="0.25">
      <c r="B170" s="14" t="s">
        <v>157</v>
      </c>
      <c r="E170" s="26"/>
      <c r="H170" s="26"/>
      <c r="K170" s="26"/>
    </row>
    <row r="171" spans="1:27" x14ac:dyDescent="0.25">
      <c r="B171" t="s">
        <v>259</v>
      </c>
      <c r="C171" t="s">
        <v>112</v>
      </c>
      <c r="D171" t="s">
        <v>260</v>
      </c>
      <c r="E171" s="23">
        <v>9.4E-2</v>
      </c>
      <c r="F171" t="s">
        <v>114</v>
      </c>
      <c r="G171" t="s">
        <v>115</v>
      </c>
      <c r="H171" s="24">
        <v>18.079999999999998</v>
      </c>
      <c r="I171" t="s">
        <v>116</v>
      </c>
      <c r="J171" s="25">
        <f>ROUND(E171/I166* H171,5)</f>
        <v>1.6995199999999999</v>
      </c>
      <c r="K171" s="26"/>
    </row>
    <row r="172" spans="1:27" x14ac:dyDescent="0.25">
      <c r="B172" t="s">
        <v>261</v>
      </c>
      <c r="C172" t="s">
        <v>112</v>
      </c>
      <c r="D172" t="s">
        <v>262</v>
      </c>
      <c r="E172" s="23">
        <v>0.04</v>
      </c>
      <c r="F172" t="s">
        <v>114</v>
      </c>
      <c r="G172" t="s">
        <v>115</v>
      </c>
      <c r="H172" s="24">
        <v>67.13</v>
      </c>
      <c r="I172" t="s">
        <v>116</v>
      </c>
      <c r="J172" s="25">
        <f>ROUND(E172/I166* H172,5)</f>
        <v>2.6852</v>
      </c>
      <c r="K172" s="26"/>
    </row>
    <row r="173" spans="1:27" x14ac:dyDescent="0.25">
      <c r="D173" s="27" t="s">
        <v>160</v>
      </c>
      <c r="E173" s="26"/>
      <c r="H173" s="26"/>
      <c r="K173" s="24">
        <f>SUM(J171:J172)</f>
        <v>4.3847199999999997</v>
      </c>
    </row>
    <row r="174" spans="1:27" x14ac:dyDescent="0.25">
      <c r="B174" s="14" t="s">
        <v>130</v>
      </c>
      <c r="E174" s="26"/>
      <c r="H174" s="26"/>
      <c r="K174" s="26"/>
    </row>
    <row r="175" spans="1:27" x14ac:dyDescent="0.25">
      <c r="B175" t="s">
        <v>154</v>
      </c>
      <c r="C175" t="s">
        <v>51</v>
      </c>
      <c r="D175" t="s">
        <v>155</v>
      </c>
      <c r="E175" s="23">
        <v>0.19500000000000001</v>
      </c>
      <c r="G175" t="s">
        <v>115</v>
      </c>
      <c r="H175" s="24">
        <v>17.376359999999998</v>
      </c>
      <c r="I175" t="s">
        <v>116</v>
      </c>
      <c r="J175" s="25">
        <f>ROUND(E175* H175,5)</f>
        <v>3.3883899999999998</v>
      </c>
      <c r="K175" s="26"/>
    </row>
    <row r="176" spans="1:27" x14ac:dyDescent="0.25">
      <c r="D176" s="27" t="s">
        <v>263</v>
      </c>
      <c r="E176" s="26"/>
      <c r="H176" s="26"/>
      <c r="K176" s="24">
        <f>SUM(J175:J175)</f>
        <v>3.3883899999999998</v>
      </c>
    </row>
    <row r="177" spans="1:27" x14ac:dyDescent="0.25">
      <c r="E177" s="26"/>
      <c r="H177" s="26"/>
      <c r="K177" s="26"/>
    </row>
    <row r="178" spans="1:27" x14ac:dyDescent="0.25">
      <c r="D178" s="27" t="s">
        <v>127</v>
      </c>
      <c r="E178" s="26"/>
      <c r="H178" s="26">
        <v>1.5</v>
      </c>
      <c r="I178" t="s">
        <v>128</v>
      </c>
      <c r="J178">
        <f>ROUND(H178/100*K169,5)</f>
        <v>7.6139999999999999E-2</v>
      </c>
      <c r="K178" s="26"/>
    </row>
    <row r="179" spans="1:27" x14ac:dyDescent="0.25">
      <c r="D179" s="27" t="s">
        <v>126</v>
      </c>
      <c r="E179" s="26"/>
      <c r="H179" s="26"/>
      <c r="K179" s="28">
        <f>SUM(J167:J178)</f>
        <v>12.925249999999998</v>
      </c>
    </row>
    <row r="180" spans="1:27" x14ac:dyDescent="0.25">
      <c r="D180" s="27" t="s">
        <v>129</v>
      </c>
      <c r="E180" s="26"/>
      <c r="H180" s="26"/>
      <c r="K180" s="28">
        <f>SUM(K179:K179)</f>
        <v>12.925249999999998</v>
      </c>
    </row>
    <row r="182" spans="1:27" ht="45" customHeight="1" x14ac:dyDescent="0.25">
      <c r="A182" s="18"/>
      <c r="B182" s="18" t="s">
        <v>264</v>
      </c>
      <c r="C182" s="19" t="s">
        <v>51</v>
      </c>
      <c r="D182" s="39" t="s">
        <v>265</v>
      </c>
      <c r="E182" s="40"/>
      <c r="F182" s="40"/>
      <c r="G182" s="19"/>
      <c r="H182" s="21" t="s">
        <v>108</v>
      </c>
      <c r="I182" s="41">
        <v>1</v>
      </c>
      <c r="J182" s="42"/>
      <c r="K182" s="22">
        <f>ROUND(K195,2)</f>
        <v>7.53</v>
      </c>
      <c r="L182" s="20" t="s">
        <v>266</v>
      </c>
      <c r="M182" s="19"/>
      <c r="N182" s="19"/>
      <c r="O182" s="19"/>
      <c r="P182" s="19"/>
      <c r="Q182" s="19"/>
      <c r="R182" s="19"/>
      <c r="S182" s="19"/>
      <c r="T182" s="19"/>
      <c r="U182" s="19"/>
      <c r="V182" s="19"/>
      <c r="W182" s="19"/>
      <c r="X182" s="19"/>
      <c r="Y182" s="19"/>
      <c r="Z182" s="19"/>
      <c r="AA182" s="19"/>
    </row>
    <row r="183" spans="1:27" x14ac:dyDescent="0.25">
      <c r="B183" s="14" t="s">
        <v>110</v>
      </c>
    </row>
    <row r="184" spans="1:27" x14ac:dyDescent="0.25">
      <c r="B184" t="s">
        <v>196</v>
      </c>
      <c r="C184" t="s">
        <v>112</v>
      </c>
      <c r="D184" t="s">
        <v>197</v>
      </c>
      <c r="E184" s="23">
        <v>0.03</v>
      </c>
      <c r="F184" t="s">
        <v>114</v>
      </c>
      <c r="G184" t="s">
        <v>115</v>
      </c>
      <c r="H184" s="24">
        <v>24.55</v>
      </c>
      <c r="I184" t="s">
        <v>116</v>
      </c>
      <c r="J184" s="25">
        <f>ROUND(E184/I182* H184,5)</f>
        <v>0.73650000000000004</v>
      </c>
      <c r="K184" s="26"/>
    </row>
    <row r="185" spans="1:27" x14ac:dyDescent="0.25">
      <c r="D185" s="27" t="s">
        <v>119</v>
      </c>
      <c r="E185" s="26"/>
      <c r="H185" s="26"/>
      <c r="K185" s="24">
        <f>SUM(J184:J184)</f>
        <v>0.73650000000000004</v>
      </c>
    </row>
    <row r="186" spans="1:27" x14ac:dyDescent="0.25">
      <c r="B186" s="14" t="s">
        <v>157</v>
      </c>
      <c r="E186" s="26"/>
      <c r="H186" s="26"/>
      <c r="K186" s="26"/>
    </row>
    <row r="187" spans="1:27" x14ac:dyDescent="0.25">
      <c r="B187" t="s">
        <v>261</v>
      </c>
      <c r="C187" t="s">
        <v>112</v>
      </c>
      <c r="D187" t="s">
        <v>262</v>
      </c>
      <c r="E187" s="23">
        <v>0.1</v>
      </c>
      <c r="F187" t="s">
        <v>114</v>
      </c>
      <c r="G187" t="s">
        <v>115</v>
      </c>
      <c r="H187" s="24">
        <v>67.13</v>
      </c>
      <c r="I187" t="s">
        <v>116</v>
      </c>
      <c r="J187" s="25">
        <f>ROUND(E187/I182* H187,5)</f>
        <v>6.7130000000000001</v>
      </c>
      <c r="K187" s="26"/>
    </row>
    <row r="188" spans="1:27" x14ac:dyDescent="0.25">
      <c r="D188" s="27" t="s">
        <v>160</v>
      </c>
      <c r="E188" s="26"/>
      <c r="H188" s="26"/>
      <c r="K188" s="24">
        <f>SUM(J187:J187)</f>
        <v>6.7130000000000001</v>
      </c>
    </row>
    <row r="189" spans="1:27" x14ac:dyDescent="0.25">
      <c r="B189" s="14" t="s">
        <v>130</v>
      </c>
      <c r="E189" s="26"/>
      <c r="H189" s="26"/>
      <c r="K189" s="26"/>
    </row>
    <row r="190" spans="1:27" ht="105" x14ac:dyDescent="0.25">
      <c r="B190" t="s">
        <v>151</v>
      </c>
      <c r="C190" t="s">
        <v>15</v>
      </c>
      <c r="D190" s="29" t="s">
        <v>152</v>
      </c>
      <c r="E190" s="23">
        <v>6.4000000000000001E-2</v>
      </c>
      <c r="G190" t="s">
        <v>115</v>
      </c>
      <c r="H190" s="24">
        <v>1.05</v>
      </c>
      <c r="I190" t="s">
        <v>116</v>
      </c>
      <c r="J190" s="25">
        <f>ROUND(E190* H190,5)</f>
        <v>6.7199999999999996E-2</v>
      </c>
      <c r="K190" s="26"/>
    </row>
    <row r="191" spans="1:27" x14ac:dyDescent="0.25">
      <c r="D191" s="27" t="s">
        <v>263</v>
      </c>
      <c r="E191" s="26"/>
      <c r="H191" s="26"/>
      <c r="K191" s="24">
        <f>SUM(J190:J190)</f>
        <v>6.7199999999999996E-2</v>
      </c>
    </row>
    <row r="192" spans="1:27" x14ac:dyDescent="0.25">
      <c r="E192" s="26"/>
      <c r="H192" s="26"/>
      <c r="K192" s="26"/>
    </row>
    <row r="193" spans="1:27" x14ac:dyDescent="0.25">
      <c r="D193" s="27" t="s">
        <v>127</v>
      </c>
      <c r="E193" s="26"/>
      <c r="H193" s="26">
        <v>1.5</v>
      </c>
      <c r="I193" t="s">
        <v>128</v>
      </c>
      <c r="J193">
        <f>ROUND(H193/100*K185,5)</f>
        <v>1.1050000000000001E-2</v>
      </c>
      <c r="K193" s="26"/>
    </row>
    <row r="194" spans="1:27" x14ac:dyDescent="0.25">
      <c r="D194" s="27" t="s">
        <v>126</v>
      </c>
      <c r="E194" s="26"/>
      <c r="H194" s="26"/>
      <c r="K194" s="28">
        <f>SUM(J183:J193)</f>
        <v>7.5277500000000002</v>
      </c>
    </row>
    <row r="195" spans="1:27" x14ac:dyDescent="0.25">
      <c r="D195" s="27" t="s">
        <v>129</v>
      </c>
      <c r="E195" s="26"/>
      <c r="H195" s="26"/>
      <c r="K195" s="28">
        <f>SUM(K194:K194)</f>
        <v>7.5277500000000002</v>
      </c>
    </row>
    <row r="197" spans="1:27" ht="45" customHeight="1" x14ac:dyDescent="0.25">
      <c r="A197" s="18" t="s">
        <v>267</v>
      </c>
      <c r="B197" s="18" t="s">
        <v>71</v>
      </c>
      <c r="C197" s="19" t="s">
        <v>18</v>
      </c>
      <c r="D197" s="39" t="s">
        <v>72</v>
      </c>
      <c r="E197" s="40"/>
      <c r="F197" s="40"/>
      <c r="G197" s="19"/>
      <c r="H197" s="21" t="s">
        <v>108</v>
      </c>
      <c r="I197" s="41">
        <v>1</v>
      </c>
      <c r="J197" s="42"/>
      <c r="K197" s="22">
        <f>ROUND(K215,2)</f>
        <v>166.03</v>
      </c>
      <c r="L197" s="20" t="s">
        <v>268</v>
      </c>
      <c r="M197" s="19"/>
      <c r="N197" s="19"/>
      <c r="O197" s="19"/>
      <c r="P197" s="19"/>
      <c r="Q197" s="19"/>
      <c r="R197" s="19"/>
      <c r="S197" s="19"/>
      <c r="T197" s="19"/>
      <c r="U197" s="19"/>
      <c r="V197" s="19"/>
      <c r="W197" s="19"/>
      <c r="X197" s="19"/>
      <c r="Y197" s="19"/>
      <c r="Z197" s="19"/>
      <c r="AA197" s="19"/>
    </row>
    <row r="198" spans="1:27" x14ac:dyDescent="0.25">
      <c r="B198" s="14" t="s">
        <v>110</v>
      </c>
    </row>
    <row r="199" spans="1:27" x14ac:dyDescent="0.25">
      <c r="B199" t="s">
        <v>196</v>
      </c>
      <c r="C199" t="s">
        <v>112</v>
      </c>
      <c r="D199" t="s">
        <v>197</v>
      </c>
      <c r="E199" s="23">
        <v>0.26</v>
      </c>
      <c r="F199" t="s">
        <v>114</v>
      </c>
      <c r="G199" t="s">
        <v>115</v>
      </c>
      <c r="H199" s="24">
        <v>24.55</v>
      </c>
      <c r="I199" t="s">
        <v>116</v>
      </c>
      <c r="J199" s="25">
        <f>ROUND(E199/I197* H199,5)</f>
        <v>6.383</v>
      </c>
      <c r="K199" s="26"/>
    </row>
    <row r="200" spans="1:27" x14ac:dyDescent="0.25">
      <c r="B200" t="s">
        <v>214</v>
      </c>
      <c r="C200" t="s">
        <v>112</v>
      </c>
      <c r="D200" t="s">
        <v>215</v>
      </c>
      <c r="E200" s="23">
        <v>0.15</v>
      </c>
      <c r="F200" t="s">
        <v>114</v>
      </c>
      <c r="G200" t="s">
        <v>115</v>
      </c>
      <c r="H200" s="24">
        <v>32.590000000000003</v>
      </c>
      <c r="I200" t="s">
        <v>116</v>
      </c>
      <c r="J200" s="25">
        <f>ROUND(E200/I197* H200,5)</f>
        <v>4.8884999999999996</v>
      </c>
      <c r="K200" s="26"/>
    </row>
    <row r="201" spans="1:27" x14ac:dyDescent="0.25">
      <c r="D201" s="27" t="s">
        <v>119</v>
      </c>
      <c r="E201" s="26"/>
      <c r="H201" s="26"/>
      <c r="K201" s="24">
        <f>SUM(J199:J200)</f>
        <v>11.2715</v>
      </c>
    </row>
    <row r="202" spans="1:27" x14ac:dyDescent="0.25">
      <c r="B202" s="14" t="s">
        <v>120</v>
      </c>
      <c r="E202" s="26"/>
      <c r="H202" s="26"/>
      <c r="K202" s="26"/>
    </row>
    <row r="203" spans="1:27" ht="120" x14ac:dyDescent="0.25">
      <c r="B203" t="s">
        <v>269</v>
      </c>
      <c r="C203" t="s">
        <v>219</v>
      </c>
      <c r="D203" s="29" t="s">
        <v>270</v>
      </c>
      <c r="E203" s="23">
        <v>3.0000000000000001E-3</v>
      </c>
      <c r="G203" t="s">
        <v>115</v>
      </c>
      <c r="H203" s="24">
        <v>165.63</v>
      </c>
      <c r="I203" t="s">
        <v>116</v>
      </c>
      <c r="J203" s="25">
        <f>ROUND(E203* H203,5)</f>
        <v>0.49689</v>
      </c>
      <c r="K203" s="26"/>
    </row>
    <row r="204" spans="1:27" x14ac:dyDescent="0.25">
      <c r="B204" t="s">
        <v>271</v>
      </c>
      <c r="C204" t="s">
        <v>15</v>
      </c>
      <c r="D204" t="s">
        <v>272</v>
      </c>
      <c r="E204" s="23">
        <v>1.1000000000000001</v>
      </c>
      <c r="G204" t="s">
        <v>115</v>
      </c>
      <c r="H204" s="24">
        <v>1.84</v>
      </c>
      <c r="I204" t="s">
        <v>116</v>
      </c>
      <c r="J204" s="25">
        <f>ROUND(E204* H204,5)</f>
        <v>2.024</v>
      </c>
      <c r="K204" s="26"/>
    </row>
    <row r="205" spans="1:27" x14ac:dyDescent="0.25">
      <c r="B205" t="s">
        <v>273</v>
      </c>
      <c r="C205" t="s">
        <v>51</v>
      </c>
      <c r="D205" t="s">
        <v>274</v>
      </c>
      <c r="E205" s="23">
        <v>0.75</v>
      </c>
      <c r="G205" t="s">
        <v>115</v>
      </c>
      <c r="H205" s="24">
        <v>125.42</v>
      </c>
      <c r="I205" t="s">
        <v>116</v>
      </c>
      <c r="J205" s="25">
        <f>ROUND(E205* H205,5)</f>
        <v>94.064999999999998</v>
      </c>
      <c r="K205" s="26"/>
    </row>
    <row r="206" spans="1:27" x14ac:dyDescent="0.25">
      <c r="D206" s="27" t="s">
        <v>125</v>
      </c>
      <c r="E206" s="26"/>
      <c r="H206" s="26"/>
      <c r="K206" s="24">
        <f>SUM(J203:J205)</f>
        <v>96.585889999999992</v>
      </c>
    </row>
    <row r="207" spans="1:27" x14ac:dyDescent="0.25">
      <c r="B207" s="14" t="s">
        <v>130</v>
      </c>
      <c r="E207" s="26"/>
      <c r="H207" s="26"/>
      <c r="K207" s="26"/>
    </row>
    <row r="208" spans="1:27" x14ac:dyDescent="0.25">
      <c r="B208" t="s">
        <v>187</v>
      </c>
      <c r="C208" t="s">
        <v>44</v>
      </c>
      <c r="D208" t="s">
        <v>188</v>
      </c>
      <c r="E208" s="23">
        <v>3.2</v>
      </c>
      <c r="G208" t="s">
        <v>115</v>
      </c>
      <c r="H208" s="24">
        <v>3.25787</v>
      </c>
      <c r="I208" t="s">
        <v>116</v>
      </c>
      <c r="J208" s="25">
        <f>ROUND(E208* H208,5)</f>
        <v>10.425179999999999</v>
      </c>
      <c r="K208" s="26"/>
    </row>
    <row r="209" spans="2:11" ht="240" x14ac:dyDescent="0.25">
      <c r="B209" t="s">
        <v>256</v>
      </c>
      <c r="C209" t="s">
        <v>15</v>
      </c>
      <c r="D209" s="29" t="s">
        <v>257</v>
      </c>
      <c r="E209" s="23">
        <v>0.64</v>
      </c>
      <c r="G209" t="s">
        <v>115</v>
      </c>
      <c r="H209" s="24">
        <v>12.92525</v>
      </c>
      <c r="I209" t="s">
        <v>116</v>
      </c>
      <c r="J209" s="25">
        <f>ROUND(E209* H209,5)</f>
        <v>8.2721599999999995</v>
      </c>
      <c r="K209" s="26"/>
    </row>
    <row r="210" spans="2:11" x14ac:dyDescent="0.25">
      <c r="B210" t="s">
        <v>264</v>
      </c>
      <c r="C210" t="s">
        <v>51</v>
      </c>
      <c r="D210" t="s">
        <v>265</v>
      </c>
      <c r="E210" s="23">
        <v>0.75</v>
      </c>
      <c r="G210" t="s">
        <v>115</v>
      </c>
      <c r="H210" s="24">
        <v>7.5277500000000002</v>
      </c>
      <c r="I210" t="s">
        <v>116</v>
      </c>
      <c r="J210" s="25">
        <f>ROUND(E210* H210,5)</f>
        <v>5.64581</v>
      </c>
      <c r="K210" s="26"/>
    </row>
    <row r="211" spans="2:11" x14ac:dyDescent="0.25">
      <c r="B211" t="s">
        <v>161</v>
      </c>
      <c r="C211" t="s">
        <v>106</v>
      </c>
      <c r="D211" t="s">
        <v>162</v>
      </c>
      <c r="E211" s="23">
        <v>17.8</v>
      </c>
      <c r="G211" t="s">
        <v>115</v>
      </c>
      <c r="H211" s="24">
        <v>1.8909100000000001</v>
      </c>
      <c r="I211" t="s">
        <v>116</v>
      </c>
      <c r="J211" s="25">
        <f>ROUND(E211* H211,5)</f>
        <v>33.658200000000001</v>
      </c>
      <c r="K211" s="26"/>
    </row>
    <row r="212" spans="2:11" x14ac:dyDescent="0.25">
      <c r="E212" s="26"/>
      <c r="H212" s="26"/>
      <c r="K212" s="26"/>
    </row>
    <row r="213" spans="2:11" x14ac:dyDescent="0.25">
      <c r="D213" s="27" t="s">
        <v>127</v>
      </c>
      <c r="E213" s="26"/>
      <c r="H213" s="26">
        <v>1.5</v>
      </c>
      <c r="I213" t="s">
        <v>128</v>
      </c>
      <c r="J213">
        <f>ROUND(H213/100*K201,5)</f>
        <v>0.16907</v>
      </c>
      <c r="K213" s="26"/>
    </row>
    <row r="214" spans="2:11" x14ac:dyDescent="0.25">
      <c r="D214" s="27" t="s">
        <v>126</v>
      </c>
      <c r="E214" s="26"/>
      <c r="H214" s="26"/>
      <c r="K214" s="28">
        <f>SUM(J198:J213)</f>
        <v>166.02780999999999</v>
      </c>
    </row>
    <row r="215" spans="2:11" x14ac:dyDescent="0.25">
      <c r="D215" s="27" t="s">
        <v>129</v>
      </c>
      <c r="E215" s="26"/>
      <c r="H215" s="26"/>
      <c r="K215" s="28">
        <f>SUM(K214:K214)</f>
        <v>166.02780999999999</v>
      </c>
    </row>
  </sheetData>
  <sheetProtection sheet="1"/>
  <mergeCells count="81">
    <mergeCell ref="A1:K1"/>
    <mergeCell ref="A2:K2"/>
    <mergeCell ref="A3:K3"/>
    <mergeCell ref="A4:K4"/>
    <mergeCell ref="A6:K6"/>
    <mergeCell ref="D11:F11"/>
    <mergeCell ref="I11:J11"/>
    <mergeCell ref="D25:F25"/>
    <mergeCell ref="I25:J25"/>
    <mergeCell ref="D26:F26"/>
    <mergeCell ref="I26:J26"/>
    <mergeCell ref="D27:F27"/>
    <mergeCell ref="I27:J27"/>
    <mergeCell ref="D28:F28"/>
    <mergeCell ref="I28:J28"/>
    <mergeCell ref="D29:F29"/>
    <mergeCell ref="I29:J29"/>
    <mergeCell ref="D30:F30"/>
    <mergeCell ref="I30:J30"/>
    <mergeCell ref="D31:F31"/>
    <mergeCell ref="I31:J31"/>
    <mergeCell ref="D32:F32"/>
    <mergeCell ref="I32:J32"/>
    <mergeCell ref="D33:F33"/>
    <mergeCell ref="I33:J33"/>
    <mergeCell ref="D34:F34"/>
    <mergeCell ref="I34:J34"/>
    <mergeCell ref="D35:F35"/>
    <mergeCell ref="I35:J35"/>
    <mergeCell ref="D36:F36"/>
    <mergeCell ref="I36:J36"/>
    <mergeCell ref="D43:F43"/>
    <mergeCell ref="I43:J43"/>
    <mergeCell ref="D59:F59"/>
    <mergeCell ref="I59:J59"/>
    <mergeCell ref="D60:F60"/>
    <mergeCell ref="I60:J60"/>
    <mergeCell ref="D78:F78"/>
    <mergeCell ref="I78:J78"/>
    <mergeCell ref="D79:F79"/>
    <mergeCell ref="I79:J79"/>
    <mergeCell ref="D80:F80"/>
    <mergeCell ref="I80:J80"/>
    <mergeCell ref="D92:F92"/>
    <mergeCell ref="I92:J92"/>
    <mergeCell ref="D110:F110"/>
    <mergeCell ref="I110:J110"/>
    <mergeCell ref="D111:F111"/>
    <mergeCell ref="I111:J111"/>
    <mergeCell ref="D112:F112"/>
    <mergeCell ref="I112:J112"/>
    <mergeCell ref="D128:F128"/>
    <mergeCell ref="I128:J128"/>
    <mergeCell ref="D129:F129"/>
    <mergeCell ref="I129:J129"/>
    <mergeCell ref="D130:F130"/>
    <mergeCell ref="I130:J130"/>
    <mergeCell ref="D131:F131"/>
    <mergeCell ref="I131:J131"/>
    <mergeCell ref="D132:F132"/>
    <mergeCell ref="I132:J132"/>
    <mergeCell ref="D133:F133"/>
    <mergeCell ref="I133:J133"/>
    <mergeCell ref="D134:F134"/>
    <mergeCell ref="I134:J134"/>
    <mergeCell ref="D135:F135"/>
    <mergeCell ref="I135:J135"/>
    <mergeCell ref="D144:F144"/>
    <mergeCell ref="I144:J144"/>
    <mergeCell ref="D151:F151"/>
    <mergeCell ref="I151:J151"/>
    <mergeCell ref="D182:F182"/>
    <mergeCell ref="I182:J182"/>
    <mergeCell ref="D197:F197"/>
    <mergeCell ref="I197:J197"/>
    <mergeCell ref="D158:F158"/>
    <mergeCell ref="I158:J158"/>
    <mergeCell ref="D165:F165"/>
    <mergeCell ref="I165:J165"/>
    <mergeCell ref="D166:F166"/>
    <mergeCell ref="I166:J16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43" t="s">
        <v>0</v>
      </c>
      <c r="B1" s="43" t="s">
        <v>0</v>
      </c>
      <c r="C1" s="43" t="s">
        <v>0</v>
      </c>
      <c r="D1" s="43" t="s">
        <v>0</v>
      </c>
    </row>
    <row r="2" spans="1:7" x14ac:dyDescent="0.25">
      <c r="A2" s="43" t="s">
        <v>1</v>
      </c>
      <c r="B2" s="43" t="s">
        <v>1</v>
      </c>
      <c r="C2" s="43" t="s">
        <v>1</v>
      </c>
      <c r="D2" s="43" t="s">
        <v>1</v>
      </c>
    </row>
    <row r="3" spans="1:7" x14ac:dyDescent="0.25">
      <c r="A3" s="43"/>
      <c r="B3" s="43"/>
      <c r="C3" s="43"/>
      <c r="D3" s="43"/>
    </row>
    <row r="4" spans="1:7" x14ac:dyDescent="0.25">
      <c r="A4" s="43"/>
      <c r="B4" s="43"/>
      <c r="C4" s="43"/>
      <c r="D4" s="43"/>
    </row>
    <row r="6" spans="1:7" ht="18.75" x14ac:dyDescent="0.3">
      <c r="A6" s="44" t="s">
        <v>98</v>
      </c>
      <c r="B6" s="44" t="s">
        <v>98</v>
      </c>
      <c r="C6" s="44" t="s">
        <v>98</v>
      </c>
      <c r="D6" s="44" t="s">
        <v>98</v>
      </c>
    </row>
    <row r="8" spans="1:7" x14ac:dyDescent="0.25">
      <c r="A8" s="17" t="s">
        <v>100</v>
      </c>
      <c r="B8" s="17" t="s">
        <v>101</v>
      </c>
      <c r="C8" s="17" t="s">
        <v>102</v>
      </c>
      <c r="D8" s="17" t="s">
        <v>3</v>
      </c>
      <c r="E8" s="17" t="s">
        <v>103</v>
      </c>
      <c r="F8" s="17" t="s">
        <v>275</v>
      </c>
      <c r="G8" s="17" t="s">
        <v>276</v>
      </c>
    </row>
    <row r="10" spans="1:7" x14ac:dyDescent="0.25">
      <c r="A10" s="16" t="s">
        <v>110</v>
      </c>
    </row>
    <row r="11" spans="1:7" x14ac:dyDescent="0.25">
      <c r="A11" t="s">
        <v>111</v>
      </c>
      <c r="B11" t="s">
        <v>112</v>
      </c>
      <c r="C11" t="s">
        <v>113</v>
      </c>
      <c r="D11" s="24">
        <v>28.93</v>
      </c>
      <c r="E11" t="s">
        <v>113</v>
      </c>
      <c r="F11" s="30">
        <v>0</v>
      </c>
      <c r="G11" s="30">
        <v>0</v>
      </c>
    </row>
    <row r="12" spans="1:7" x14ac:dyDescent="0.25">
      <c r="A12" t="s">
        <v>210</v>
      </c>
      <c r="B12" t="s">
        <v>112</v>
      </c>
      <c r="C12" t="s">
        <v>211</v>
      </c>
      <c r="D12" s="24">
        <v>26.22</v>
      </c>
      <c r="E12" t="s">
        <v>211</v>
      </c>
      <c r="F12" s="30">
        <v>0</v>
      </c>
      <c r="G12" s="30">
        <v>0</v>
      </c>
    </row>
    <row r="13" spans="1:7" x14ac:dyDescent="0.25">
      <c r="A13" t="s">
        <v>196</v>
      </c>
      <c r="B13" t="s">
        <v>112</v>
      </c>
      <c r="C13" t="s">
        <v>197</v>
      </c>
      <c r="D13" s="24">
        <v>24.55</v>
      </c>
      <c r="E13" t="s">
        <v>197</v>
      </c>
      <c r="F13" s="30">
        <v>0</v>
      </c>
      <c r="G13" s="30">
        <v>0</v>
      </c>
    </row>
    <row r="14" spans="1:7" x14ac:dyDescent="0.25">
      <c r="A14" t="s">
        <v>171</v>
      </c>
      <c r="B14" t="s">
        <v>112</v>
      </c>
      <c r="C14" t="s">
        <v>172</v>
      </c>
      <c r="D14" s="24">
        <v>25.38</v>
      </c>
      <c r="E14" t="s">
        <v>172</v>
      </c>
      <c r="F14" s="30">
        <v>0</v>
      </c>
      <c r="G14" s="30">
        <v>0</v>
      </c>
    </row>
    <row r="15" spans="1:7" x14ac:dyDescent="0.25">
      <c r="A15" t="s">
        <v>169</v>
      </c>
      <c r="B15" t="s">
        <v>112</v>
      </c>
      <c r="C15" t="s">
        <v>170</v>
      </c>
      <c r="D15" s="24">
        <v>29.42</v>
      </c>
      <c r="E15" t="s">
        <v>170</v>
      </c>
      <c r="F15" s="30">
        <v>0</v>
      </c>
      <c r="G15" s="30">
        <v>0</v>
      </c>
    </row>
    <row r="16" spans="1:7" x14ac:dyDescent="0.25">
      <c r="A16" t="s">
        <v>117</v>
      </c>
      <c r="B16" t="s">
        <v>112</v>
      </c>
      <c r="C16" t="s">
        <v>118</v>
      </c>
      <c r="D16" s="24">
        <v>32.590000000000003</v>
      </c>
      <c r="E16" t="s">
        <v>118</v>
      </c>
      <c r="F16" s="30">
        <v>0</v>
      </c>
      <c r="G16" s="30">
        <v>0</v>
      </c>
    </row>
    <row r="17" spans="1:7" x14ac:dyDescent="0.25">
      <c r="A17" t="s">
        <v>212</v>
      </c>
      <c r="B17" t="s">
        <v>112</v>
      </c>
      <c r="C17" t="s">
        <v>213</v>
      </c>
      <c r="D17" s="24">
        <v>29.88</v>
      </c>
      <c r="E17" t="s">
        <v>213</v>
      </c>
      <c r="F17" s="30">
        <v>0</v>
      </c>
      <c r="G17" s="30">
        <v>0</v>
      </c>
    </row>
    <row r="18" spans="1:7" x14ac:dyDescent="0.25">
      <c r="A18" t="s">
        <v>194</v>
      </c>
      <c r="B18" t="s">
        <v>112</v>
      </c>
      <c r="C18" t="s">
        <v>195</v>
      </c>
      <c r="D18" s="24">
        <v>29.42</v>
      </c>
      <c r="E18" t="s">
        <v>195</v>
      </c>
      <c r="F18" s="30">
        <v>0</v>
      </c>
      <c r="G18" s="30">
        <v>0</v>
      </c>
    </row>
    <row r="19" spans="1:7" x14ac:dyDescent="0.25">
      <c r="A19" t="s">
        <v>214</v>
      </c>
      <c r="B19" t="s">
        <v>112</v>
      </c>
      <c r="C19" t="s">
        <v>215</v>
      </c>
      <c r="D19" s="24">
        <v>32.590000000000003</v>
      </c>
      <c r="E19" t="s">
        <v>215</v>
      </c>
      <c r="F19" s="30">
        <v>0</v>
      </c>
      <c r="G19" s="30">
        <v>0</v>
      </c>
    </row>
    <row r="20" spans="1:7" x14ac:dyDescent="0.25">
      <c r="A20" s="16" t="s">
        <v>157</v>
      </c>
    </row>
    <row r="21" spans="1:7" x14ac:dyDescent="0.25">
      <c r="A21" t="s">
        <v>259</v>
      </c>
      <c r="B21" t="s">
        <v>112</v>
      </c>
      <c r="C21" t="s">
        <v>260</v>
      </c>
      <c r="D21" s="24">
        <v>18.079999999999998</v>
      </c>
      <c r="E21" t="s">
        <v>277</v>
      </c>
      <c r="F21" s="30">
        <v>1.6339108118140999</v>
      </c>
      <c r="G21" s="30">
        <v>22.625364735403</v>
      </c>
    </row>
    <row r="22" spans="1:7" x14ac:dyDescent="0.25">
      <c r="A22" t="s">
        <v>261</v>
      </c>
      <c r="B22" t="s">
        <v>112</v>
      </c>
      <c r="C22" t="s">
        <v>262</v>
      </c>
      <c r="D22" s="24">
        <v>67.13</v>
      </c>
      <c r="E22" t="s">
        <v>278</v>
      </c>
      <c r="F22" s="30">
        <v>12.084132045576</v>
      </c>
      <c r="G22" s="30">
        <v>167.33342668709</v>
      </c>
    </row>
    <row r="23" spans="1:7" x14ac:dyDescent="0.25">
      <c r="A23" t="s">
        <v>158</v>
      </c>
      <c r="B23" t="s">
        <v>112</v>
      </c>
      <c r="C23" t="s">
        <v>159</v>
      </c>
      <c r="D23" s="24">
        <v>48.81</v>
      </c>
      <c r="E23" t="s">
        <v>279</v>
      </c>
      <c r="F23" s="30">
        <v>-9999999999</v>
      </c>
      <c r="G23" s="30">
        <v>-9999999999</v>
      </c>
    </row>
    <row r="24" spans="1:7" x14ac:dyDescent="0.25">
      <c r="A24" t="s">
        <v>198</v>
      </c>
      <c r="B24" t="s">
        <v>112</v>
      </c>
      <c r="C24" t="s">
        <v>199</v>
      </c>
      <c r="D24" s="24">
        <v>35.909999999999997</v>
      </c>
      <c r="E24" t="s">
        <v>280</v>
      </c>
      <c r="F24" s="30">
        <v>-9999999999</v>
      </c>
      <c r="G24" s="30">
        <v>-9999999999</v>
      </c>
    </row>
    <row r="25" spans="1:7" x14ac:dyDescent="0.25">
      <c r="A25" t="s">
        <v>190</v>
      </c>
      <c r="B25" t="s">
        <v>112</v>
      </c>
      <c r="C25" t="s">
        <v>191</v>
      </c>
      <c r="D25" s="24">
        <v>9.74</v>
      </c>
      <c r="E25" t="s">
        <v>281</v>
      </c>
      <c r="F25" s="30">
        <v>1.6881349919294999</v>
      </c>
      <c r="G25" s="30">
        <v>63.198506827496999</v>
      </c>
    </row>
    <row r="26" spans="1:7" x14ac:dyDescent="0.25">
      <c r="A26" t="s">
        <v>200</v>
      </c>
      <c r="B26" t="s">
        <v>112</v>
      </c>
      <c r="C26" t="s">
        <v>201</v>
      </c>
      <c r="D26" s="24">
        <v>5.88</v>
      </c>
      <c r="E26" t="s">
        <v>201</v>
      </c>
      <c r="F26" s="30">
        <v>0.40515239805983</v>
      </c>
      <c r="G26" s="30">
        <v>15.167641638478001</v>
      </c>
    </row>
    <row r="27" spans="1:7" x14ac:dyDescent="0.25">
      <c r="A27" t="s">
        <v>173</v>
      </c>
      <c r="B27" t="s">
        <v>112</v>
      </c>
      <c r="C27" t="s">
        <v>174</v>
      </c>
      <c r="D27" s="24">
        <v>10.91</v>
      </c>
      <c r="E27" t="s">
        <v>174</v>
      </c>
      <c r="F27" s="30">
        <v>0</v>
      </c>
      <c r="G27" s="30">
        <v>0</v>
      </c>
    </row>
    <row r="28" spans="1:7" x14ac:dyDescent="0.25">
      <c r="A28" s="16" t="s">
        <v>120</v>
      </c>
    </row>
    <row r="29" spans="1:7" ht="75" x14ac:dyDescent="0.25">
      <c r="A29" t="s">
        <v>269</v>
      </c>
      <c r="B29" t="s">
        <v>219</v>
      </c>
      <c r="C29" s="29" t="s">
        <v>270</v>
      </c>
      <c r="D29" s="24">
        <v>165.63</v>
      </c>
      <c r="E29" t="s">
        <v>282</v>
      </c>
      <c r="F29" s="30">
        <v>857.58933939999997</v>
      </c>
      <c r="G29" s="30">
        <v>3517.119158</v>
      </c>
    </row>
    <row r="30" spans="1:7" ht="105" x14ac:dyDescent="0.25">
      <c r="A30" t="s">
        <v>202</v>
      </c>
      <c r="B30" t="s">
        <v>51</v>
      </c>
      <c r="C30" s="29" t="s">
        <v>203</v>
      </c>
      <c r="D30" s="24">
        <v>180.42</v>
      </c>
      <c r="E30" t="s">
        <v>283</v>
      </c>
      <c r="F30" s="30">
        <v>-9999999999</v>
      </c>
      <c r="G30" s="30">
        <v>-9999999999</v>
      </c>
    </row>
    <row r="31" spans="1:7" x14ac:dyDescent="0.25">
      <c r="A31" t="s">
        <v>273</v>
      </c>
      <c r="B31" t="s">
        <v>51</v>
      </c>
      <c r="C31" t="s">
        <v>274</v>
      </c>
      <c r="D31" s="24">
        <v>125.42</v>
      </c>
      <c r="E31" t="s">
        <v>284</v>
      </c>
      <c r="F31" s="30">
        <v>276.55800237953002</v>
      </c>
      <c r="G31" s="30">
        <v>1219.6537905657001</v>
      </c>
    </row>
    <row r="32" spans="1:7" x14ac:dyDescent="0.25">
      <c r="A32" t="s">
        <v>218</v>
      </c>
      <c r="B32" t="s">
        <v>219</v>
      </c>
      <c r="C32" t="s">
        <v>220</v>
      </c>
      <c r="D32" s="24">
        <v>70.650000000000006</v>
      </c>
      <c r="E32" t="s">
        <v>285</v>
      </c>
      <c r="F32" s="30">
        <v>145.9592098965</v>
      </c>
      <c r="G32" s="30">
        <v>651.57350933999999</v>
      </c>
    </row>
    <row r="33" spans="1:7" x14ac:dyDescent="0.25">
      <c r="A33" t="s">
        <v>123</v>
      </c>
      <c r="B33" t="s">
        <v>106</v>
      </c>
      <c r="C33" t="s">
        <v>124</v>
      </c>
      <c r="D33" s="24">
        <v>2.19</v>
      </c>
      <c r="E33" t="s">
        <v>286</v>
      </c>
      <c r="F33" s="30">
        <v>0.79508930530999999</v>
      </c>
      <c r="G33" s="30">
        <v>10.72351378143</v>
      </c>
    </row>
    <row r="34" spans="1:7" x14ac:dyDescent="0.25">
      <c r="A34" t="s">
        <v>121</v>
      </c>
      <c r="B34" t="s">
        <v>106</v>
      </c>
      <c r="C34" t="s">
        <v>122</v>
      </c>
      <c r="D34" s="24">
        <v>1.1200000000000001</v>
      </c>
      <c r="E34" t="s">
        <v>287</v>
      </c>
      <c r="F34" s="30">
        <v>0.98402300500999995</v>
      </c>
      <c r="G34" s="30">
        <v>13.73772923303</v>
      </c>
    </row>
    <row r="35" spans="1:7" x14ac:dyDescent="0.25">
      <c r="A35" t="s">
        <v>271</v>
      </c>
      <c r="B35" t="s">
        <v>15</v>
      </c>
      <c r="C35" t="s">
        <v>272</v>
      </c>
      <c r="D35" s="24">
        <v>1.84</v>
      </c>
      <c r="E35" t="s">
        <v>288</v>
      </c>
      <c r="F35" s="30">
        <v>5.9806075934871E-2</v>
      </c>
      <c r="G35" s="30">
        <v>0.89943167664696999</v>
      </c>
    </row>
    <row r="36" spans="1:7" ht="75" x14ac:dyDescent="0.25">
      <c r="A36" t="s">
        <v>175</v>
      </c>
      <c r="B36" t="s">
        <v>176</v>
      </c>
      <c r="C36" s="29" t="s">
        <v>177</v>
      </c>
      <c r="D36" s="24">
        <v>12.79</v>
      </c>
      <c r="E36" t="s">
        <v>289</v>
      </c>
      <c r="F36" s="30">
        <v>6.6289359924199998</v>
      </c>
      <c r="G36" s="30">
        <v>144.74293742187999</v>
      </c>
    </row>
    <row r="37" spans="1:7" x14ac:dyDescent="0.25">
      <c r="A37" t="s">
        <v>216</v>
      </c>
      <c r="B37" t="s">
        <v>44</v>
      </c>
      <c r="C37" t="s">
        <v>217</v>
      </c>
      <c r="D37" s="24">
        <v>36.880000000000003</v>
      </c>
      <c r="E37" t="s">
        <v>209</v>
      </c>
      <c r="F37" s="30">
        <v>11.033541887235</v>
      </c>
      <c r="G37" s="30">
        <v>165.93493092237</v>
      </c>
    </row>
    <row r="38" spans="1:7" ht="330" x14ac:dyDescent="0.25">
      <c r="A38" t="s">
        <v>238</v>
      </c>
      <c r="B38" t="s">
        <v>18</v>
      </c>
      <c r="C38" s="29" t="s">
        <v>239</v>
      </c>
      <c r="D38" s="24">
        <v>9.6</v>
      </c>
      <c r="E38" t="s">
        <v>290</v>
      </c>
      <c r="F38" s="30">
        <v>-9999999999</v>
      </c>
      <c r="G38" s="30">
        <v>-9999999999</v>
      </c>
    </row>
    <row r="39" spans="1:7" ht="315" x14ac:dyDescent="0.25">
      <c r="A39" t="s">
        <v>236</v>
      </c>
      <c r="B39" t="s">
        <v>18</v>
      </c>
      <c r="C39" s="29" t="s">
        <v>237</v>
      </c>
      <c r="D39" s="24">
        <v>73.98</v>
      </c>
      <c r="E39" t="s">
        <v>291</v>
      </c>
      <c r="F39" s="30">
        <v>-9999999999</v>
      </c>
      <c r="G39" s="30">
        <v>-9999999999</v>
      </c>
    </row>
    <row r="40" spans="1:7" ht="409.5" x14ac:dyDescent="0.25">
      <c r="A40" t="s">
        <v>240</v>
      </c>
      <c r="B40" t="s">
        <v>18</v>
      </c>
      <c r="C40" s="29" t="s">
        <v>241</v>
      </c>
      <c r="D40" s="24">
        <v>2825.8</v>
      </c>
      <c r="E40" t="s">
        <v>292</v>
      </c>
      <c r="F40" s="30">
        <v>-9999999999</v>
      </c>
      <c r="G40" s="30">
        <v>-9999999999</v>
      </c>
    </row>
    <row r="41" spans="1:7" x14ac:dyDescent="0.25">
      <c r="A41" t="s">
        <v>252</v>
      </c>
      <c r="B41" t="s">
        <v>18</v>
      </c>
      <c r="C41" t="s">
        <v>253</v>
      </c>
      <c r="D41" s="24">
        <v>45.5</v>
      </c>
      <c r="E41" t="s">
        <v>293</v>
      </c>
      <c r="F41" s="30">
        <v>-9999999999</v>
      </c>
      <c r="G41" s="30">
        <v>-9999999999</v>
      </c>
    </row>
    <row r="42" spans="1:7" ht="390" x14ac:dyDescent="0.25">
      <c r="A42" t="s">
        <v>248</v>
      </c>
      <c r="B42" t="s">
        <v>18</v>
      </c>
      <c r="C42" s="29" t="s">
        <v>249</v>
      </c>
      <c r="D42" s="24">
        <v>314.24</v>
      </c>
      <c r="E42" t="s">
        <v>247</v>
      </c>
      <c r="F42" s="30">
        <v>-9999999999</v>
      </c>
      <c r="G42" s="30">
        <v>-9999999999</v>
      </c>
    </row>
    <row r="43" spans="1:7" ht="345" x14ac:dyDescent="0.25">
      <c r="A43" t="s">
        <v>244</v>
      </c>
      <c r="B43" t="s">
        <v>18</v>
      </c>
      <c r="C43" s="29" t="s">
        <v>245</v>
      </c>
      <c r="D43" s="24">
        <v>48</v>
      </c>
      <c r="E43" t="s">
        <v>243</v>
      </c>
      <c r="F43" s="30">
        <v>-9999999999</v>
      </c>
      <c r="G43" s="30">
        <v>-9999999999</v>
      </c>
    </row>
    <row r="44" spans="1:7" x14ac:dyDescent="0.25">
      <c r="A44" t="s">
        <v>178</v>
      </c>
      <c r="B44" t="s">
        <v>106</v>
      </c>
      <c r="C44" t="s">
        <v>179</v>
      </c>
      <c r="D44" s="24">
        <v>1.44</v>
      </c>
      <c r="E44" t="s">
        <v>294</v>
      </c>
      <c r="F44" s="30">
        <v>0</v>
      </c>
      <c r="G44" s="30">
        <v>0</v>
      </c>
    </row>
    <row r="45" spans="1:7" x14ac:dyDescent="0.25">
      <c r="A45" t="s">
        <v>180</v>
      </c>
      <c r="B45" t="s">
        <v>181</v>
      </c>
      <c r="C45" t="s">
        <v>182</v>
      </c>
      <c r="D45" s="24">
        <v>7.57</v>
      </c>
      <c r="E45" t="s">
        <v>295</v>
      </c>
      <c r="F45" s="30">
        <v>0</v>
      </c>
      <c r="G45" s="30">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7"/>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46" t="s">
        <v>0</v>
      </c>
      <c r="F1" s="46" t="s">
        <v>0</v>
      </c>
      <c r="G1" s="46" t="s">
        <v>0</v>
      </c>
      <c r="H1" s="46" t="s">
        <v>0</v>
      </c>
    </row>
    <row r="2" spans="1:8" x14ac:dyDescent="0.25">
      <c r="E2" s="46" t="s">
        <v>1</v>
      </c>
      <c r="F2" s="46" t="s">
        <v>1</v>
      </c>
      <c r="G2" s="46" t="s">
        <v>1</v>
      </c>
      <c r="H2" s="46" t="s">
        <v>1</v>
      </c>
    </row>
    <row r="3" spans="1:8" x14ac:dyDescent="0.25">
      <c r="E3" s="46"/>
      <c r="F3" s="46"/>
      <c r="G3" s="46"/>
      <c r="H3" s="46"/>
    </row>
    <row r="4" spans="1:8" x14ac:dyDescent="0.25">
      <c r="E4" s="46"/>
      <c r="F4" s="46"/>
      <c r="G4" s="46"/>
      <c r="H4" s="46"/>
    </row>
    <row r="6" spans="1:8" ht="18.75" x14ac:dyDescent="0.3">
      <c r="C6" s="47" t="s">
        <v>296</v>
      </c>
      <c r="D6" s="47" t="s">
        <v>296</v>
      </c>
      <c r="E6" s="47" t="s">
        <v>296</v>
      </c>
      <c r="F6" s="47" t="s">
        <v>296</v>
      </c>
      <c r="G6" s="47" t="s">
        <v>296</v>
      </c>
    </row>
    <row r="10" spans="1:8" x14ac:dyDescent="0.25">
      <c r="B10" t="s">
        <v>297</v>
      </c>
      <c r="C10" s="31" t="s">
        <v>6</v>
      </c>
      <c r="D10" s="32" t="s">
        <v>7</v>
      </c>
      <c r="E10" s="31" t="s">
        <v>8</v>
      </c>
    </row>
    <row r="11" spans="1:8" x14ac:dyDescent="0.25">
      <c r="B11" t="s">
        <v>297</v>
      </c>
      <c r="C11" s="31" t="s">
        <v>9</v>
      </c>
      <c r="D11" s="32" t="s">
        <v>7</v>
      </c>
      <c r="E11" s="31" t="s">
        <v>10</v>
      </c>
    </row>
    <row r="12" spans="1:8" x14ac:dyDescent="0.25">
      <c r="B12" t="s">
        <v>297</v>
      </c>
      <c r="C12" s="31" t="s">
        <v>11</v>
      </c>
      <c r="D12" s="32" t="s">
        <v>7</v>
      </c>
      <c r="E12" s="31" t="s">
        <v>12</v>
      </c>
    </row>
    <row r="14" spans="1:8" ht="45" customHeight="1" x14ac:dyDescent="0.25">
      <c r="A14" s="33" t="s">
        <v>298</v>
      </c>
      <c r="B14" s="33" t="s">
        <v>299</v>
      </c>
      <c r="C14" s="33" t="s">
        <v>14</v>
      </c>
      <c r="D14" s="34" t="s">
        <v>15</v>
      </c>
      <c r="E14" s="45" t="s">
        <v>300</v>
      </c>
      <c r="F14" s="45" t="s">
        <v>300</v>
      </c>
      <c r="G14" s="35">
        <f>SUM(G15:G15)</f>
        <v>58</v>
      </c>
    </row>
    <row r="15" spans="1:8" x14ac:dyDescent="0.25">
      <c r="A15" s="36"/>
      <c r="B15" s="36"/>
      <c r="C15" s="37"/>
      <c r="D15" s="37">
        <v>58</v>
      </c>
      <c r="E15" s="37"/>
      <c r="F15" s="37"/>
      <c r="G15" s="37">
        <f>PRODUCT(C15:F15)</f>
        <v>58</v>
      </c>
    </row>
    <row r="17" spans="1:7" ht="45" customHeight="1" x14ac:dyDescent="0.25">
      <c r="A17" s="33" t="s">
        <v>301</v>
      </c>
      <c r="B17" s="33" t="s">
        <v>299</v>
      </c>
      <c r="C17" s="33" t="s">
        <v>17</v>
      </c>
      <c r="D17" s="34" t="s">
        <v>18</v>
      </c>
      <c r="E17" s="45" t="s">
        <v>302</v>
      </c>
      <c r="F17" s="45" t="s">
        <v>302</v>
      </c>
      <c r="G17" s="35">
        <f>SUM(G18:G18)</f>
        <v>8</v>
      </c>
    </row>
    <row r="18" spans="1:7" x14ac:dyDescent="0.25">
      <c r="A18" s="36"/>
      <c r="B18" s="36"/>
      <c r="C18" s="37"/>
      <c r="D18" s="37">
        <v>8</v>
      </c>
      <c r="E18" s="37"/>
      <c r="F18" s="37"/>
      <c r="G18" s="37">
        <f>PRODUCT(C18:F18)</f>
        <v>8</v>
      </c>
    </row>
    <row r="20" spans="1:7" ht="45" customHeight="1" x14ac:dyDescent="0.25">
      <c r="A20" s="33" t="s">
        <v>303</v>
      </c>
      <c r="B20" s="33" t="s">
        <v>299</v>
      </c>
      <c r="C20" s="33" t="s">
        <v>20</v>
      </c>
      <c r="D20" s="34" t="s">
        <v>15</v>
      </c>
      <c r="E20" s="45" t="s">
        <v>304</v>
      </c>
      <c r="F20" s="45" t="s">
        <v>304</v>
      </c>
      <c r="G20" s="35">
        <f>SUM(G21:G21)</f>
        <v>600</v>
      </c>
    </row>
    <row r="21" spans="1:7" x14ac:dyDescent="0.25">
      <c r="A21" s="36"/>
      <c r="B21" s="36"/>
      <c r="C21" s="37"/>
      <c r="D21" s="37">
        <v>600</v>
      </c>
      <c r="E21" s="37"/>
      <c r="F21" s="37"/>
      <c r="G21" s="37">
        <f>PRODUCT(C21:F21)</f>
        <v>600</v>
      </c>
    </row>
    <row r="23" spans="1:7" ht="45" customHeight="1" x14ac:dyDescent="0.25">
      <c r="A23" s="33" t="s">
        <v>305</v>
      </c>
      <c r="B23" s="33" t="s">
        <v>299</v>
      </c>
      <c r="C23" s="33" t="s">
        <v>22</v>
      </c>
      <c r="D23" s="34" t="s">
        <v>15</v>
      </c>
      <c r="E23" s="45" t="s">
        <v>306</v>
      </c>
      <c r="F23" s="45" t="s">
        <v>306</v>
      </c>
      <c r="G23" s="35">
        <f>SUM(G24:G24)</f>
        <v>600</v>
      </c>
    </row>
    <row r="24" spans="1:7" x14ac:dyDescent="0.25">
      <c r="A24" s="36"/>
      <c r="B24" s="36"/>
      <c r="C24" s="37"/>
      <c r="D24" s="37">
        <v>600</v>
      </c>
      <c r="E24" s="37"/>
      <c r="F24" s="37"/>
      <c r="G24" s="37">
        <f>PRODUCT(C24:F24)</f>
        <v>600</v>
      </c>
    </row>
    <row r="26" spans="1:7" ht="45" customHeight="1" x14ac:dyDescent="0.25">
      <c r="A26" s="33" t="s">
        <v>307</v>
      </c>
      <c r="B26" s="33" t="s">
        <v>299</v>
      </c>
      <c r="C26" s="33" t="s">
        <v>24</v>
      </c>
      <c r="D26" s="34" t="s">
        <v>18</v>
      </c>
      <c r="E26" s="45" t="s">
        <v>308</v>
      </c>
      <c r="F26" s="45" t="s">
        <v>308</v>
      </c>
      <c r="G26" s="35">
        <f>SUM(G27:G27)</f>
        <v>2</v>
      </c>
    </row>
    <row r="27" spans="1:7" x14ac:dyDescent="0.25">
      <c r="A27" s="36"/>
      <c r="B27" s="36"/>
      <c r="C27" s="37"/>
      <c r="D27" s="37">
        <v>2</v>
      </c>
      <c r="E27" s="37"/>
      <c r="F27" s="37"/>
      <c r="G27" s="37">
        <f>PRODUCT(C27:F27)</f>
        <v>2</v>
      </c>
    </row>
    <row r="29" spans="1:7" ht="45" customHeight="1" x14ac:dyDescent="0.25">
      <c r="A29" s="33" t="s">
        <v>309</v>
      </c>
      <c r="B29" s="33" t="s">
        <v>299</v>
      </c>
      <c r="C29" s="33" t="s">
        <v>26</v>
      </c>
      <c r="D29" s="34" t="s">
        <v>18</v>
      </c>
      <c r="E29" s="45" t="s">
        <v>310</v>
      </c>
      <c r="F29" s="45" t="s">
        <v>310</v>
      </c>
      <c r="G29" s="35">
        <f>SUM(G30:G30)</f>
        <v>11</v>
      </c>
    </row>
    <row r="30" spans="1:7" x14ac:dyDescent="0.25">
      <c r="A30" s="36"/>
      <c r="B30" s="36"/>
      <c r="C30" s="37"/>
      <c r="D30" s="37">
        <v>11</v>
      </c>
      <c r="E30" s="37"/>
      <c r="F30" s="37"/>
      <c r="G30" s="37">
        <f>PRODUCT(C30:F30)</f>
        <v>11</v>
      </c>
    </row>
    <row r="32" spans="1:7" ht="45" customHeight="1" x14ac:dyDescent="0.25">
      <c r="A32" s="33" t="s">
        <v>311</v>
      </c>
      <c r="B32" s="33" t="s">
        <v>299</v>
      </c>
      <c r="C32" s="33" t="s">
        <v>28</v>
      </c>
      <c r="D32" s="34" t="s">
        <v>18</v>
      </c>
      <c r="E32" s="45" t="s">
        <v>312</v>
      </c>
      <c r="F32" s="45" t="s">
        <v>312</v>
      </c>
      <c r="G32" s="35">
        <f>SUM(G33:G33)</f>
        <v>7</v>
      </c>
    </row>
    <row r="33" spans="1:7" x14ac:dyDescent="0.25">
      <c r="A33" s="36"/>
      <c r="B33" s="36"/>
      <c r="C33" s="37"/>
      <c r="D33" s="37">
        <v>7</v>
      </c>
      <c r="E33" s="37"/>
      <c r="F33" s="37"/>
      <c r="G33" s="37">
        <f>PRODUCT(C33:F33)</f>
        <v>7</v>
      </c>
    </row>
    <row r="35" spans="1:7" ht="45" customHeight="1" x14ac:dyDescent="0.25">
      <c r="A35" s="33" t="s">
        <v>313</v>
      </c>
      <c r="B35" s="33" t="s">
        <v>299</v>
      </c>
      <c r="C35" s="33" t="s">
        <v>30</v>
      </c>
      <c r="D35" s="34" t="s">
        <v>18</v>
      </c>
      <c r="E35" s="45" t="s">
        <v>314</v>
      </c>
      <c r="F35" s="45" t="s">
        <v>314</v>
      </c>
      <c r="G35" s="35">
        <f>SUM(G36:G36)</f>
        <v>4</v>
      </c>
    </row>
    <row r="36" spans="1:7" x14ac:dyDescent="0.25">
      <c r="A36" s="36"/>
      <c r="B36" s="36"/>
      <c r="C36" s="37"/>
      <c r="D36" s="37">
        <v>4</v>
      </c>
      <c r="E36" s="37"/>
      <c r="F36" s="37"/>
      <c r="G36" s="37">
        <f>PRODUCT(C36:F36)</f>
        <v>4</v>
      </c>
    </row>
    <row r="38" spans="1:7" ht="45" customHeight="1" x14ac:dyDescent="0.25">
      <c r="A38" s="33" t="s">
        <v>315</v>
      </c>
      <c r="B38" s="33" t="s">
        <v>299</v>
      </c>
      <c r="C38" s="33" t="s">
        <v>32</v>
      </c>
      <c r="D38" s="34" t="s">
        <v>18</v>
      </c>
      <c r="E38" s="45" t="s">
        <v>316</v>
      </c>
      <c r="F38" s="45" t="s">
        <v>316</v>
      </c>
      <c r="G38" s="35">
        <f>SUM(G39:G39)</f>
        <v>4</v>
      </c>
    </row>
    <row r="39" spans="1:7" x14ac:dyDescent="0.25">
      <c r="A39" s="36"/>
      <c r="B39" s="36"/>
      <c r="C39" s="37"/>
      <c r="D39" s="37">
        <v>4</v>
      </c>
      <c r="E39" s="37"/>
      <c r="F39" s="37"/>
      <c r="G39" s="37">
        <f>PRODUCT(C39:F39)</f>
        <v>4</v>
      </c>
    </row>
    <row r="41" spans="1:7" x14ac:dyDescent="0.25">
      <c r="B41" t="s">
        <v>297</v>
      </c>
      <c r="C41" s="31" t="s">
        <v>6</v>
      </c>
      <c r="D41" s="32" t="s">
        <v>7</v>
      </c>
      <c r="E41" s="31" t="s">
        <v>8</v>
      </c>
    </row>
    <row r="42" spans="1:7" x14ac:dyDescent="0.25">
      <c r="B42" t="s">
        <v>297</v>
      </c>
      <c r="C42" s="31" t="s">
        <v>9</v>
      </c>
      <c r="D42" s="32" t="s">
        <v>7</v>
      </c>
      <c r="E42" s="31" t="s">
        <v>10</v>
      </c>
    </row>
    <row r="43" spans="1:7" x14ac:dyDescent="0.25">
      <c r="B43" t="s">
        <v>297</v>
      </c>
      <c r="C43" s="31" t="s">
        <v>11</v>
      </c>
      <c r="D43" s="32" t="s">
        <v>35</v>
      </c>
      <c r="E43" s="31" t="s">
        <v>36</v>
      </c>
    </row>
    <row r="45" spans="1:7" ht="45" customHeight="1" x14ac:dyDescent="0.25">
      <c r="A45" s="33" t="s">
        <v>317</v>
      </c>
      <c r="B45" s="33" t="s">
        <v>299</v>
      </c>
      <c r="C45" s="33" t="s">
        <v>38</v>
      </c>
      <c r="D45" s="34" t="s">
        <v>18</v>
      </c>
      <c r="E45" s="45" t="s">
        <v>318</v>
      </c>
      <c r="F45" s="45" t="s">
        <v>318</v>
      </c>
      <c r="G45" s="35">
        <f>SUM(G46:G46)</f>
        <v>1</v>
      </c>
    </row>
    <row r="46" spans="1:7" x14ac:dyDescent="0.25">
      <c r="A46" s="36"/>
      <c r="B46" s="36"/>
      <c r="C46" s="37">
        <v>1</v>
      </c>
      <c r="D46" s="37"/>
      <c r="E46" s="37"/>
      <c r="F46" s="37"/>
      <c r="G46" s="37">
        <f>PRODUCT(C46:F46)</f>
        <v>1</v>
      </c>
    </row>
    <row r="48" spans="1:7" x14ac:dyDescent="0.25">
      <c r="B48" t="s">
        <v>297</v>
      </c>
      <c r="C48" s="31" t="s">
        <v>6</v>
      </c>
      <c r="D48" s="32" t="s">
        <v>7</v>
      </c>
      <c r="E48" s="31" t="s">
        <v>8</v>
      </c>
    </row>
    <row r="49" spans="1:7" x14ac:dyDescent="0.25">
      <c r="B49" t="s">
        <v>297</v>
      </c>
      <c r="C49" s="31" t="s">
        <v>9</v>
      </c>
      <c r="D49" s="32" t="s">
        <v>35</v>
      </c>
      <c r="E49" s="31" t="s">
        <v>40</v>
      </c>
    </row>
    <row r="50" spans="1:7" x14ac:dyDescent="0.25">
      <c r="B50" t="s">
        <v>297</v>
      </c>
      <c r="C50" s="31" t="s">
        <v>11</v>
      </c>
      <c r="D50" s="32" t="s">
        <v>7</v>
      </c>
      <c r="E50" s="31" t="s">
        <v>41</v>
      </c>
    </row>
    <row r="52" spans="1:7" ht="45" customHeight="1" x14ac:dyDescent="0.25">
      <c r="A52" s="33" t="s">
        <v>319</v>
      </c>
      <c r="B52" s="33" t="s">
        <v>299</v>
      </c>
      <c r="C52" s="33" t="s">
        <v>43</v>
      </c>
      <c r="D52" s="34" t="s">
        <v>44</v>
      </c>
      <c r="E52" s="45" t="s">
        <v>320</v>
      </c>
      <c r="F52" s="45" t="s">
        <v>320</v>
      </c>
      <c r="G52" s="35">
        <f>SUM(G53:G53)</f>
        <v>65</v>
      </c>
    </row>
    <row r="53" spans="1:7" x14ac:dyDescent="0.25">
      <c r="A53" s="36"/>
      <c r="B53" s="36"/>
      <c r="C53" s="37"/>
      <c r="D53" s="37">
        <v>65</v>
      </c>
      <c r="E53" s="37"/>
      <c r="F53" s="37"/>
      <c r="G53" s="37">
        <f>PRODUCT(C53:F53)</f>
        <v>65</v>
      </c>
    </row>
    <row r="55" spans="1:7" ht="45" customHeight="1" x14ac:dyDescent="0.25">
      <c r="A55" s="33" t="s">
        <v>321</v>
      </c>
      <c r="B55" s="33" t="s">
        <v>299</v>
      </c>
      <c r="C55" s="33" t="s">
        <v>46</v>
      </c>
      <c r="D55" s="34" t="s">
        <v>15</v>
      </c>
      <c r="E55" s="45" t="s">
        <v>322</v>
      </c>
      <c r="F55" s="45" t="s">
        <v>322</v>
      </c>
      <c r="G55" s="35">
        <f>SUM(G56:G61)</f>
        <v>1189.3500000000001</v>
      </c>
    </row>
    <row r="56" spans="1:7" x14ac:dyDescent="0.25">
      <c r="A56" s="36"/>
      <c r="B56" s="36"/>
      <c r="C56" s="37"/>
      <c r="D56" s="37">
        <v>47</v>
      </c>
      <c r="E56" s="37">
        <v>45</v>
      </c>
      <c r="F56" s="37">
        <v>0.5</v>
      </c>
      <c r="G56" s="37">
        <f>PRODUCT(C56:F56)</f>
        <v>1057.5</v>
      </c>
    </row>
    <row r="57" spans="1:7" x14ac:dyDescent="0.25">
      <c r="A57" s="36" t="s">
        <v>323</v>
      </c>
      <c r="B57" s="36"/>
      <c r="C57" s="37">
        <v>2</v>
      </c>
      <c r="D57" s="37">
        <v>47</v>
      </c>
      <c r="E57" s="37">
        <v>0.6</v>
      </c>
      <c r="F57" s="37"/>
      <c r="G57" s="37">
        <f>PRODUCT(C57:F57)</f>
        <v>56.4</v>
      </c>
    </row>
    <row r="58" spans="1:7" x14ac:dyDescent="0.25">
      <c r="A58" s="36" t="s">
        <v>324</v>
      </c>
      <c r="B58" s="36"/>
      <c r="C58" s="37">
        <v>2</v>
      </c>
      <c r="D58" s="37">
        <v>45</v>
      </c>
      <c r="E58" s="37">
        <v>0.6</v>
      </c>
      <c r="F58" s="37"/>
      <c r="G58" s="37">
        <f>PRODUCT(C58:F58)</f>
        <v>54</v>
      </c>
    </row>
    <row r="59" spans="1:7" x14ac:dyDescent="0.25">
      <c r="A59" s="36" t="s">
        <v>325</v>
      </c>
      <c r="B59" s="36"/>
      <c r="C59" s="37"/>
      <c r="D59" s="37"/>
      <c r="E59" s="37"/>
      <c r="F59" s="37"/>
      <c r="G59" s="37"/>
    </row>
    <row r="60" spans="1:7" x14ac:dyDescent="0.25">
      <c r="A60" s="36" t="s">
        <v>326</v>
      </c>
      <c r="B60" s="36"/>
      <c r="C60" s="37"/>
      <c r="D60" s="37">
        <v>52.5</v>
      </c>
      <c r="E60" s="37">
        <v>0.2</v>
      </c>
      <c r="F60" s="37"/>
      <c r="G60" s="37">
        <f>PRODUCT(C60:F60)</f>
        <v>10.5</v>
      </c>
    </row>
    <row r="61" spans="1:7" x14ac:dyDescent="0.25">
      <c r="A61" s="36" t="s">
        <v>327</v>
      </c>
      <c r="B61" s="36"/>
      <c r="C61" s="37"/>
      <c r="D61" s="37">
        <v>54.75</v>
      </c>
      <c r="E61" s="37">
        <v>0.2</v>
      </c>
      <c r="F61" s="37"/>
      <c r="G61" s="37">
        <f>PRODUCT(C61:F61)</f>
        <v>10.950000000000001</v>
      </c>
    </row>
    <row r="63" spans="1:7" ht="45" customHeight="1" x14ac:dyDescent="0.25">
      <c r="A63" s="33" t="s">
        <v>328</v>
      </c>
      <c r="B63" s="33" t="s">
        <v>299</v>
      </c>
      <c r="C63" s="33" t="s">
        <v>48</v>
      </c>
      <c r="D63" s="34" t="s">
        <v>15</v>
      </c>
      <c r="E63" s="45" t="s">
        <v>49</v>
      </c>
      <c r="F63" s="45" t="s">
        <v>49</v>
      </c>
      <c r="G63" s="35">
        <f>SUM(G64:G64)</f>
        <v>1057.5</v>
      </c>
    </row>
    <row r="64" spans="1:7" x14ac:dyDescent="0.25">
      <c r="A64" s="36"/>
      <c r="B64" s="36"/>
      <c r="C64" s="37"/>
      <c r="D64" s="37">
        <v>47</v>
      </c>
      <c r="E64" s="37">
        <v>45</v>
      </c>
      <c r="F64" s="37">
        <v>0.5</v>
      </c>
      <c r="G64" s="37">
        <f>PRODUCT(C64:F64)</f>
        <v>1057.5</v>
      </c>
    </row>
    <row r="66" spans="1:7" ht="45" customHeight="1" x14ac:dyDescent="0.25">
      <c r="A66" s="33" t="s">
        <v>329</v>
      </c>
      <c r="B66" s="33" t="s">
        <v>299</v>
      </c>
      <c r="C66" s="33" t="s">
        <v>50</v>
      </c>
      <c r="D66" s="34" t="s">
        <v>51</v>
      </c>
      <c r="E66" s="45" t="s">
        <v>52</v>
      </c>
      <c r="F66" s="45" t="s">
        <v>52</v>
      </c>
      <c r="G66" s="35">
        <f>SUM(G67:G69)</f>
        <v>3.4780000000000006</v>
      </c>
    </row>
    <row r="67" spans="1:7" x14ac:dyDescent="0.25">
      <c r="A67" s="36" t="s">
        <v>330</v>
      </c>
      <c r="B67" s="36"/>
      <c r="C67" s="37">
        <v>8</v>
      </c>
      <c r="D67" s="37">
        <v>0.6</v>
      </c>
      <c r="E67" s="37">
        <v>0.6</v>
      </c>
      <c r="F67" s="37">
        <v>0.6</v>
      </c>
      <c r="G67" s="37">
        <f>PRODUCT(C67:F67)</f>
        <v>1.728</v>
      </c>
    </row>
    <row r="68" spans="1:7" x14ac:dyDescent="0.25">
      <c r="A68" s="36" t="s">
        <v>331</v>
      </c>
      <c r="B68" s="36"/>
      <c r="C68" s="37">
        <v>6</v>
      </c>
      <c r="D68" s="37">
        <v>0.6</v>
      </c>
      <c r="E68" s="37">
        <v>0.6</v>
      </c>
      <c r="F68" s="37">
        <v>0.6</v>
      </c>
      <c r="G68" s="37">
        <f>PRODUCT(C68:F68)</f>
        <v>1.2959999999999998</v>
      </c>
    </row>
    <row r="69" spans="1:7" x14ac:dyDescent="0.25">
      <c r="A69" s="36" t="s">
        <v>332</v>
      </c>
      <c r="B69" s="36"/>
      <c r="C69" s="37">
        <v>15</v>
      </c>
      <c r="D69" s="37">
        <v>3.0266666666666699</v>
      </c>
      <c r="E69" s="37"/>
      <c r="F69" s="37"/>
      <c r="G69" s="37">
        <f>C69 * D69/100</f>
        <v>0.45400000000000046</v>
      </c>
    </row>
    <row r="71" spans="1:7" ht="45" customHeight="1" x14ac:dyDescent="0.25">
      <c r="A71" s="33" t="s">
        <v>333</v>
      </c>
      <c r="B71" s="33" t="s">
        <v>299</v>
      </c>
      <c r="C71" s="33" t="s">
        <v>53</v>
      </c>
      <c r="D71" s="34" t="s">
        <v>15</v>
      </c>
      <c r="E71" s="45" t="s">
        <v>334</v>
      </c>
      <c r="F71" s="45" t="s">
        <v>334</v>
      </c>
      <c r="G71" s="35">
        <f>SUM(G72:G72)</f>
        <v>158.625</v>
      </c>
    </row>
    <row r="72" spans="1:7" x14ac:dyDescent="0.25">
      <c r="A72" s="36"/>
      <c r="B72" s="36"/>
      <c r="C72" s="37"/>
      <c r="D72" s="37">
        <v>47</v>
      </c>
      <c r="E72" s="37">
        <v>45</v>
      </c>
      <c r="F72" s="37">
        <v>7.4999999999999997E-2</v>
      </c>
      <c r="G72" s="37">
        <f>PRODUCT(C72:F72)</f>
        <v>158.625</v>
      </c>
    </row>
    <row r="74" spans="1:7" ht="45" customHeight="1" x14ac:dyDescent="0.25">
      <c r="A74" s="33" t="s">
        <v>335</v>
      </c>
      <c r="B74" s="33" t="s">
        <v>299</v>
      </c>
      <c r="C74" s="33" t="s">
        <v>55</v>
      </c>
      <c r="D74" s="34" t="s">
        <v>18</v>
      </c>
      <c r="E74" s="45" t="s">
        <v>56</v>
      </c>
      <c r="F74" s="45" t="s">
        <v>56</v>
      </c>
      <c r="G74" s="35">
        <f>SUM(G75:G76)</f>
        <v>14</v>
      </c>
    </row>
    <row r="75" spans="1:7" x14ac:dyDescent="0.25">
      <c r="A75" s="36" t="s">
        <v>336</v>
      </c>
      <c r="B75" s="36"/>
      <c r="C75" s="37">
        <v>8</v>
      </c>
      <c r="D75" s="37"/>
      <c r="E75" s="37"/>
      <c r="F75" s="37"/>
      <c r="G75" s="37">
        <f>PRODUCT(C75:F75)</f>
        <v>8</v>
      </c>
    </row>
    <row r="76" spans="1:7" x14ac:dyDescent="0.25">
      <c r="A76" s="36" t="s">
        <v>337</v>
      </c>
      <c r="B76" s="36"/>
      <c r="C76" s="37">
        <v>3</v>
      </c>
      <c r="D76" s="37">
        <v>2</v>
      </c>
      <c r="E76" s="37"/>
      <c r="F76" s="37"/>
      <c r="G76" s="37">
        <f>PRODUCT(C76:F76)</f>
        <v>6</v>
      </c>
    </row>
    <row r="78" spans="1:7" ht="45" customHeight="1" x14ac:dyDescent="0.25">
      <c r="A78" s="33" t="s">
        <v>338</v>
      </c>
      <c r="B78" s="33" t="s">
        <v>299</v>
      </c>
      <c r="C78" s="33" t="s">
        <v>57</v>
      </c>
      <c r="D78" s="34" t="s">
        <v>15</v>
      </c>
      <c r="E78" s="45" t="s">
        <v>339</v>
      </c>
      <c r="F78" s="45" t="s">
        <v>339</v>
      </c>
      <c r="G78" s="35">
        <f>SUM(G79:G79)</f>
        <v>2115</v>
      </c>
    </row>
    <row r="79" spans="1:7" x14ac:dyDescent="0.25">
      <c r="A79" s="36"/>
      <c r="B79" s="36"/>
      <c r="C79" s="37"/>
      <c r="D79" s="37">
        <v>47</v>
      </c>
      <c r="E79" s="37">
        <v>45</v>
      </c>
      <c r="F79" s="37"/>
      <c r="G79" s="37">
        <f>PRODUCT(C79:F79)</f>
        <v>2115</v>
      </c>
    </row>
    <row r="81" spans="1:7" ht="45" customHeight="1" x14ac:dyDescent="0.25">
      <c r="A81" s="33" t="s">
        <v>340</v>
      </c>
      <c r="B81" s="33" t="s">
        <v>299</v>
      </c>
      <c r="C81" s="33" t="s">
        <v>59</v>
      </c>
      <c r="D81" s="34" t="s">
        <v>15</v>
      </c>
      <c r="E81" s="45" t="s">
        <v>341</v>
      </c>
      <c r="F81" s="45" t="s">
        <v>341</v>
      </c>
      <c r="G81" s="35">
        <f>SUM(G82:G82)</f>
        <v>129.02119999999999</v>
      </c>
    </row>
    <row r="82" spans="1:7" x14ac:dyDescent="0.25">
      <c r="A82" s="36" t="s">
        <v>342</v>
      </c>
      <c r="B82" s="36"/>
      <c r="C82" s="37"/>
      <c r="D82" s="37">
        <v>45.43</v>
      </c>
      <c r="E82" s="37">
        <v>2.84</v>
      </c>
      <c r="F82" s="37"/>
      <c r="G82" s="37">
        <f>PRODUCT(C82:F82)</f>
        <v>129.02119999999999</v>
      </c>
    </row>
    <row r="84" spans="1:7" x14ac:dyDescent="0.25">
      <c r="B84" t="s">
        <v>297</v>
      </c>
      <c r="C84" s="31" t="s">
        <v>6</v>
      </c>
      <c r="D84" s="32" t="s">
        <v>7</v>
      </c>
      <c r="E84" s="31" t="s">
        <v>8</v>
      </c>
    </row>
    <row r="85" spans="1:7" x14ac:dyDescent="0.25">
      <c r="B85" t="s">
        <v>297</v>
      </c>
      <c r="C85" s="31" t="s">
        <v>9</v>
      </c>
      <c r="D85" s="32" t="s">
        <v>35</v>
      </c>
      <c r="E85" s="31" t="s">
        <v>40</v>
      </c>
    </row>
    <row r="86" spans="1:7" x14ac:dyDescent="0.25">
      <c r="B86" t="s">
        <v>297</v>
      </c>
      <c r="C86" s="31" t="s">
        <v>11</v>
      </c>
      <c r="D86" s="32" t="s">
        <v>35</v>
      </c>
      <c r="E86" s="31" t="s">
        <v>61</v>
      </c>
    </row>
    <row r="88" spans="1:7" ht="45" customHeight="1" x14ac:dyDescent="0.25">
      <c r="A88" s="33" t="s">
        <v>343</v>
      </c>
      <c r="B88" s="33" t="s">
        <v>299</v>
      </c>
      <c r="C88" s="33" t="s">
        <v>63</v>
      </c>
      <c r="D88" s="34" t="s">
        <v>44</v>
      </c>
      <c r="E88" s="45" t="s">
        <v>344</v>
      </c>
      <c r="F88" s="45" t="s">
        <v>344</v>
      </c>
      <c r="G88" s="35">
        <f>SUM(G89:G91)</f>
        <v>107.25</v>
      </c>
    </row>
    <row r="89" spans="1:7" x14ac:dyDescent="0.25">
      <c r="A89" s="36" t="s">
        <v>325</v>
      </c>
      <c r="B89" s="36"/>
      <c r="C89" s="37"/>
      <c r="D89" s="37"/>
      <c r="E89" s="37"/>
      <c r="F89" s="37"/>
      <c r="G89" s="37"/>
    </row>
    <row r="90" spans="1:7" x14ac:dyDescent="0.25">
      <c r="A90" s="36" t="s">
        <v>326</v>
      </c>
      <c r="B90" s="36"/>
      <c r="C90" s="37"/>
      <c r="D90" s="37">
        <v>52.5</v>
      </c>
      <c r="E90" s="37"/>
      <c r="F90" s="37"/>
      <c r="G90" s="37">
        <f>PRODUCT(C90:F90)</f>
        <v>52.5</v>
      </c>
    </row>
    <row r="91" spans="1:7" x14ac:dyDescent="0.25">
      <c r="A91" s="36" t="s">
        <v>327</v>
      </c>
      <c r="B91" s="36"/>
      <c r="C91" s="37"/>
      <c r="D91" s="37">
        <v>54.75</v>
      </c>
      <c r="E91" s="37"/>
      <c r="F91" s="37"/>
      <c r="G91" s="37">
        <f>PRODUCT(C91:F91)</f>
        <v>54.75</v>
      </c>
    </row>
    <row r="93" spans="1:7" ht="45" customHeight="1" x14ac:dyDescent="0.25">
      <c r="A93" s="33" t="s">
        <v>345</v>
      </c>
      <c r="B93" s="33" t="s">
        <v>299</v>
      </c>
      <c r="C93" s="33" t="s">
        <v>65</v>
      </c>
      <c r="D93" s="34" t="s">
        <v>66</v>
      </c>
      <c r="E93" s="45" t="s">
        <v>346</v>
      </c>
      <c r="F93" s="45" t="s">
        <v>346</v>
      </c>
      <c r="G93" s="35">
        <f>SUM(G94:G94)</f>
        <v>1</v>
      </c>
    </row>
    <row r="94" spans="1:7" x14ac:dyDescent="0.25">
      <c r="A94" s="36" t="s">
        <v>347</v>
      </c>
      <c r="B94" s="36"/>
      <c r="C94" s="37">
        <v>1</v>
      </c>
      <c r="D94" s="37"/>
      <c r="E94" s="37"/>
      <c r="F94" s="37"/>
      <c r="G94" s="37">
        <f>PRODUCT(C94:F94)</f>
        <v>1</v>
      </c>
    </row>
    <row r="96" spans="1:7" x14ac:dyDescent="0.25">
      <c r="B96" t="s">
        <v>297</v>
      </c>
      <c r="C96" s="31" t="s">
        <v>6</v>
      </c>
      <c r="D96" s="32" t="s">
        <v>7</v>
      </c>
      <c r="E96" s="31" t="s">
        <v>8</v>
      </c>
    </row>
    <row r="97" spans="1:7" x14ac:dyDescent="0.25">
      <c r="B97" t="s">
        <v>297</v>
      </c>
      <c r="C97" s="31" t="s">
        <v>9</v>
      </c>
      <c r="D97" s="32" t="s">
        <v>35</v>
      </c>
      <c r="E97" s="31" t="s">
        <v>40</v>
      </c>
    </row>
    <row r="98" spans="1:7" x14ac:dyDescent="0.25">
      <c r="B98" t="s">
        <v>297</v>
      </c>
      <c r="C98" s="31" t="s">
        <v>11</v>
      </c>
      <c r="D98" s="32" t="s">
        <v>68</v>
      </c>
      <c r="E98" s="31" t="s">
        <v>69</v>
      </c>
    </row>
    <row r="100" spans="1:7" ht="45" customHeight="1" x14ac:dyDescent="0.25">
      <c r="A100" s="33" t="s">
        <v>348</v>
      </c>
      <c r="B100" s="33" t="s">
        <v>299</v>
      </c>
      <c r="C100" s="33" t="s">
        <v>71</v>
      </c>
      <c r="D100" s="34" t="s">
        <v>18</v>
      </c>
      <c r="E100" s="45" t="s">
        <v>349</v>
      </c>
      <c r="F100" s="45" t="s">
        <v>349</v>
      </c>
      <c r="G100" s="35">
        <f>SUM(G101:G104)</f>
        <v>24</v>
      </c>
    </row>
    <row r="101" spans="1:7" x14ac:dyDescent="0.25">
      <c r="A101" s="36" t="s">
        <v>350</v>
      </c>
      <c r="B101" s="36"/>
      <c r="C101" s="37">
        <v>8</v>
      </c>
      <c r="D101" s="37"/>
      <c r="E101" s="37"/>
      <c r="F101" s="37"/>
      <c r="G101" s="37">
        <f>PRODUCT(C101:F101)</f>
        <v>8</v>
      </c>
    </row>
    <row r="102" spans="1:7" x14ac:dyDescent="0.25">
      <c r="A102" s="36" t="s">
        <v>351</v>
      </c>
      <c r="B102" s="36"/>
      <c r="C102" s="37">
        <v>6</v>
      </c>
      <c r="D102" s="37"/>
      <c r="E102" s="37"/>
      <c r="F102" s="37"/>
      <c r="G102" s="37">
        <f>PRODUCT(C102:F102)</f>
        <v>6</v>
      </c>
    </row>
    <row r="103" spans="1:7" x14ac:dyDescent="0.25">
      <c r="A103" s="36" t="s">
        <v>352</v>
      </c>
      <c r="B103" s="36"/>
      <c r="C103" s="37">
        <v>2</v>
      </c>
      <c r="D103" s="37"/>
      <c r="E103" s="37"/>
      <c r="F103" s="37"/>
      <c r="G103" s="37">
        <f>PRODUCT(C103:F103)</f>
        <v>2</v>
      </c>
    </row>
    <row r="104" spans="1:7" x14ac:dyDescent="0.25">
      <c r="A104" s="36" t="s">
        <v>353</v>
      </c>
      <c r="B104" s="36"/>
      <c r="C104" s="37">
        <v>8</v>
      </c>
      <c r="D104" s="37"/>
      <c r="E104" s="37"/>
      <c r="F104" s="37"/>
      <c r="G104" s="37">
        <f>PRODUCT(C104:F104)</f>
        <v>8</v>
      </c>
    </row>
    <row r="106" spans="1:7" ht="45" customHeight="1" x14ac:dyDescent="0.25">
      <c r="A106" s="33" t="s">
        <v>354</v>
      </c>
      <c r="B106" s="33" t="s">
        <v>299</v>
      </c>
      <c r="C106" s="33" t="s">
        <v>73</v>
      </c>
      <c r="D106" s="34" t="s">
        <v>15</v>
      </c>
      <c r="E106" s="45" t="s">
        <v>74</v>
      </c>
      <c r="F106" s="45" t="s">
        <v>74</v>
      </c>
      <c r="G106" s="35">
        <f>SUM(G107:G109)</f>
        <v>167.25</v>
      </c>
    </row>
    <row r="107" spans="1:7" x14ac:dyDescent="0.25">
      <c r="A107" s="36" t="s">
        <v>351</v>
      </c>
      <c r="B107" s="36"/>
      <c r="C107" s="37"/>
      <c r="D107" s="37">
        <v>46</v>
      </c>
      <c r="E107" s="37">
        <v>5</v>
      </c>
      <c r="F107" s="37"/>
      <c r="G107" s="37">
        <f>PRODUCT(C107:F107)</f>
        <v>230</v>
      </c>
    </row>
    <row r="108" spans="1:7" x14ac:dyDescent="0.25">
      <c r="A108" s="36" t="s">
        <v>355</v>
      </c>
      <c r="B108" s="36"/>
      <c r="C108" s="37">
        <v>-1</v>
      </c>
      <c r="D108" s="37">
        <v>6.25</v>
      </c>
      <c r="E108" s="37">
        <v>5</v>
      </c>
      <c r="F108" s="37"/>
      <c r="G108" s="37">
        <f>PRODUCT(C108:F108)</f>
        <v>-31.25</v>
      </c>
    </row>
    <row r="109" spans="1:7" x14ac:dyDescent="0.25">
      <c r="A109" s="36"/>
      <c r="B109" s="36"/>
      <c r="C109" s="37">
        <v>-1</v>
      </c>
      <c r="D109" s="37">
        <v>6.3</v>
      </c>
      <c r="E109" s="37">
        <v>5</v>
      </c>
      <c r="F109" s="37"/>
      <c r="G109" s="37">
        <f>PRODUCT(C109:F109)</f>
        <v>-31.5</v>
      </c>
    </row>
    <row r="111" spans="1:7" ht="45" customHeight="1" x14ac:dyDescent="0.25">
      <c r="A111" s="33" t="s">
        <v>356</v>
      </c>
      <c r="B111" s="33" t="s">
        <v>299</v>
      </c>
      <c r="C111" s="33" t="s">
        <v>75</v>
      </c>
      <c r="D111" s="34" t="s">
        <v>15</v>
      </c>
      <c r="E111" s="45" t="s">
        <v>76</v>
      </c>
      <c r="F111" s="45" t="s">
        <v>76</v>
      </c>
      <c r="G111" s="35">
        <f>SUM(G112:G112)</f>
        <v>322</v>
      </c>
    </row>
    <row r="112" spans="1:7" x14ac:dyDescent="0.25">
      <c r="A112" s="36"/>
      <c r="B112" s="36"/>
      <c r="C112" s="37"/>
      <c r="D112" s="37">
        <v>46</v>
      </c>
      <c r="E112" s="37"/>
      <c r="F112" s="37">
        <v>7</v>
      </c>
      <c r="G112" s="37">
        <f>PRODUCT(C112:F112)</f>
        <v>322</v>
      </c>
    </row>
    <row r="114" spans="1:7" ht="45" customHeight="1" x14ac:dyDescent="0.25">
      <c r="A114" s="33" t="s">
        <v>357</v>
      </c>
      <c r="B114" s="33" t="s">
        <v>299</v>
      </c>
      <c r="C114" s="33" t="s">
        <v>77</v>
      </c>
      <c r="D114" s="34" t="s">
        <v>15</v>
      </c>
      <c r="E114" s="45" t="s">
        <v>78</v>
      </c>
      <c r="F114" s="45" t="s">
        <v>78</v>
      </c>
      <c r="G114" s="35">
        <f>SUM(G115:G118)</f>
        <v>332.75</v>
      </c>
    </row>
    <row r="115" spans="1:7" x14ac:dyDescent="0.25">
      <c r="A115" s="36" t="s">
        <v>350</v>
      </c>
      <c r="B115" s="36"/>
      <c r="C115" s="37"/>
      <c r="D115" s="37">
        <v>46</v>
      </c>
      <c r="E115" s="37"/>
      <c r="F115" s="37">
        <v>5</v>
      </c>
      <c r="G115" s="37">
        <f>PRODUCT(C115:F115)</f>
        <v>230</v>
      </c>
    </row>
    <row r="116" spans="1:7" x14ac:dyDescent="0.25">
      <c r="A116" s="36" t="s">
        <v>352</v>
      </c>
      <c r="B116" s="36"/>
      <c r="C116" s="37">
        <v>2</v>
      </c>
      <c r="D116" s="37">
        <v>4</v>
      </c>
      <c r="E116" s="37"/>
      <c r="F116" s="37">
        <v>5</v>
      </c>
      <c r="G116" s="37">
        <f>PRODUCT(C116:F116)</f>
        <v>40</v>
      </c>
    </row>
    <row r="117" spans="1:7" x14ac:dyDescent="0.25">
      <c r="A117" s="36" t="s">
        <v>351</v>
      </c>
      <c r="B117" s="36"/>
      <c r="C117" s="37"/>
      <c r="D117" s="37">
        <v>6.3</v>
      </c>
      <c r="E117" s="37"/>
      <c r="F117" s="37">
        <v>5</v>
      </c>
      <c r="G117" s="37">
        <f>PRODUCT(C117:F117)</f>
        <v>31.5</v>
      </c>
    </row>
    <row r="118" spans="1:7" x14ac:dyDescent="0.25">
      <c r="A118" s="36"/>
      <c r="B118" s="36"/>
      <c r="C118" s="37"/>
      <c r="D118" s="37">
        <v>6.25</v>
      </c>
      <c r="E118" s="37"/>
      <c r="F118" s="37">
        <v>5</v>
      </c>
      <c r="G118" s="37">
        <f>PRODUCT(C118:F118)</f>
        <v>31.25</v>
      </c>
    </row>
    <row r="120" spans="1:7" ht="45" customHeight="1" x14ac:dyDescent="0.25">
      <c r="A120" s="33" t="s">
        <v>358</v>
      </c>
      <c r="B120" s="33" t="s">
        <v>299</v>
      </c>
      <c r="C120" s="33" t="s">
        <v>79</v>
      </c>
      <c r="D120" s="34" t="s">
        <v>44</v>
      </c>
      <c r="E120" s="45" t="s">
        <v>80</v>
      </c>
      <c r="F120" s="45" t="s">
        <v>80</v>
      </c>
      <c r="G120" s="35">
        <f>SUM(G121:G122)</f>
        <v>38</v>
      </c>
    </row>
    <row r="121" spans="1:7" x14ac:dyDescent="0.25">
      <c r="A121" s="36"/>
      <c r="B121" s="36"/>
      <c r="C121" s="37"/>
      <c r="D121" s="37">
        <v>46</v>
      </c>
      <c r="E121" s="37"/>
      <c r="F121" s="37"/>
      <c r="G121" s="37">
        <f>PRODUCT(C121:F121)</f>
        <v>46</v>
      </c>
    </row>
    <row r="122" spans="1:7" x14ac:dyDescent="0.25">
      <c r="A122" s="36" t="s">
        <v>359</v>
      </c>
      <c r="B122" s="36"/>
      <c r="C122" s="37">
        <v>-2</v>
      </c>
      <c r="D122" s="37">
        <v>4</v>
      </c>
      <c r="E122" s="37"/>
      <c r="F122" s="37"/>
      <c r="G122" s="37">
        <f>PRODUCT(C122:F122)</f>
        <v>-8</v>
      </c>
    </row>
    <row r="124" spans="1:7" x14ac:dyDescent="0.25">
      <c r="B124" t="s">
        <v>297</v>
      </c>
      <c r="C124" s="31" t="s">
        <v>6</v>
      </c>
      <c r="D124" s="32" t="s">
        <v>7</v>
      </c>
      <c r="E124" s="31" t="s">
        <v>8</v>
      </c>
    </row>
    <row r="125" spans="1:7" x14ac:dyDescent="0.25">
      <c r="B125" t="s">
        <v>297</v>
      </c>
      <c r="C125" s="31" t="s">
        <v>9</v>
      </c>
      <c r="D125" s="32" t="s">
        <v>35</v>
      </c>
      <c r="E125" s="31" t="s">
        <v>40</v>
      </c>
    </row>
    <row r="126" spans="1:7" x14ac:dyDescent="0.25">
      <c r="B126" t="s">
        <v>297</v>
      </c>
      <c r="C126" s="31" t="s">
        <v>11</v>
      </c>
      <c r="D126" s="32" t="s">
        <v>81</v>
      </c>
      <c r="E126" s="31" t="s">
        <v>36</v>
      </c>
    </row>
    <row r="128" spans="1:7" ht="45" customHeight="1" x14ac:dyDescent="0.25">
      <c r="A128" s="33" t="s">
        <v>360</v>
      </c>
      <c r="B128" s="33" t="s">
        <v>299</v>
      </c>
      <c r="C128" s="33" t="s">
        <v>83</v>
      </c>
      <c r="D128" s="34" t="s">
        <v>18</v>
      </c>
      <c r="E128" s="45" t="s">
        <v>361</v>
      </c>
      <c r="F128" s="45" t="s">
        <v>361</v>
      </c>
      <c r="G128" s="35">
        <f>SUM(G129:G129)</f>
        <v>1</v>
      </c>
    </row>
    <row r="129" spans="1:7" x14ac:dyDescent="0.25">
      <c r="A129" s="36"/>
      <c r="B129" s="36"/>
      <c r="C129" s="37">
        <v>1</v>
      </c>
      <c r="D129" s="37"/>
      <c r="E129" s="37"/>
      <c r="F129" s="37"/>
      <c r="G129" s="37">
        <f>PRODUCT(C129:F129)</f>
        <v>1</v>
      </c>
    </row>
    <row r="131" spans="1:7" x14ac:dyDescent="0.25">
      <c r="B131" t="s">
        <v>297</v>
      </c>
      <c r="C131" s="31" t="s">
        <v>6</v>
      </c>
      <c r="D131" s="32" t="s">
        <v>7</v>
      </c>
      <c r="E131" s="31" t="s">
        <v>8</v>
      </c>
    </row>
    <row r="132" spans="1:7" x14ac:dyDescent="0.25">
      <c r="B132" t="s">
        <v>297</v>
      </c>
      <c r="C132" s="31" t="s">
        <v>9</v>
      </c>
      <c r="D132" s="32" t="s">
        <v>68</v>
      </c>
      <c r="E132" s="31" t="s">
        <v>85</v>
      </c>
    </row>
    <row r="134" spans="1:7" ht="45" customHeight="1" x14ac:dyDescent="0.25">
      <c r="A134" s="33" t="s">
        <v>362</v>
      </c>
      <c r="B134" s="33" t="s">
        <v>299</v>
      </c>
      <c r="C134" s="33" t="s">
        <v>87</v>
      </c>
      <c r="D134" s="34" t="s">
        <v>18</v>
      </c>
      <c r="E134" s="45" t="s">
        <v>363</v>
      </c>
      <c r="F134" s="45" t="s">
        <v>363</v>
      </c>
      <c r="G134" s="35">
        <f>SUM(G135:G135)</f>
        <v>4</v>
      </c>
    </row>
    <row r="135" spans="1:7" x14ac:dyDescent="0.25">
      <c r="A135" s="36"/>
      <c r="B135" s="36"/>
      <c r="C135" s="37">
        <v>4</v>
      </c>
      <c r="D135" s="37"/>
      <c r="E135" s="37"/>
      <c r="F135" s="37"/>
      <c r="G135" s="37">
        <f>PRODUCT(C135:F135)</f>
        <v>4</v>
      </c>
    </row>
    <row r="137" spans="1:7" ht="45" customHeight="1" x14ac:dyDescent="0.25">
      <c r="A137" s="33" t="s">
        <v>364</v>
      </c>
      <c r="B137" s="33" t="s">
        <v>299</v>
      </c>
      <c r="C137" s="33" t="s">
        <v>89</v>
      </c>
      <c r="D137" s="34" t="s">
        <v>18</v>
      </c>
      <c r="E137" s="45" t="s">
        <v>365</v>
      </c>
      <c r="F137" s="45" t="s">
        <v>365</v>
      </c>
      <c r="G137" s="35">
        <f>SUM(G138:G138)</f>
        <v>4</v>
      </c>
    </row>
    <row r="138" spans="1:7" x14ac:dyDescent="0.25">
      <c r="A138" s="36"/>
      <c r="B138" s="36"/>
      <c r="C138" s="37"/>
      <c r="D138" s="37">
        <v>4</v>
      </c>
      <c r="E138" s="37"/>
      <c r="F138" s="37"/>
      <c r="G138" s="37">
        <f>PRODUCT(C138:F138)</f>
        <v>4</v>
      </c>
    </row>
    <row r="140" spans="1:7" ht="45" customHeight="1" x14ac:dyDescent="0.25">
      <c r="A140" s="33" t="s">
        <v>366</v>
      </c>
      <c r="B140" s="33" t="s">
        <v>299</v>
      </c>
      <c r="C140" s="33" t="s">
        <v>91</v>
      </c>
      <c r="D140" s="34" t="s">
        <v>18</v>
      </c>
      <c r="E140" s="45" t="s">
        <v>367</v>
      </c>
      <c r="F140" s="45" t="s">
        <v>367</v>
      </c>
      <c r="G140" s="35">
        <f>SUM(G141:G141)</f>
        <v>4</v>
      </c>
    </row>
    <row r="141" spans="1:7" x14ac:dyDescent="0.25">
      <c r="A141" s="36"/>
      <c r="B141" s="36"/>
      <c r="C141" s="37"/>
      <c r="D141" s="37">
        <v>4</v>
      </c>
      <c r="E141" s="37"/>
      <c r="F141" s="37"/>
      <c r="G141" s="37">
        <f>PRODUCT(C141:F141)</f>
        <v>4</v>
      </c>
    </row>
    <row r="143" spans="1:7" ht="45" customHeight="1" x14ac:dyDescent="0.25">
      <c r="A143" s="33" t="s">
        <v>368</v>
      </c>
      <c r="B143" s="33" t="s">
        <v>299</v>
      </c>
      <c r="C143" s="33" t="s">
        <v>93</v>
      </c>
      <c r="D143" s="34" t="s">
        <v>18</v>
      </c>
      <c r="E143" s="45" t="s">
        <v>94</v>
      </c>
      <c r="F143" s="45" t="s">
        <v>94</v>
      </c>
      <c r="G143" s="35">
        <f>SUM(G144:G144)</f>
        <v>6</v>
      </c>
    </row>
    <row r="144" spans="1:7" x14ac:dyDescent="0.25">
      <c r="A144" s="36" t="s">
        <v>369</v>
      </c>
      <c r="B144" s="36"/>
      <c r="C144" s="37">
        <v>3</v>
      </c>
      <c r="D144" s="37">
        <v>2</v>
      </c>
      <c r="E144" s="37"/>
      <c r="F144" s="37"/>
      <c r="G144" s="37">
        <f>PRODUCT(C144:F144)</f>
        <v>6</v>
      </c>
    </row>
    <row r="146" spans="1:7" ht="45" customHeight="1" x14ac:dyDescent="0.25">
      <c r="A146" s="33" t="s">
        <v>370</v>
      </c>
      <c r="B146" s="33" t="s">
        <v>299</v>
      </c>
      <c r="C146" s="33" t="s">
        <v>95</v>
      </c>
      <c r="D146" s="34" t="s">
        <v>18</v>
      </c>
      <c r="E146" s="45" t="s">
        <v>371</v>
      </c>
      <c r="F146" s="45" t="s">
        <v>371</v>
      </c>
      <c r="G146" s="35">
        <f>SUM(G147:G147)</f>
        <v>2</v>
      </c>
    </row>
    <row r="147" spans="1:7" x14ac:dyDescent="0.25">
      <c r="A147" s="36"/>
      <c r="B147" s="36"/>
      <c r="C147" s="37">
        <v>2</v>
      </c>
      <c r="D147" s="37"/>
      <c r="E147" s="37"/>
      <c r="F147" s="37"/>
      <c r="G147" s="37">
        <f>PRODUCT(C147:F147)</f>
        <v>2</v>
      </c>
    </row>
  </sheetData>
  <sheetProtection sheet="1"/>
  <mergeCells count="36">
    <mergeCell ref="E1:H1"/>
    <mergeCell ref="E2:H2"/>
    <mergeCell ref="E3:H3"/>
    <mergeCell ref="E4:H4"/>
    <mergeCell ref="C6:G6"/>
    <mergeCell ref="E14:F14"/>
    <mergeCell ref="E17:F17"/>
    <mergeCell ref="E20:F20"/>
    <mergeCell ref="E23:F23"/>
    <mergeCell ref="E26:F26"/>
    <mergeCell ref="E29:F29"/>
    <mergeCell ref="E32:F32"/>
    <mergeCell ref="E35:F35"/>
    <mergeCell ref="E38:F38"/>
    <mergeCell ref="E45:F45"/>
    <mergeCell ref="E52:F52"/>
    <mergeCell ref="E55:F55"/>
    <mergeCell ref="E63:F63"/>
    <mergeCell ref="E66:F66"/>
    <mergeCell ref="E71:F71"/>
    <mergeCell ref="E74:F74"/>
    <mergeCell ref="E78:F78"/>
    <mergeCell ref="E81:F81"/>
    <mergeCell ref="E88:F88"/>
    <mergeCell ref="E93:F93"/>
    <mergeCell ref="E100:F100"/>
    <mergeCell ref="E106:F106"/>
    <mergeCell ref="E111:F111"/>
    <mergeCell ref="E114:F114"/>
    <mergeCell ref="E120:F120"/>
    <mergeCell ref="E146:F146"/>
    <mergeCell ref="E128:F128"/>
    <mergeCell ref="E134:F134"/>
    <mergeCell ref="E137:F137"/>
    <mergeCell ref="E140:F140"/>
    <mergeCell ref="E143:F143"/>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28682664DDA14FB938CCA239A11A6A" ma:contentTypeVersion="11" ma:contentTypeDescription="Crear nuevo documento." ma:contentTypeScope="" ma:versionID="9bb9394a2c620aeb456825af592bc163">
  <xsd:schema xmlns:xsd="http://www.w3.org/2001/XMLSchema" xmlns:xs="http://www.w3.org/2001/XMLSchema" xmlns:p="http://schemas.microsoft.com/office/2006/metadata/properties" xmlns:ns3="dbcc02a1-07f4-4264-9168-2ec7f53335ab" targetNamespace="http://schemas.microsoft.com/office/2006/metadata/properties" ma:root="true" ma:fieldsID="a810f74de68de1afc01373f972f32f2e" ns3:_="">
    <xsd:import namespace="dbcc02a1-07f4-4264-9168-2ec7f53335a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cc02a1-07f4-4264-9168-2ec7f53335a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cc02a1-07f4-4264-9168-2ec7f53335ab" xsi:nil="true"/>
  </documentManagement>
</p:properties>
</file>

<file path=customXml/itemProps1.xml><?xml version="1.0" encoding="utf-8"?>
<ds:datastoreItem xmlns:ds="http://schemas.openxmlformats.org/officeDocument/2006/customXml" ds:itemID="{CCE4E60F-76F9-45AF-89EB-7A5178607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cc02a1-07f4-4264-9168-2ec7f5333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1F483E-8A6E-4C1A-B89B-06B3605F4F73}">
  <ds:schemaRefs>
    <ds:schemaRef ds:uri="http://schemas.microsoft.com/sharepoint/v3/contenttype/forms"/>
  </ds:schemaRefs>
</ds:datastoreItem>
</file>

<file path=customXml/itemProps3.xml><?xml version="1.0" encoding="utf-8"?>
<ds:datastoreItem xmlns:ds="http://schemas.openxmlformats.org/officeDocument/2006/customXml" ds:itemID="{D950A02C-D842-4991-8A16-1174BCD75356}">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dbcc02a1-07f4-4264-9168-2ec7f53335a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Sanchez, Meritxell</dc:creator>
  <cp:lastModifiedBy>Perez Sanchez, Meritxell</cp:lastModifiedBy>
  <dcterms:created xsi:type="dcterms:W3CDTF">2026-04-20T07:56:33Z</dcterms:created>
  <dcterms:modified xsi:type="dcterms:W3CDTF">2026-06-15T07:00:10Z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0x0101009128682664DDA14FB938CCA239A11A6A</vt:lpwstr>
  </property>
</Properties>
</file>