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ADMINISTRACIO\CONTRACTACIÓ\Plecs 2026\002_26000XX (OBERT H- S0161) Subministrament de llicències del programari Salesforce (POSD)\3.- Documentació definitiva\"/>
    </mc:Choice>
  </mc:AlternateContent>
  <xr:revisionPtr revIDLastSave="0" documentId="13_ncr:1_{4F0118F4-2C07-45A0-AC8C-A97BB9259B51}" xr6:coauthVersionLast="47" xr6:coauthVersionMax="47" xr10:uidLastSave="{00000000-0000-0000-0000-000000000000}"/>
  <bookViews>
    <workbookView xWindow="-60" yWindow="-60" windowWidth="28920" windowHeight="15600" firstSheet="1" activeTab="2" xr2:uid="{00000000-000D-0000-FFFF-FFFF00000000}"/>
  </bookViews>
  <sheets>
    <sheet name="Instruccions" sheetId="16" r:id="rId1"/>
    <sheet name="Preus unitaris màxims fixats" sheetId="1" r:id="rId2"/>
    <sheet name="CA1. Oferta Preus Unitaris" sheetId="3" r:id="rId3"/>
    <sheet name="CA2. Resultat Oferta Total " sheetId="15" r:id="rId4"/>
  </sheets>
  <definedNames>
    <definedName name="__shared_5_0_0">NA()</definedName>
    <definedName name="__shared_5_0_1">NA()</definedName>
    <definedName name="__shared_5_0_2">NA()</definedName>
    <definedName name="__shared_5_0_3">NA()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" l="1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 l="1"/>
  <c r="F25" i="1"/>
  <c r="F19" i="1"/>
  <c r="F20" i="1"/>
  <c r="F18" i="1"/>
  <c r="F7" i="1"/>
  <c r="F8" i="1"/>
  <c r="F9" i="1"/>
  <c r="F10" i="1"/>
  <c r="F11" i="1"/>
  <c r="F12" i="1"/>
  <c r="F13" i="1"/>
  <c r="F14" i="1"/>
  <c r="F15" i="1"/>
  <c r="F16" i="1"/>
  <c r="F17" i="1"/>
  <c r="F21" i="1"/>
  <c r="F22" i="1"/>
  <c r="F23" i="1"/>
  <c r="F24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6" i="1"/>
  <c r="F74" i="1" l="1"/>
  <c r="D9" i="15" l="1"/>
  <c r="E9" i="15" l="1"/>
  <c r="F9" i="15" s="1"/>
</calcChain>
</file>

<file path=xl/sharedStrings.xml><?xml version="1.0" encoding="utf-8"?>
<sst xmlns="http://schemas.openxmlformats.org/spreadsheetml/2006/main" count="171" uniqueCount="93">
  <si>
    <t>PREU UNITARI MÀXIM IVA EXCLÒS</t>
  </si>
  <si>
    <t>PREU NET DE LICITACIÓ</t>
  </si>
  <si>
    <t>TIPUS DE LLICÈNCIES</t>
  </si>
  <si>
    <t>Concepte</t>
  </si>
  <si>
    <t>PREU TOTAL PER LLICÈNCIA</t>
  </si>
  <si>
    <t>Aquest document permet fer les propostes corresponents al criteris de valoració preu</t>
  </si>
  <si>
    <t>Si es superés qualssevol dels preus unitaris establerts la cel·la canviarà a color vermell</t>
  </si>
  <si>
    <t>advertint la possible exclusió del procediment per haver superat l'import de licitació.</t>
  </si>
  <si>
    <t>El resultat del sumatori dels preus unitaris oferts per les previsions de la pestanya CA1</t>
  </si>
  <si>
    <t>es traspassa automàticament a la pestanya CA2. calculant així el resultat oferta global.</t>
  </si>
  <si>
    <t>Cal omplir les cel·les de color verd de la pestanya CA1 amb els preus unitaris oferts.</t>
  </si>
  <si>
    <t>A aquest import se li aplica automàticament el 21% d'IVA.</t>
  </si>
  <si>
    <t>Import IVA exclòs*</t>
  </si>
  <si>
    <t>Import IVA*</t>
  </si>
  <si>
    <t>Import Total*</t>
  </si>
  <si>
    <t>Aquests imports de la pestanya CA2. s'hauran de fer constar a l'Annex 3 del PCAP.</t>
  </si>
  <si>
    <t>Institut Municipal Barcelona Innovació i Tecnologia</t>
  </si>
  <si>
    <t>Les cel·les en blanc són valors fixats per BIT i resultat dels càlculs establerts al PCAP.</t>
  </si>
  <si>
    <t>Customer Community for Public Sector‐EE‐Logins (Per Month)</t>
  </si>
  <si>
    <t>Customer Community for Public Sector-Members</t>
  </si>
  <si>
    <t>Customer Community Plus for Public Sector-Logins (Per Month)</t>
  </si>
  <si>
    <t>Mobile Publisher for Logins (per Month) </t>
  </si>
  <si>
    <t>MuleSoft - Anypoint Platform Base Subscription - Platinum Edition</t>
  </si>
  <si>
    <t>MuleSoft - Included vCore - PreProd - Platinum Edition</t>
  </si>
  <si>
    <t>MuleSoft - Included vCore Production - Platinum Edition</t>
  </si>
  <si>
    <t>MuleSoft - Premium Connector - SAP Connector - PreProd - Platinum Edition</t>
  </si>
  <si>
    <t>MuleSoft - Premium Connector - SAP Connector - Production - Platinum Edition</t>
  </si>
  <si>
    <t>Marketing Cloud Engagement Corporate Edition</t>
  </si>
  <si>
    <t>Additional Contacts Corporate Edition (1,000)</t>
  </si>
  <si>
    <t>Customer Data Cloud Starter for Marketing Enterprise Edition</t>
  </si>
  <si>
    <t>Customer Data Cloud Segmentation &amp; Activation (100K Credits)</t>
  </si>
  <si>
    <t>Customer Data Cloud for Marketing Ad Audiences</t>
  </si>
  <si>
    <t>Customer Data Cloud for Marketing - Data Services Card (100K)</t>
  </si>
  <si>
    <t>Force.com Enterprise Edition Administrator Cross Product</t>
  </si>
  <si>
    <t>Sender Authentication Package</t>
  </si>
  <si>
    <t>SSL Certificate</t>
  </si>
  <si>
    <t>SMS/MMS Code Lease - No charge with Edition</t>
  </si>
  <si>
    <t>SMS/MMS Mobile Messages (1,000)</t>
  </si>
  <si>
    <t>Agentforce for Public Sector Add-on – Enterprise Edition</t>
  </si>
  <si>
    <t>Salesforce Foundations – Entitlements – Flex Credits</t>
  </si>
  <si>
    <t>Salesforce Foundations</t>
  </si>
  <si>
    <t>Data Services Credits for Agentforce AddOn</t>
  </si>
  <si>
    <t>Data Storage (10GB)</t>
  </si>
  <si>
    <t>Salesforce Archive - Data (1 GB)</t>
  </si>
  <si>
    <t>Salesforce Archive - Files (1 GB)</t>
  </si>
  <si>
    <t>Salesforce Data Mask</t>
  </si>
  <si>
    <t>Salesforce Data Seeding</t>
  </si>
  <si>
    <t>Knowledge</t>
  </si>
  <si>
    <t>Flex Credits (100k)</t>
  </si>
  <si>
    <t>Digital Engagement - Enterprise Edition</t>
  </si>
  <si>
    <t>Digital Engagement - WhatsApp Business Messaging (1,000)</t>
  </si>
  <si>
    <t>Service Cloud Voice - Enterprise Edition</t>
  </si>
  <si>
    <t>Employee Experience for Public Sector - Enterprise Edition</t>
  </si>
  <si>
    <t xml:space="preserve">Employee Experience for Public Sector - Login (10K credits)- EE (RUL) </t>
  </si>
  <si>
    <t>Distributed Marketing</t>
  </si>
  <si>
    <t>Distributed Marketing for Partner Community Logins (Per Month)</t>
  </si>
  <si>
    <t>Distributed Marketing for Partner Community Members</t>
  </si>
  <si>
    <t>WhatsApp Phone Number Lease - (Sinch Migrated Numbers Only)</t>
  </si>
  <si>
    <t>WhatsApp Business Messaging (1,000)</t>
  </si>
  <si>
    <t>Marketing Cloud Intelligence - Growth</t>
  </si>
  <si>
    <t>Marketing Cloud Intelligence - Plus</t>
  </si>
  <si>
    <t>Marketing Cloud Personalization - Growth (EMEA)</t>
  </si>
  <si>
    <t>Marketing Cloud Personalization - Premium (EMEA)</t>
  </si>
  <si>
    <t>Super Messages (1,000)</t>
  </si>
  <si>
    <t>Super Messages - excluding SMS/MMS (1,000)</t>
  </si>
  <si>
    <t>Additional Business Unit (+1)</t>
  </si>
  <si>
    <t>Marketing Cloud Advertising - Additional Audiences</t>
  </si>
  <si>
    <t>Flex Credits - Unlimited</t>
  </si>
  <si>
    <t>MuleSoft - Anypoint API Manager Production - Platinum Edition</t>
  </si>
  <si>
    <t>MuleSoft - Anypoint API Manager Pre-Production - Platinum Edition</t>
  </si>
  <si>
    <t>MuleSoft - Anypoint API Governance - Platinum Edition</t>
  </si>
  <si>
    <t xml:space="preserve">MuleSoft - Anypoint MQ API Requests (500M) - Platinum Edition                </t>
  </si>
  <si>
    <t>MuleSoft - Anypoint Flex Gateway (100M API Calls) - Platinum Edition</t>
  </si>
  <si>
    <t>MuleSoft - Anypoint VPC/VPN - Platinum Edition</t>
  </si>
  <si>
    <t xml:space="preserve">MuleSoft - Expertise Hours </t>
  </si>
  <si>
    <t>MuleSoft - Premium Connector - Oracle EBS - Production - Platinum Edition</t>
  </si>
  <si>
    <t>MuleSoft - Premium Connector - Oracle EBS - Pre-Production - Platinum Edition</t>
  </si>
  <si>
    <t>MuleSoft - Architect  - Quantity (0.5 FTEs)</t>
  </si>
  <si>
    <t xml:space="preserve">Salesforce Foundations </t>
  </si>
  <si>
    <t xml:space="preserve">Data Cloud Provisioning </t>
  </si>
  <si>
    <t>Salesforce Foundations - Entitlements - Flex Credits</t>
  </si>
  <si>
    <t>Force.com - Unlimited Edition (Administrator) - Cross Product</t>
  </si>
  <si>
    <t>MuleSoft - APIM - API Access Request - UE</t>
  </si>
  <si>
    <t>MuleSoft - APIM - API Experience Hub</t>
  </si>
  <si>
    <t>Automation for vCore/Core</t>
  </si>
  <si>
    <t>Additional Automation Credits (10,000)</t>
  </si>
  <si>
    <t xml:space="preserve"> </t>
  </si>
  <si>
    <t xml:space="preserve">PREU TOTAL PER LLICÈNCIA </t>
  </si>
  <si>
    <t xml:space="preserve">PREVISIÓ </t>
  </si>
  <si>
    <t xml:space="preserve">DURADA MESOS </t>
  </si>
  <si>
    <t>Total Oferta Preus Unitaris</t>
  </si>
  <si>
    <t xml:space="preserve">OFERTA </t>
  </si>
  <si>
    <t>Oferta Total Preus Unitaris Annex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</si>
</sst>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4"/>
      <name val="Arial"/>
      <family val="2"/>
    </font>
    <font>
      <sz val="11"/>
      <color indexed="8"/>
      <name val="Calibri"/>
      <family val="2"/>
    </font>
    <font>
      <b/>
      <sz val="9"/>
      <color theme="1"/>
      <name val="Verdana"/>
      <family val="2"/>
    </font>
    <font>
      <b/>
      <sz val="11"/>
      <color theme="1"/>
      <name val="Arial"/>
      <family val="2"/>
    </font>
    <font>
      <sz val="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3">
    <xf numFmtId="0" fontId="0" fillId="0" borderId="0"/>
    <xf numFmtId="0" fontId="3" fillId="0" borderId="0"/>
    <xf numFmtId="9" fontId="3" fillId="0" borderId="0"/>
    <xf numFmtId="166" fontId="3" fillId="0" borderId="0"/>
    <xf numFmtId="164" fontId="3" fillId="0" borderId="0"/>
    <xf numFmtId="167" fontId="3" fillId="0" borderId="0"/>
    <xf numFmtId="165" fontId="3" fillId="0" borderId="0"/>
    <xf numFmtId="0" fontId="3" fillId="0" borderId="0"/>
    <xf numFmtId="0" fontId="4" fillId="0" borderId="0" applyBorder="0"/>
    <xf numFmtId="0" fontId="1" fillId="0" borderId="0"/>
    <xf numFmtId="0" fontId="5" fillId="0" borderId="0"/>
    <xf numFmtId="0" fontId="8" fillId="0" borderId="0">
      <alignment vertical="center"/>
    </xf>
    <xf numFmtId="0" fontId="10" fillId="0" borderId="0"/>
  </cellStyleXfs>
  <cellXfs count="46">
    <xf numFmtId="0" fontId="0" fillId="0" borderId="0" xfId="0"/>
    <xf numFmtId="0" fontId="6" fillId="2" borderId="2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1" fillId="3" borderId="0" xfId="0" applyFont="1" applyFill="1" applyAlignment="1">
      <alignment horizontal="right"/>
    </xf>
    <xf numFmtId="0" fontId="0" fillId="3" borderId="0" xfId="0" applyFill="1"/>
    <xf numFmtId="0" fontId="9" fillId="3" borderId="0" xfId="11" applyFont="1" applyFill="1">
      <alignment vertical="center"/>
    </xf>
    <xf numFmtId="0" fontId="0" fillId="3" borderId="3" xfId="0" applyFill="1" applyBorder="1" applyAlignment="1">
      <alignment horizontal="center" vertical="center" wrapText="1"/>
    </xf>
    <xf numFmtId="168" fontId="0" fillId="3" borderId="6" xfId="0" applyNumberFormat="1" applyFill="1" applyBorder="1" applyAlignment="1">
      <alignment horizontal="center" vertical="center"/>
    </xf>
    <xf numFmtId="168" fontId="0" fillId="3" borderId="7" xfId="0" applyNumberFormat="1" applyFill="1" applyBorder="1" applyAlignment="1">
      <alignment horizontal="center" vertical="center"/>
    </xf>
    <xf numFmtId="0" fontId="11" fillId="3" borderId="0" xfId="0" applyFont="1" applyFill="1" applyAlignment="1">
      <alignment horizontal="center"/>
    </xf>
    <xf numFmtId="0" fontId="12" fillId="3" borderId="0" xfId="0" applyFont="1" applyFill="1"/>
    <xf numFmtId="0" fontId="7" fillId="3" borderId="0" xfId="0" applyFont="1" applyFill="1"/>
    <xf numFmtId="0" fontId="7" fillId="3" borderId="0" xfId="0" applyFont="1" applyFill="1" applyAlignment="1">
      <alignment wrapText="1"/>
    </xf>
    <xf numFmtId="0" fontId="0" fillId="3" borderId="8" xfId="0" applyFill="1" applyBorder="1"/>
    <xf numFmtId="0" fontId="0" fillId="3" borderId="8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wrapText="1"/>
    </xf>
    <xf numFmtId="0" fontId="0" fillId="3" borderId="10" xfId="0" applyFill="1" applyBorder="1"/>
    <xf numFmtId="0" fontId="0" fillId="3" borderId="10" xfId="0" applyFill="1" applyBorder="1" applyAlignment="1">
      <alignment horizontal="left"/>
    </xf>
    <xf numFmtId="0" fontId="6" fillId="2" borderId="2" xfId="0" applyFont="1" applyFill="1" applyBorder="1" applyAlignment="1">
      <alignment horizontal="center" vertical="center" wrapText="1"/>
    </xf>
    <xf numFmtId="168" fontId="0" fillId="3" borderId="0" xfId="0" applyNumberFormat="1" applyFill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 indent="1"/>
    </xf>
    <xf numFmtId="0" fontId="13" fillId="0" borderId="5" xfId="0" applyFont="1" applyBorder="1" applyAlignment="1">
      <alignment horizontal="left" vertical="center" inden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4" fontId="13" fillId="0" borderId="5" xfId="0" applyNumberFormat="1" applyFont="1" applyBorder="1" applyAlignment="1">
      <alignment horizontal="right" vertical="center"/>
    </xf>
    <xf numFmtId="3" fontId="13" fillId="0" borderId="2" xfId="0" applyNumberFormat="1" applyFont="1" applyBorder="1" applyAlignment="1">
      <alignment horizontal="right" vertical="center"/>
    </xf>
    <xf numFmtId="3" fontId="13" fillId="0" borderId="5" xfId="0" applyNumberFormat="1" applyFont="1" applyBorder="1" applyAlignment="1">
      <alignment horizontal="right" vertical="center"/>
    </xf>
    <xf numFmtId="168" fontId="13" fillId="0" borderId="2" xfId="0" applyNumberFormat="1" applyFont="1" applyBorder="1" applyAlignment="1">
      <alignment horizontal="right" vertical="center"/>
    </xf>
    <xf numFmtId="8" fontId="0" fillId="3" borderId="5" xfId="0" applyNumberForma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right" vertical="center"/>
    </xf>
    <xf numFmtId="4" fontId="0" fillId="3" borderId="0" xfId="0" applyNumberFormat="1" applyFill="1" applyAlignment="1">
      <alignment horizontal="center" vertical="center"/>
    </xf>
    <xf numFmtId="0" fontId="0" fillId="3" borderId="0" xfId="0" applyFill="1" applyProtection="1">
      <protection locked="0"/>
    </xf>
    <xf numFmtId="0" fontId="13" fillId="0" borderId="2" xfId="0" applyFont="1" applyBorder="1" applyAlignment="1" applyProtection="1">
      <alignment horizontal="right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>
      <alignment horizontal="right" vertical="center" wrapText="1"/>
    </xf>
    <xf numFmtId="0" fontId="0" fillId="3" borderId="12" xfId="0" applyFill="1" applyBorder="1" applyProtection="1">
      <protection locked="0"/>
    </xf>
    <xf numFmtId="0" fontId="0" fillId="3" borderId="12" xfId="0" applyFill="1" applyBorder="1"/>
    <xf numFmtId="168" fontId="0" fillId="3" borderId="2" xfId="0" applyNumberFormat="1" applyFill="1" applyBorder="1"/>
    <xf numFmtId="0" fontId="0" fillId="3" borderId="3" xfId="0" applyFill="1" applyBorder="1"/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4" xfId="0" applyFill="1" applyBorder="1" applyAlignment="1">
      <alignment horizontal="center"/>
    </xf>
  </cellXfs>
  <cellStyles count="13">
    <cellStyle name="Comma" xfId="5" xr:uid="{00000000-0005-0000-0000-000000000000}"/>
    <cellStyle name="Comma [0]" xfId="6" xr:uid="{00000000-0005-0000-0000-000001000000}"/>
    <cellStyle name="Currency" xfId="3" xr:uid="{00000000-0005-0000-0000-000002000000}"/>
    <cellStyle name="Currency [0]" xfId="4" xr:uid="{00000000-0005-0000-0000-000003000000}"/>
    <cellStyle name="Normal" xfId="0" builtinId="0"/>
    <cellStyle name="Normal 10" xfId="12" xr:uid="{00000000-0005-0000-0000-000005000000}"/>
    <cellStyle name="Normal 2" xfId="8" xr:uid="{00000000-0005-0000-0000-000006000000}"/>
    <cellStyle name="Normal 2 2" xfId="7" xr:uid="{00000000-0005-0000-0000-000007000000}"/>
    <cellStyle name="Normal 2 3" xfId="11" xr:uid="{00000000-0005-0000-0000-000008000000}"/>
    <cellStyle name="Normal 3" xfId="9" xr:uid="{00000000-0005-0000-0000-000009000000}"/>
    <cellStyle name="Normal 4" xfId="1" xr:uid="{00000000-0005-0000-0000-00000A000000}"/>
    <cellStyle name="Normal 5" xfId="10" xr:uid="{00000000-0005-0000-0000-00000B000000}"/>
    <cellStyle name="Percent" xfId="2" xr:uid="{00000000-0005-0000-0000-00000C000000}"/>
  </cellStyles>
  <dxfs count="25">
    <dxf>
      <fill>
        <gradientFill type="path" left="0.5" right="0.5" top="0.5" bottom="0.5">
          <stop position="0">
            <color theme="0"/>
          </stop>
          <stop position="1">
            <color rgb="FF92D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92D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92D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92D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92D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92D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92D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92D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92D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92D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92D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92D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C3E7E.238E450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C3E7E.238E450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C3E7E.238E450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C3E7E.238E450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1252220</xdr:colOff>
      <xdr:row>2</xdr:row>
      <xdr:rowOff>133350</xdr:rowOff>
    </xdr:to>
    <xdr:pic>
      <xdr:nvPicPr>
        <xdr:cNvPr id="2" name="Imatge 1" descr="Imatge que conté Font, Gràfics, logotip, disseny gràfic&#10;&#10;Pot ser que el contingut generat per IA no sigui correcte.">
          <a:extLst>
            <a:ext uri="{FF2B5EF4-FFF2-40B4-BE49-F238E27FC236}">
              <a16:creationId xmlns:a16="http://schemas.microsoft.com/office/drawing/2014/main" id="{03E1A734-5D58-B3D5-8A39-BEDA3F104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90500"/>
          <a:ext cx="1252220" cy="323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152400</xdr:rowOff>
    </xdr:from>
    <xdr:to>
      <xdr:col>1</xdr:col>
      <xdr:colOff>1261745</xdr:colOff>
      <xdr:row>2</xdr:row>
      <xdr:rowOff>95250</xdr:rowOff>
    </xdr:to>
    <xdr:pic>
      <xdr:nvPicPr>
        <xdr:cNvPr id="4" name="Imatge 3" descr="Imatge que conté Font, Gràfics, logotip, disseny gràfic&#10;&#10;Pot ser que el contingut generat per IA no sigui correcte.">
          <a:extLst>
            <a:ext uri="{FF2B5EF4-FFF2-40B4-BE49-F238E27FC236}">
              <a16:creationId xmlns:a16="http://schemas.microsoft.com/office/drawing/2014/main" id="{8C848172-6D1F-49E1-9975-45B08802E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52400"/>
          <a:ext cx="1252220" cy="323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133350</xdr:rowOff>
    </xdr:from>
    <xdr:to>
      <xdr:col>1</xdr:col>
      <xdr:colOff>1299845</xdr:colOff>
      <xdr:row>2</xdr:row>
      <xdr:rowOff>76200</xdr:rowOff>
    </xdr:to>
    <xdr:pic>
      <xdr:nvPicPr>
        <xdr:cNvPr id="3" name="Imatge 2" descr="Imatge que conté Font, Gràfics, logotip, disseny gràfic&#10;&#10;Pot ser que el contingut generat per IA no sigui correcte.">
          <a:extLst>
            <a:ext uri="{FF2B5EF4-FFF2-40B4-BE49-F238E27FC236}">
              <a16:creationId xmlns:a16="http://schemas.microsoft.com/office/drawing/2014/main" id="{91F8755B-585D-4103-96B6-2A81F345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33350"/>
          <a:ext cx="1252220" cy="323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123825</xdr:rowOff>
    </xdr:from>
    <xdr:to>
      <xdr:col>2</xdr:col>
      <xdr:colOff>899795</xdr:colOff>
      <xdr:row>2</xdr:row>
      <xdr:rowOff>66675</xdr:rowOff>
    </xdr:to>
    <xdr:pic>
      <xdr:nvPicPr>
        <xdr:cNvPr id="2" name="Imatge 1" descr="Imatge que conté Font, Gràfics, logotip, disseny gràfic&#10;&#10;Pot ser que el contingut generat per IA no sigui correcte.">
          <a:extLst>
            <a:ext uri="{FF2B5EF4-FFF2-40B4-BE49-F238E27FC236}">
              <a16:creationId xmlns:a16="http://schemas.microsoft.com/office/drawing/2014/main" id="{512E94D2-AB01-47B5-AECB-9C99ED080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23825"/>
          <a:ext cx="1252220" cy="323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5"/>
  <sheetViews>
    <sheetView workbookViewId="0">
      <selection activeCell="B35" sqref="B35"/>
    </sheetView>
  </sheetViews>
  <sheetFormatPr defaultColWidth="8.85546875" defaultRowHeight="15" x14ac:dyDescent="0.25"/>
  <cols>
    <col min="1" max="1" width="9.42578125" style="4" customWidth="1"/>
    <col min="2" max="2" width="103.85546875" style="4" customWidth="1"/>
    <col min="3" max="16384" width="8.85546875" style="4"/>
  </cols>
  <sheetData>
    <row r="2" spans="2:2" x14ac:dyDescent="0.25">
      <c r="B2" s="9" t="s">
        <v>16</v>
      </c>
    </row>
    <row r="3" spans="2:2" x14ac:dyDescent="0.25">
      <c r="B3" s="10"/>
    </row>
    <row r="5" spans="2:2" x14ac:dyDescent="0.25">
      <c r="B5" s="11" t="s">
        <v>5</v>
      </c>
    </row>
    <row r="6" spans="2:2" x14ac:dyDescent="0.25">
      <c r="B6" s="11"/>
    </row>
    <row r="7" spans="2:2" x14ac:dyDescent="0.25">
      <c r="B7" s="17" t="s">
        <v>10</v>
      </c>
    </row>
    <row r="8" spans="2:2" x14ac:dyDescent="0.25">
      <c r="B8" s="13" t="s">
        <v>6</v>
      </c>
    </row>
    <row r="9" spans="2:2" x14ac:dyDescent="0.25">
      <c r="B9" s="18" t="s">
        <v>7</v>
      </c>
    </row>
    <row r="10" spans="2:2" ht="15" customHeight="1" x14ac:dyDescent="0.25">
      <c r="B10" s="17" t="s">
        <v>17</v>
      </c>
    </row>
    <row r="11" spans="2:2" x14ac:dyDescent="0.25">
      <c r="B11" s="12"/>
    </row>
    <row r="12" spans="2:2" x14ac:dyDescent="0.25">
      <c r="B12" s="14" t="s">
        <v>8</v>
      </c>
    </row>
    <row r="13" spans="2:2" x14ac:dyDescent="0.25">
      <c r="B13" s="15" t="s">
        <v>9</v>
      </c>
    </row>
    <row r="14" spans="2:2" x14ac:dyDescent="0.25">
      <c r="B14" s="19" t="s">
        <v>11</v>
      </c>
    </row>
    <row r="15" spans="2:2" x14ac:dyDescent="0.25">
      <c r="B15" s="16" t="s">
        <v>15</v>
      </c>
    </row>
  </sheetData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80"/>
  <sheetViews>
    <sheetView topLeftCell="A42" workbookViewId="0">
      <selection activeCell="C6" sqref="C6:C73"/>
    </sheetView>
  </sheetViews>
  <sheetFormatPr defaultRowHeight="15" x14ac:dyDescent="0.25"/>
  <cols>
    <col min="1" max="1" width="8.42578125" style="2" customWidth="1"/>
    <col min="2" max="2" width="93.28515625" style="2" customWidth="1"/>
    <col min="3" max="4" width="15.7109375" style="2" customWidth="1"/>
    <col min="5" max="5" width="9.7109375" style="2" customWidth="1"/>
    <col min="6" max="6" width="15.7109375" style="2" customWidth="1"/>
    <col min="7" max="7" width="9.140625" style="2"/>
    <col min="8" max="8" width="10.140625" style="2" bestFit="1" customWidth="1"/>
    <col min="9" max="16384" width="9.140625" style="2"/>
  </cols>
  <sheetData>
    <row r="2" spans="2:6" x14ac:dyDescent="0.15">
      <c r="B2" s="9" t="s">
        <v>16</v>
      </c>
    </row>
    <row r="4" spans="2:6" ht="15.75" thickBot="1" x14ac:dyDescent="0.3"/>
    <row r="5" spans="2:6" ht="53.25" customHeight="1" thickBot="1" x14ac:dyDescent="0.3">
      <c r="B5" s="20" t="s">
        <v>2</v>
      </c>
      <c r="C5" s="20" t="s">
        <v>0</v>
      </c>
      <c r="D5" s="20" t="s">
        <v>89</v>
      </c>
      <c r="E5" s="20" t="s">
        <v>88</v>
      </c>
      <c r="F5" s="20" t="s">
        <v>87</v>
      </c>
    </row>
    <row r="6" spans="2:6" ht="15.75" thickBot="1" x14ac:dyDescent="0.3">
      <c r="B6" s="25" t="s">
        <v>18</v>
      </c>
      <c r="C6" s="26">
        <v>7.0000000000000007E-2</v>
      </c>
      <c r="D6" s="26">
        <v>16</v>
      </c>
      <c r="E6" s="29">
        <v>87500</v>
      </c>
      <c r="F6" s="31">
        <f>C6*D6*E6</f>
        <v>98000.000000000015</v>
      </c>
    </row>
    <row r="7" spans="2:6" ht="15.75" thickBot="1" x14ac:dyDescent="0.3">
      <c r="B7" s="22" t="s">
        <v>19</v>
      </c>
      <c r="C7" s="27">
        <v>10.4</v>
      </c>
      <c r="D7" s="26">
        <v>16</v>
      </c>
      <c r="E7" s="27">
        <v>0</v>
      </c>
      <c r="F7" s="31">
        <f t="shared" ref="F7:F70" si="0">C7*D7*E7</f>
        <v>0</v>
      </c>
    </row>
    <row r="8" spans="2:6" ht="15.75" thickBot="1" x14ac:dyDescent="0.3">
      <c r="B8" s="22" t="s">
        <v>20</v>
      </c>
      <c r="C8" s="27">
        <v>15.6</v>
      </c>
      <c r="D8" s="26">
        <v>16</v>
      </c>
      <c r="E8" s="27">
        <v>0</v>
      </c>
      <c r="F8" s="31">
        <f t="shared" si="0"/>
        <v>0</v>
      </c>
    </row>
    <row r="9" spans="2:6" ht="15.75" thickBot="1" x14ac:dyDescent="0.3">
      <c r="B9" s="22" t="s">
        <v>21</v>
      </c>
      <c r="C9" s="27">
        <v>0.11</v>
      </c>
      <c r="D9" s="26">
        <v>16</v>
      </c>
      <c r="E9" s="30">
        <v>24000</v>
      </c>
      <c r="F9" s="31">
        <f t="shared" si="0"/>
        <v>42240</v>
      </c>
    </row>
    <row r="10" spans="2:6" ht="15.75" thickBot="1" x14ac:dyDescent="0.3">
      <c r="B10" s="22" t="s">
        <v>22</v>
      </c>
      <c r="C10" s="28">
        <v>3181.02</v>
      </c>
      <c r="D10" s="26">
        <v>16</v>
      </c>
      <c r="E10" s="27">
        <v>1</v>
      </c>
      <c r="F10" s="31">
        <f t="shared" si="0"/>
        <v>50896.32</v>
      </c>
    </row>
    <row r="11" spans="2:6" ht="15.75" thickBot="1" x14ac:dyDescent="0.3">
      <c r="B11" s="23" t="s">
        <v>23</v>
      </c>
      <c r="C11" s="27">
        <v>0</v>
      </c>
      <c r="D11" s="26">
        <v>16</v>
      </c>
      <c r="E11" s="27">
        <v>4</v>
      </c>
      <c r="F11" s="31">
        <f t="shared" si="0"/>
        <v>0</v>
      </c>
    </row>
    <row r="12" spans="2:6" ht="15.75" thickBot="1" x14ac:dyDescent="0.3">
      <c r="B12" s="23" t="s">
        <v>24</v>
      </c>
      <c r="C12" s="27">
        <v>0</v>
      </c>
      <c r="D12" s="26">
        <v>16</v>
      </c>
      <c r="E12" s="27">
        <v>2</v>
      </c>
      <c r="F12" s="31">
        <f t="shared" si="0"/>
        <v>0</v>
      </c>
    </row>
    <row r="13" spans="2:6" ht="15.75" thickBot="1" x14ac:dyDescent="0.3">
      <c r="B13" s="24" t="s">
        <v>25</v>
      </c>
      <c r="C13" s="27">
        <v>903.79</v>
      </c>
      <c r="D13" s="26">
        <v>16</v>
      </c>
      <c r="E13" s="27">
        <v>1</v>
      </c>
      <c r="F13" s="31">
        <f t="shared" si="0"/>
        <v>14460.64</v>
      </c>
    </row>
    <row r="14" spans="2:6" ht="15.75" thickBot="1" x14ac:dyDescent="0.3">
      <c r="B14" s="24" t="s">
        <v>26</v>
      </c>
      <c r="C14" s="27">
        <v>958.56</v>
      </c>
      <c r="D14" s="26">
        <v>16</v>
      </c>
      <c r="E14" s="27">
        <v>1</v>
      </c>
      <c r="F14" s="31">
        <f t="shared" si="0"/>
        <v>15336.96</v>
      </c>
    </row>
    <row r="15" spans="2:6" ht="15.75" thickBot="1" x14ac:dyDescent="0.3">
      <c r="B15" s="22" t="s">
        <v>27</v>
      </c>
      <c r="C15" s="27">
        <v>888.89</v>
      </c>
      <c r="D15" s="26">
        <v>16</v>
      </c>
      <c r="E15" s="27">
        <v>1</v>
      </c>
      <c r="F15" s="31">
        <f t="shared" si="0"/>
        <v>14222.24</v>
      </c>
    </row>
    <row r="16" spans="2:6" ht="15.75" thickBot="1" x14ac:dyDescent="0.3">
      <c r="B16" s="22" t="s">
        <v>28</v>
      </c>
      <c r="C16" s="27">
        <v>5.15</v>
      </c>
      <c r="D16" s="26">
        <v>16</v>
      </c>
      <c r="E16" s="30">
        <v>1455</v>
      </c>
      <c r="F16" s="31">
        <f t="shared" si="0"/>
        <v>119892.00000000001</v>
      </c>
    </row>
    <row r="17" spans="2:6" ht="15.75" thickBot="1" x14ac:dyDescent="0.3">
      <c r="B17" s="22" t="s">
        <v>29</v>
      </c>
      <c r="C17" s="27">
        <v>4004</v>
      </c>
      <c r="D17" s="33">
        <v>16</v>
      </c>
      <c r="E17" s="27">
        <v>1</v>
      </c>
      <c r="F17" s="31">
        <f t="shared" si="0"/>
        <v>64064</v>
      </c>
    </row>
    <row r="18" spans="2:6" ht="15.75" thickBot="1" x14ac:dyDescent="0.3">
      <c r="B18" s="22" t="s">
        <v>30</v>
      </c>
      <c r="C18" s="27">
        <v>520</v>
      </c>
      <c r="D18" s="26">
        <v>1</v>
      </c>
      <c r="E18" s="27">
        <v>5</v>
      </c>
      <c r="F18" s="31">
        <f>C18*E18</f>
        <v>2600</v>
      </c>
    </row>
    <row r="19" spans="2:6" ht="15.75" thickBot="1" x14ac:dyDescent="0.3">
      <c r="B19" s="22" t="s">
        <v>31</v>
      </c>
      <c r="C19" s="27">
        <v>208</v>
      </c>
      <c r="D19" s="26">
        <v>1</v>
      </c>
      <c r="E19" s="27">
        <v>1</v>
      </c>
      <c r="F19" s="31">
        <f t="shared" ref="F19:F20" si="1">C19*E19</f>
        <v>208</v>
      </c>
    </row>
    <row r="20" spans="2:6" ht="15.75" thickBot="1" x14ac:dyDescent="0.3">
      <c r="B20" s="22" t="s">
        <v>32</v>
      </c>
      <c r="C20" s="27">
        <v>429</v>
      </c>
      <c r="D20" s="26">
        <v>1</v>
      </c>
      <c r="E20" s="27">
        <v>27</v>
      </c>
      <c r="F20" s="31">
        <f t="shared" si="1"/>
        <v>11583</v>
      </c>
    </row>
    <row r="21" spans="2:6" ht="15.75" thickBot="1" x14ac:dyDescent="0.3">
      <c r="B21" s="22" t="s">
        <v>33</v>
      </c>
      <c r="C21" s="27">
        <v>25.74</v>
      </c>
      <c r="D21" s="26">
        <v>16</v>
      </c>
      <c r="E21" s="27">
        <v>1</v>
      </c>
      <c r="F21" s="31">
        <f t="shared" si="0"/>
        <v>411.84</v>
      </c>
    </row>
    <row r="22" spans="2:6" ht="15.75" thickBot="1" x14ac:dyDescent="0.3">
      <c r="B22" s="22" t="s">
        <v>34</v>
      </c>
      <c r="C22" s="27">
        <v>45.29</v>
      </c>
      <c r="D22" s="26">
        <v>16</v>
      </c>
      <c r="E22" s="27">
        <v>1</v>
      </c>
      <c r="F22" s="31">
        <f t="shared" si="0"/>
        <v>724.64</v>
      </c>
    </row>
    <row r="23" spans="2:6" ht="15.75" thickBot="1" x14ac:dyDescent="0.3">
      <c r="B23" s="22" t="s">
        <v>35</v>
      </c>
      <c r="C23" s="27">
        <v>14.35</v>
      </c>
      <c r="D23" s="26">
        <v>16</v>
      </c>
      <c r="E23" s="27">
        <v>4</v>
      </c>
      <c r="F23" s="31">
        <f t="shared" si="0"/>
        <v>918.4</v>
      </c>
    </row>
    <row r="24" spans="2:6" ht="15.75" thickBot="1" x14ac:dyDescent="0.3">
      <c r="B24" s="22" t="s">
        <v>36</v>
      </c>
      <c r="C24" s="27">
        <v>0</v>
      </c>
      <c r="D24" s="26">
        <v>16</v>
      </c>
      <c r="E24" s="27">
        <v>1</v>
      </c>
      <c r="F24" s="31">
        <f t="shared" si="0"/>
        <v>0</v>
      </c>
    </row>
    <row r="25" spans="2:6" ht="15.75" thickBot="1" x14ac:dyDescent="0.3">
      <c r="B25" s="22" t="s">
        <v>37</v>
      </c>
      <c r="C25" s="27">
        <v>1.38</v>
      </c>
      <c r="D25" s="26">
        <v>1</v>
      </c>
      <c r="E25" s="30">
        <v>31000</v>
      </c>
      <c r="F25" s="31">
        <f>C25*E25</f>
        <v>42780</v>
      </c>
    </row>
    <row r="26" spans="2:6" ht="15.75" thickBot="1" x14ac:dyDescent="0.3">
      <c r="B26" s="22" t="s">
        <v>38</v>
      </c>
      <c r="C26" s="27">
        <v>78.2</v>
      </c>
      <c r="D26" s="26">
        <v>16</v>
      </c>
      <c r="E26" s="27">
        <v>0</v>
      </c>
      <c r="F26" s="31">
        <f t="shared" si="0"/>
        <v>0</v>
      </c>
    </row>
    <row r="27" spans="2:6" ht="15.75" thickBot="1" x14ac:dyDescent="0.3">
      <c r="B27" s="22" t="s">
        <v>39</v>
      </c>
      <c r="C27" s="27">
        <v>0</v>
      </c>
      <c r="D27" s="26">
        <v>16</v>
      </c>
      <c r="E27" s="27">
        <v>0</v>
      </c>
      <c r="F27" s="31">
        <f t="shared" si="0"/>
        <v>0</v>
      </c>
    </row>
    <row r="28" spans="2:6" ht="15.75" thickBot="1" x14ac:dyDescent="0.3">
      <c r="B28" s="22" t="s">
        <v>40</v>
      </c>
      <c r="C28" s="28">
        <v>0</v>
      </c>
      <c r="D28" s="26">
        <v>16</v>
      </c>
      <c r="E28" s="27">
        <v>0</v>
      </c>
      <c r="F28" s="31">
        <f t="shared" si="0"/>
        <v>0</v>
      </c>
    </row>
    <row r="29" spans="2:6" ht="15.75" thickBot="1" x14ac:dyDescent="0.3">
      <c r="B29" s="23" t="s">
        <v>41</v>
      </c>
      <c r="C29" s="27">
        <v>2.6</v>
      </c>
      <c r="D29" s="26">
        <v>16</v>
      </c>
      <c r="E29" s="27">
        <v>0</v>
      </c>
      <c r="F29" s="31">
        <f t="shared" si="0"/>
        <v>0</v>
      </c>
    </row>
    <row r="30" spans="2:6" ht="15.75" thickBot="1" x14ac:dyDescent="0.3">
      <c r="B30" s="23" t="s">
        <v>42</v>
      </c>
      <c r="C30" s="27">
        <v>208</v>
      </c>
      <c r="D30" s="26">
        <v>16</v>
      </c>
      <c r="E30" s="27">
        <v>10</v>
      </c>
      <c r="F30" s="31">
        <f t="shared" si="0"/>
        <v>33280</v>
      </c>
    </row>
    <row r="31" spans="2:6" ht="15.75" thickBot="1" x14ac:dyDescent="0.3">
      <c r="B31" s="24" t="s">
        <v>43</v>
      </c>
      <c r="C31" s="27">
        <v>7.28</v>
      </c>
      <c r="D31" s="26">
        <v>16</v>
      </c>
      <c r="E31" s="27">
        <v>0</v>
      </c>
      <c r="F31" s="31">
        <f t="shared" si="0"/>
        <v>0</v>
      </c>
    </row>
    <row r="32" spans="2:6" ht="15.75" thickBot="1" x14ac:dyDescent="0.3">
      <c r="B32" s="22" t="s">
        <v>44</v>
      </c>
      <c r="C32" s="27">
        <v>0.73</v>
      </c>
      <c r="D32" s="26">
        <v>16</v>
      </c>
      <c r="E32" s="27">
        <v>0</v>
      </c>
      <c r="F32" s="31">
        <f t="shared" si="0"/>
        <v>0</v>
      </c>
    </row>
    <row r="33" spans="2:6" ht="15.75" thickBot="1" x14ac:dyDescent="0.3">
      <c r="B33" s="22" t="s">
        <v>45</v>
      </c>
      <c r="C33" s="27">
        <v>5957.05</v>
      </c>
      <c r="D33" s="26">
        <v>16</v>
      </c>
      <c r="E33" s="27">
        <v>0</v>
      </c>
      <c r="F33" s="31">
        <f t="shared" si="0"/>
        <v>0</v>
      </c>
    </row>
    <row r="34" spans="2:6" ht="15.75" thickBot="1" x14ac:dyDescent="0.3">
      <c r="B34" s="22" t="s">
        <v>46</v>
      </c>
      <c r="C34" s="27">
        <v>0</v>
      </c>
      <c r="D34" s="26">
        <v>16</v>
      </c>
      <c r="E34" s="27">
        <v>0</v>
      </c>
      <c r="F34" s="31">
        <f t="shared" si="0"/>
        <v>0</v>
      </c>
    </row>
    <row r="35" spans="2:6" ht="15.75" thickBot="1" x14ac:dyDescent="0.3">
      <c r="B35" s="22" t="s">
        <v>47</v>
      </c>
      <c r="C35" s="27">
        <v>78</v>
      </c>
      <c r="D35" s="26">
        <v>16</v>
      </c>
      <c r="E35" s="27">
        <v>10</v>
      </c>
      <c r="F35" s="31">
        <f t="shared" si="0"/>
        <v>12480</v>
      </c>
    </row>
    <row r="36" spans="2:6" ht="15.75" thickBot="1" x14ac:dyDescent="0.3">
      <c r="B36" s="22" t="s">
        <v>48</v>
      </c>
      <c r="C36" s="27">
        <v>442</v>
      </c>
      <c r="D36" s="26">
        <v>16</v>
      </c>
      <c r="E36" s="27">
        <v>0</v>
      </c>
      <c r="F36" s="31">
        <f t="shared" si="0"/>
        <v>0</v>
      </c>
    </row>
    <row r="37" spans="2:6" ht="15.75" thickBot="1" x14ac:dyDescent="0.3">
      <c r="B37" s="22" t="s">
        <v>49</v>
      </c>
      <c r="C37" s="27">
        <v>78</v>
      </c>
      <c r="D37" s="26">
        <v>16</v>
      </c>
      <c r="E37" s="27">
        <v>0</v>
      </c>
      <c r="F37" s="31">
        <f t="shared" si="0"/>
        <v>0</v>
      </c>
    </row>
    <row r="38" spans="2:6" ht="15.75" thickBot="1" x14ac:dyDescent="0.3">
      <c r="B38" s="23" t="s">
        <v>50</v>
      </c>
      <c r="C38" s="27">
        <v>52</v>
      </c>
      <c r="D38" s="26">
        <v>16</v>
      </c>
      <c r="E38" s="27">
        <v>0</v>
      </c>
      <c r="F38" s="31">
        <f t="shared" si="0"/>
        <v>0</v>
      </c>
    </row>
    <row r="39" spans="2:6" ht="15.75" thickBot="1" x14ac:dyDescent="0.3">
      <c r="B39" s="23" t="s">
        <v>51</v>
      </c>
      <c r="C39" s="27">
        <v>52</v>
      </c>
      <c r="D39" s="26">
        <v>16</v>
      </c>
      <c r="E39" s="27">
        <v>0</v>
      </c>
      <c r="F39" s="31">
        <f t="shared" si="0"/>
        <v>0</v>
      </c>
    </row>
    <row r="40" spans="2:6" ht="15.75" thickBot="1" x14ac:dyDescent="0.3">
      <c r="B40" s="23" t="s">
        <v>52</v>
      </c>
      <c r="C40" s="27">
        <v>15.6</v>
      </c>
      <c r="D40" s="26">
        <v>16</v>
      </c>
      <c r="E40" s="27">
        <v>0</v>
      </c>
      <c r="F40" s="31">
        <f t="shared" si="0"/>
        <v>0</v>
      </c>
    </row>
    <row r="41" spans="2:6" ht="15.75" thickBot="1" x14ac:dyDescent="0.3">
      <c r="B41" s="22" t="s">
        <v>53</v>
      </c>
      <c r="C41" s="27">
        <v>1248</v>
      </c>
      <c r="D41" s="26">
        <v>16</v>
      </c>
      <c r="E41" s="27">
        <v>0</v>
      </c>
      <c r="F41" s="31">
        <f t="shared" si="0"/>
        <v>0</v>
      </c>
    </row>
    <row r="42" spans="2:6" ht="15.75" thickBot="1" x14ac:dyDescent="0.3">
      <c r="B42" s="22" t="s">
        <v>54</v>
      </c>
      <c r="C42" s="27">
        <v>52</v>
      </c>
      <c r="D42" s="26">
        <v>16</v>
      </c>
      <c r="E42" s="27">
        <v>0</v>
      </c>
      <c r="F42" s="31">
        <f t="shared" si="0"/>
        <v>0</v>
      </c>
    </row>
    <row r="43" spans="2:6" ht="15.75" thickBot="1" x14ac:dyDescent="0.3">
      <c r="B43" s="22" t="s">
        <v>55</v>
      </c>
      <c r="C43" s="27">
        <v>6.24</v>
      </c>
      <c r="D43" s="26">
        <v>16</v>
      </c>
      <c r="E43" s="27">
        <v>0</v>
      </c>
      <c r="F43" s="31">
        <f t="shared" si="0"/>
        <v>0</v>
      </c>
    </row>
    <row r="44" spans="2:6" ht="15.75" thickBot="1" x14ac:dyDescent="0.3">
      <c r="B44" s="22" t="s">
        <v>56</v>
      </c>
      <c r="C44" s="27">
        <v>15.6</v>
      </c>
      <c r="D44" s="26">
        <v>16</v>
      </c>
      <c r="E44" s="27">
        <v>0</v>
      </c>
      <c r="F44" s="31">
        <f t="shared" si="0"/>
        <v>0</v>
      </c>
    </row>
    <row r="45" spans="2:6" ht="15.75" thickBot="1" x14ac:dyDescent="0.3">
      <c r="B45" s="22" t="s">
        <v>57</v>
      </c>
      <c r="C45" s="27">
        <v>134.16</v>
      </c>
      <c r="D45" s="26">
        <v>16</v>
      </c>
      <c r="E45" s="27">
        <v>0</v>
      </c>
      <c r="F45" s="31">
        <f t="shared" si="0"/>
        <v>0</v>
      </c>
    </row>
    <row r="46" spans="2:6" ht="15.75" thickBot="1" x14ac:dyDescent="0.3">
      <c r="B46" s="22" t="s">
        <v>58</v>
      </c>
      <c r="C46" s="27">
        <v>1.07</v>
      </c>
      <c r="D46" s="26">
        <v>16</v>
      </c>
      <c r="E46" s="27">
        <v>0</v>
      </c>
      <c r="F46" s="31">
        <f t="shared" si="0"/>
        <v>0</v>
      </c>
    </row>
    <row r="47" spans="2:6" ht="15.75" thickBot="1" x14ac:dyDescent="0.3">
      <c r="B47" s="22" t="s">
        <v>59</v>
      </c>
      <c r="C47" s="27">
        <v>4073.68</v>
      </c>
      <c r="D47" s="26">
        <v>16</v>
      </c>
      <c r="E47" s="27">
        <v>0</v>
      </c>
      <c r="F47" s="31">
        <f t="shared" si="0"/>
        <v>0</v>
      </c>
    </row>
    <row r="48" spans="2:6" ht="15.75" thickBot="1" x14ac:dyDescent="0.3">
      <c r="B48" s="22" t="s">
        <v>60</v>
      </c>
      <c r="C48" s="27">
        <v>12168</v>
      </c>
      <c r="D48" s="26">
        <v>16</v>
      </c>
      <c r="E48" s="27">
        <v>0</v>
      </c>
      <c r="F48" s="31">
        <f t="shared" si="0"/>
        <v>0</v>
      </c>
    </row>
    <row r="49" spans="2:6" ht="15.75" thickBot="1" x14ac:dyDescent="0.3">
      <c r="B49" s="22" t="s">
        <v>61</v>
      </c>
      <c r="C49" s="27">
        <v>9360</v>
      </c>
      <c r="D49" s="26">
        <v>16</v>
      </c>
      <c r="E49" s="27">
        <v>0</v>
      </c>
      <c r="F49" s="31">
        <f t="shared" si="0"/>
        <v>0</v>
      </c>
    </row>
    <row r="50" spans="2:6" ht="15.75" thickBot="1" x14ac:dyDescent="0.3">
      <c r="B50" s="22" t="s">
        <v>62</v>
      </c>
      <c r="C50" s="27">
        <v>26000</v>
      </c>
      <c r="D50" s="26">
        <v>16</v>
      </c>
      <c r="E50" s="27">
        <v>0</v>
      </c>
      <c r="F50" s="31">
        <f t="shared" si="0"/>
        <v>0</v>
      </c>
    </row>
    <row r="51" spans="2:6" ht="15.75" thickBot="1" x14ac:dyDescent="0.3">
      <c r="B51" s="22" t="s">
        <v>63</v>
      </c>
      <c r="C51" s="27">
        <v>10.4</v>
      </c>
      <c r="D51" s="26">
        <v>16</v>
      </c>
      <c r="E51" s="27">
        <v>0</v>
      </c>
      <c r="F51" s="31">
        <f t="shared" si="0"/>
        <v>0</v>
      </c>
    </row>
    <row r="52" spans="2:6" ht="15.75" thickBot="1" x14ac:dyDescent="0.3">
      <c r="B52" s="22" t="s">
        <v>64</v>
      </c>
      <c r="C52" s="27">
        <v>10.4</v>
      </c>
      <c r="D52" s="26">
        <v>16</v>
      </c>
      <c r="E52" s="27">
        <v>0</v>
      </c>
      <c r="F52" s="31">
        <f t="shared" si="0"/>
        <v>0</v>
      </c>
    </row>
    <row r="53" spans="2:6" ht="15.75" thickBot="1" x14ac:dyDescent="0.3">
      <c r="B53" s="22" t="s">
        <v>65</v>
      </c>
      <c r="C53" s="27">
        <v>930.8</v>
      </c>
      <c r="D53" s="26">
        <v>16</v>
      </c>
      <c r="E53" s="27">
        <v>0</v>
      </c>
      <c r="F53" s="31">
        <f t="shared" si="0"/>
        <v>0</v>
      </c>
    </row>
    <row r="54" spans="2:6" ht="15.75" thickBot="1" x14ac:dyDescent="0.3">
      <c r="B54" s="22" t="s">
        <v>66</v>
      </c>
      <c r="C54" s="27">
        <v>145.6</v>
      </c>
      <c r="D54" s="26">
        <v>16</v>
      </c>
      <c r="E54" s="27">
        <v>0</v>
      </c>
      <c r="F54" s="31">
        <f t="shared" si="0"/>
        <v>0</v>
      </c>
    </row>
    <row r="55" spans="2:6" ht="15.75" thickBot="1" x14ac:dyDescent="0.3">
      <c r="B55" s="22" t="s">
        <v>67</v>
      </c>
      <c r="C55" s="27">
        <v>520</v>
      </c>
      <c r="D55" s="26">
        <v>16</v>
      </c>
      <c r="E55" s="27">
        <v>0</v>
      </c>
      <c r="F55" s="31">
        <f t="shared" si="0"/>
        <v>0</v>
      </c>
    </row>
    <row r="56" spans="2:6" ht="15.75" thickBot="1" x14ac:dyDescent="0.3">
      <c r="B56" s="22" t="s">
        <v>68</v>
      </c>
      <c r="C56" s="27">
        <v>89.72</v>
      </c>
      <c r="D56" s="26">
        <v>16</v>
      </c>
      <c r="E56" s="27">
        <v>0</v>
      </c>
      <c r="F56" s="31">
        <f t="shared" si="0"/>
        <v>0</v>
      </c>
    </row>
    <row r="57" spans="2:6" ht="15.75" thickBot="1" x14ac:dyDescent="0.3">
      <c r="B57" s="22" t="s">
        <v>69</v>
      </c>
      <c r="C57" s="28">
        <v>47.22</v>
      </c>
      <c r="D57" s="26">
        <v>16</v>
      </c>
      <c r="E57" s="27">
        <v>0</v>
      </c>
      <c r="F57" s="31">
        <f t="shared" si="0"/>
        <v>0</v>
      </c>
    </row>
    <row r="58" spans="2:6" ht="15.75" thickBot="1" x14ac:dyDescent="0.3">
      <c r="B58" s="22" t="s">
        <v>70</v>
      </c>
      <c r="C58" s="27">
        <v>16.64</v>
      </c>
      <c r="D58" s="26">
        <v>16</v>
      </c>
      <c r="E58" s="27">
        <v>0</v>
      </c>
      <c r="F58" s="31">
        <f t="shared" si="0"/>
        <v>0</v>
      </c>
    </row>
    <row r="59" spans="2:6" ht="15.75" thickBot="1" x14ac:dyDescent="0.3">
      <c r="B59" s="22" t="s">
        <v>71</v>
      </c>
      <c r="C59" s="27">
        <v>1278.08</v>
      </c>
      <c r="D59" s="26">
        <v>16</v>
      </c>
      <c r="E59" s="27">
        <v>0</v>
      </c>
      <c r="F59" s="31">
        <f t="shared" si="0"/>
        <v>0</v>
      </c>
    </row>
    <row r="60" spans="2:6" ht="15.75" thickBot="1" x14ac:dyDescent="0.3">
      <c r="B60" s="22" t="s">
        <v>72</v>
      </c>
      <c r="C60" s="27">
        <v>1144</v>
      </c>
      <c r="D60" s="26">
        <v>16</v>
      </c>
      <c r="E60" s="27">
        <v>0</v>
      </c>
      <c r="F60" s="31">
        <f t="shared" si="0"/>
        <v>0</v>
      </c>
    </row>
    <row r="61" spans="2:6" ht="15.75" thickBot="1" x14ac:dyDescent="0.3">
      <c r="B61" s="22" t="s">
        <v>73</v>
      </c>
      <c r="C61" s="27">
        <v>191.36</v>
      </c>
      <c r="D61" s="26">
        <v>16</v>
      </c>
      <c r="E61" s="27">
        <v>0</v>
      </c>
      <c r="F61" s="31">
        <f t="shared" si="0"/>
        <v>0</v>
      </c>
    </row>
    <row r="62" spans="2:6" ht="15.75" thickBot="1" x14ac:dyDescent="0.3">
      <c r="B62" s="22" t="s">
        <v>74</v>
      </c>
      <c r="C62" s="27">
        <v>223.6</v>
      </c>
      <c r="D62" s="26">
        <v>16</v>
      </c>
      <c r="E62" s="27">
        <v>0</v>
      </c>
      <c r="F62" s="31">
        <f t="shared" si="0"/>
        <v>0</v>
      </c>
    </row>
    <row r="63" spans="2:6" ht="15.75" thickBot="1" x14ac:dyDescent="0.3">
      <c r="B63" s="22" t="s">
        <v>75</v>
      </c>
      <c r="C63" s="27">
        <v>1120.08</v>
      </c>
      <c r="D63" s="26">
        <v>16</v>
      </c>
      <c r="E63" s="27">
        <v>0</v>
      </c>
      <c r="F63" s="31">
        <f t="shared" si="0"/>
        <v>0</v>
      </c>
    </row>
    <row r="64" spans="2:6" ht="15.75" thickBot="1" x14ac:dyDescent="0.3">
      <c r="B64" s="22" t="s">
        <v>76</v>
      </c>
      <c r="C64" s="27">
        <v>996.32</v>
      </c>
      <c r="D64" s="26">
        <v>16</v>
      </c>
      <c r="E64" s="27">
        <v>0</v>
      </c>
      <c r="F64" s="31">
        <f t="shared" si="0"/>
        <v>0</v>
      </c>
    </row>
    <row r="65" spans="2:8" ht="15.75" thickBot="1" x14ac:dyDescent="0.3">
      <c r="B65" s="22" t="s">
        <v>77</v>
      </c>
      <c r="C65" s="27">
        <v>17160</v>
      </c>
      <c r="D65" s="26">
        <v>16</v>
      </c>
      <c r="E65" s="27">
        <v>0</v>
      </c>
      <c r="F65" s="31">
        <f t="shared" si="0"/>
        <v>0</v>
      </c>
    </row>
    <row r="66" spans="2:8" ht="15.75" thickBot="1" x14ac:dyDescent="0.3">
      <c r="B66" s="22" t="s">
        <v>78</v>
      </c>
      <c r="C66" s="27">
        <v>0</v>
      </c>
      <c r="D66" s="26">
        <v>16</v>
      </c>
      <c r="E66" s="27">
        <v>0</v>
      </c>
      <c r="F66" s="31">
        <f t="shared" si="0"/>
        <v>0</v>
      </c>
    </row>
    <row r="67" spans="2:8" ht="15.75" thickBot="1" x14ac:dyDescent="0.3">
      <c r="B67" s="22" t="s">
        <v>79</v>
      </c>
      <c r="C67" s="27">
        <v>0</v>
      </c>
      <c r="D67" s="26">
        <v>16</v>
      </c>
      <c r="E67" s="27">
        <v>0</v>
      </c>
      <c r="F67" s="31">
        <f t="shared" si="0"/>
        <v>0</v>
      </c>
    </row>
    <row r="68" spans="2:8" ht="15.75" thickBot="1" x14ac:dyDescent="0.3">
      <c r="B68" s="22" t="s">
        <v>80</v>
      </c>
      <c r="C68" s="27">
        <v>0</v>
      </c>
      <c r="D68" s="26">
        <v>16</v>
      </c>
      <c r="E68" s="27">
        <v>0</v>
      </c>
      <c r="F68" s="31">
        <f t="shared" si="0"/>
        <v>0</v>
      </c>
    </row>
    <row r="69" spans="2:8" ht="15.75" thickBot="1" x14ac:dyDescent="0.3">
      <c r="B69" s="22" t="s">
        <v>81</v>
      </c>
      <c r="C69" s="27">
        <v>0</v>
      </c>
      <c r="D69" s="26">
        <v>16</v>
      </c>
      <c r="E69" s="27">
        <v>0</v>
      </c>
      <c r="F69" s="31">
        <f t="shared" si="0"/>
        <v>0</v>
      </c>
    </row>
    <row r="70" spans="2:8" ht="15.75" thickBot="1" x14ac:dyDescent="0.3">
      <c r="B70" s="22" t="s">
        <v>82</v>
      </c>
      <c r="C70" s="27">
        <v>14.51</v>
      </c>
      <c r="D70" s="26">
        <v>16</v>
      </c>
      <c r="E70" s="27">
        <v>0</v>
      </c>
      <c r="F70" s="31">
        <f t="shared" si="0"/>
        <v>0</v>
      </c>
    </row>
    <row r="71" spans="2:8" ht="15.75" thickBot="1" x14ac:dyDescent="0.3">
      <c r="B71" s="22" t="s">
        <v>83</v>
      </c>
      <c r="C71" s="27">
        <v>0</v>
      </c>
      <c r="D71" s="26">
        <v>16</v>
      </c>
      <c r="E71" s="27">
        <v>0</v>
      </c>
      <c r="F71" s="31">
        <f t="shared" ref="F71:F73" si="2">C71*D71*E71</f>
        <v>0</v>
      </c>
    </row>
    <row r="72" spans="2:8" ht="15.75" thickBot="1" x14ac:dyDescent="0.3">
      <c r="B72" s="22" t="s">
        <v>84</v>
      </c>
      <c r="C72" s="27">
        <v>2418</v>
      </c>
      <c r="D72" s="26">
        <v>16</v>
      </c>
      <c r="E72" s="27">
        <v>0</v>
      </c>
      <c r="F72" s="31">
        <f t="shared" si="2"/>
        <v>0</v>
      </c>
    </row>
    <row r="73" spans="2:8" ht="15.75" thickBot="1" x14ac:dyDescent="0.3">
      <c r="B73" s="22" t="s">
        <v>85</v>
      </c>
      <c r="C73" s="27">
        <v>59.28</v>
      </c>
      <c r="D73" s="26">
        <v>16</v>
      </c>
      <c r="E73" s="27">
        <v>0</v>
      </c>
      <c r="F73" s="31">
        <f t="shared" si="2"/>
        <v>0</v>
      </c>
    </row>
    <row r="74" spans="2:8" ht="15.75" thickBot="1" x14ac:dyDescent="0.3">
      <c r="B74" s="43" t="s">
        <v>1</v>
      </c>
      <c r="C74" s="44"/>
      <c r="D74" s="44"/>
      <c r="E74" s="45"/>
      <c r="F74" s="32">
        <f>SUM(F6:F73)</f>
        <v>524098.0400000001</v>
      </c>
      <c r="H74" s="34"/>
    </row>
    <row r="77" spans="2:8" x14ac:dyDescent="0.25">
      <c r="B77" s="2" t="s">
        <v>86</v>
      </c>
      <c r="D77" s="2" t="s">
        <v>86</v>
      </c>
    </row>
    <row r="80" spans="2:8" x14ac:dyDescent="0.25">
      <c r="B80" s="21"/>
    </row>
  </sheetData>
  <sheetProtection sheet="1" objects="1" scenarios="1"/>
  <mergeCells count="1">
    <mergeCell ref="B74:E74"/>
  </mergeCells>
  <pageMargins left="0.7" right="0.7" top="0.75" bottom="0.75" header="0.3" footer="0.3"/>
  <pageSetup paperSize="9" orientation="portrait" horizontalDpi="1200" verticalDpi="1200" r:id="rId1"/>
  <ignoredErrors>
    <ignoredError sqref="F2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77"/>
  <sheetViews>
    <sheetView tabSelected="1" workbookViewId="0">
      <selection activeCell="C6" sqref="C6:C73"/>
    </sheetView>
  </sheetViews>
  <sheetFormatPr defaultRowHeight="15" x14ac:dyDescent="0.25"/>
  <cols>
    <col min="1" max="1" width="8.140625" style="35" customWidth="1"/>
    <col min="2" max="2" width="73.5703125" style="4" customWidth="1"/>
    <col min="3" max="3" width="15.7109375" style="35" customWidth="1"/>
    <col min="4" max="4" width="15.7109375" style="2" customWidth="1"/>
    <col min="5" max="5" width="9.28515625" style="4" customWidth="1"/>
    <col min="6" max="6" width="15.7109375" style="4" customWidth="1"/>
    <col min="7" max="16384" width="9.140625" style="35"/>
  </cols>
  <sheetData>
    <row r="2" spans="2:6" x14ac:dyDescent="0.25">
      <c r="B2" s="3" t="s">
        <v>16</v>
      </c>
      <c r="E2" s="4" t="s">
        <v>86</v>
      </c>
    </row>
    <row r="4" spans="2:6" ht="15.75" thickBot="1" x14ac:dyDescent="0.3"/>
    <row r="5" spans="2:6" ht="54" customHeight="1" thickBot="1" x14ac:dyDescent="0.3">
      <c r="B5" s="20" t="s">
        <v>2</v>
      </c>
      <c r="C5" s="37" t="s">
        <v>0</v>
      </c>
      <c r="D5" s="20" t="s">
        <v>89</v>
      </c>
      <c r="E5" s="20" t="s">
        <v>88</v>
      </c>
      <c r="F5" s="20" t="s">
        <v>4</v>
      </c>
    </row>
    <row r="6" spans="2:6" ht="15.75" customHeight="1" thickBot="1" x14ac:dyDescent="0.3">
      <c r="B6" s="25" t="s">
        <v>18</v>
      </c>
      <c r="C6" s="36">
        <v>0</v>
      </c>
      <c r="D6" s="26">
        <v>16</v>
      </c>
      <c r="E6" s="29">
        <v>87500</v>
      </c>
      <c r="F6" s="38">
        <f>(C6*E6*D6)</f>
        <v>0</v>
      </c>
    </row>
    <row r="7" spans="2:6" ht="15.75" customHeight="1" thickBot="1" x14ac:dyDescent="0.3">
      <c r="B7" s="22" t="s">
        <v>19</v>
      </c>
      <c r="C7" s="36">
        <v>0</v>
      </c>
      <c r="D7" s="26">
        <v>16</v>
      </c>
      <c r="E7" s="27">
        <v>0</v>
      </c>
      <c r="F7" s="38">
        <f t="shared" ref="F7:F70" si="0">(C7*E7*D7)</f>
        <v>0</v>
      </c>
    </row>
    <row r="8" spans="2:6" ht="15.75" customHeight="1" thickBot="1" x14ac:dyDescent="0.3">
      <c r="B8" s="22" t="s">
        <v>20</v>
      </c>
      <c r="C8" s="36">
        <v>0</v>
      </c>
      <c r="D8" s="26">
        <v>16</v>
      </c>
      <c r="E8" s="27">
        <v>0</v>
      </c>
      <c r="F8" s="38">
        <f t="shared" si="0"/>
        <v>0</v>
      </c>
    </row>
    <row r="9" spans="2:6" ht="15.75" customHeight="1" thickBot="1" x14ac:dyDescent="0.3">
      <c r="B9" s="22" t="s">
        <v>21</v>
      </c>
      <c r="C9" s="36">
        <v>0</v>
      </c>
      <c r="D9" s="26">
        <v>16</v>
      </c>
      <c r="E9" s="30">
        <v>24000</v>
      </c>
      <c r="F9" s="38">
        <f t="shared" si="0"/>
        <v>0</v>
      </c>
    </row>
    <row r="10" spans="2:6" ht="15.75" customHeight="1" thickBot="1" x14ac:dyDescent="0.3">
      <c r="B10" s="22" t="s">
        <v>22</v>
      </c>
      <c r="C10" s="36">
        <v>0</v>
      </c>
      <c r="D10" s="26">
        <v>16</v>
      </c>
      <c r="E10" s="27">
        <v>1</v>
      </c>
      <c r="F10" s="38">
        <f t="shared" si="0"/>
        <v>0</v>
      </c>
    </row>
    <row r="11" spans="2:6" ht="15.75" customHeight="1" thickBot="1" x14ac:dyDescent="0.3">
      <c r="B11" s="23" t="s">
        <v>23</v>
      </c>
      <c r="C11" s="36">
        <v>0</v>
      </c>
      <c r="D11" s="26">
        <v>16</v>
      </c>
      <c r="E11" s="27">
        <v>4</v>
      </c>
      <c r="F11" s="38">
        <f t="shared" si="0"/>
        <v>0</v>
      </c>
    </row>
    <row r="12" spans="2:6" ht="15.75" customHeight="1" thickBot="1" x14ac:dyDescent="0.3">
      <c r="B12" s="23" t="s">
        <v>24</v>
      </c>
      <c r="C12" s="36">
        <v>0</v>
      </c>
      <c r="D12" s="26">
        <v>16</v>
      </c>
      <c r="E12" s="27">
        <v>2</v>
      </c>
      <c r="F12" s="38">
        <f t="shared" si="0"/>
        <v>0</v>
      </c>
    </row>
    <row r="13" spans="2:6" ht="15.75" customHeight="1" thickBot="1" x14ac:dyDescent="0.3">
      <c r="B13" s="24" t="s">
        <v>25</v>
      </c>
      <c r="C13" s="36">
        <v>0</v>
      </c>
      <c r="D13" s="26">
        <v>16</v>
      </c>
      <c r="E13" s="27">
        <v>1</v>
      </c>
      <c r="F13" s="38">
        <f t="shared" si="0"/>
        <v>0</v>
      </c>
    </row>
    <row r="14" spans="2:6" ht="15.75" customHeight="1" thickBot="1" x14ac:dyDescent="0.3">
      <c r="B14" s="24" t="s">
        <v>26</v>
      </c>
      <c r="C14" s="36">
        <v>0</v>
      </c>
      <c r="D14" s="26">
        <v>16</v>
      </c>
      <c r="E14" s="27">
        <v>1</v>
      </c>
      <c r="F14" s="38">
        <f t="shared" si="0"/>
        <v>0</v>
      </c>
    </row>
    <row r="15" spans="2:6" ht="15.75" customHeight="1" thickBot="1" x14ac:dyDescent="0.3">
      <c r="B15" s="22" t="s">
        <v>27</v>
      </c>
      <c r="C15" s="36">
        <v>0</v>
      </c>
      <c r="D15" s="26">
        <v>16</v>
      </c>
      <c r="E15" s="27">
        <v>1</v>
      </c>
      <c r="F15" s="38">
        <f t="shared" si="0"/>
        <v>0</v>
      </c>
    </row>
    <row r="16" spans="2:6" ht="15.75" customHeight="1" thickBot="1" x14ac:dyDescent="0.3">
      <c r="B16" s="22" t="s">
        <v>28</v>
      </c>
      <c r="C16" s="36">
        <v>0</v>
      </c>
      <c r="D16" s="26">
        <v>16</v>
      </c>
      <c r="E16" s="30">
        <v>1455</v>
      </c>
      <c r="F16" s="38">
        <f t="shared" si="0"/>
        <v>0</v>
      </c>
    </row>
    <row r="17" spans="2:6" ht="15.75" customHeight="1" thickBot="1" x14ac:dyDescent="0.3">
      <c r="B17" s="22" t="s">
        <v>29</v>
      </c>
      <c r="C17" s="36">
        <v>0</v>
      </c>
      <c r="D17" s="26">
        <v>16</v>
      </c>
      <c r="E17" s="27">
        <v>1</v>
      </c>
      <c r="F17" s="38">
        <f t="shared" si="0"/>
        <v>0</v>
      </c>
    </row>
    <row r="18" spans="2:6" ht="15.75" customHeight="1" thickBot="1" x14ac:dyDescent="0.3">
      <c r="B18" s="22" t="s">
        <v>30</v>
      </c>
      <c r="C18" s="36">
        <v>0</v>
      </c>
      <c r="D18" s="26">
        <v>1</v>
      </c>
      <c r="E18" s="27">
        <v>5</v>
      </c>
      <c r="F18" s="38">
        <f t="shared" si="0"/>
        <v>0</v>
      </c>
    </row>
    <row r="19" spans="2:6" ht="15.75" customHeight="1" thickBot="1" x14ac:dyDescent="0.3">
      <c r="B19" s="22" t="s">
        <v>31</v>
      </c>
      <c r="C19" s="36">
        <v>0</v>
      </c>
      <c r="D19" s="26">
        <v>1</v>
      </c>
      <c r="E19" s="27">
        <v>1</v>
      </c>
      <c r="F19" s="38">
        <f t="shared" si="0"/>
        <v>0</v>
      </c>
    </row>
    <row r="20" spans="2:6" ht="15.75" customHeight="1" thickBot="1" x14ac:dyDescent="0.3">
      <c r="B20" s="22" t="s">
        <v>32</v>
      </c>
      <c r="C20" s="36">
        <v>0</v>
      </c>
      <c r="D20" s="26">
        <v>1</v>
      </c>
      <c r="E20" s="27">
        <v>27</v>
      </c>
      <c r="F20" s="38">
        <f t="shared" si="0"/>
        <v>0</v>
      </c>
    </row>
    <row r="21" spans="2:6" ht="15.75" customHeight="1" thickBot="1" x14ac:dyDescent="0.3">
      <c r="B21" s="22" t="s">
        <v>33</v>
      </c>
      <c r="C21" s="36">
        <v>0</v>
      </c>
      <c r="D21" s="26">
        <v>16</v>
      </c>
      <c r="E21" s="27">
        <v>1</v>
      </c>
      <c r="F21" s="38">
        <f t="shared" si="0"/>
        <v>0</v>
      </c>
    </row>
    <row r="22" spans="2:6" ht="15.75" customHeight="1" thickBot="1" x14ac:dyDescent="0.3">
      <c r="B22" s="22" t="s">
        <v>34</v>
      </c>
      <c r="C22" s="36">
        <v>0</v>
      </c>
      <c r="D22" s="26">
        <v>16</v>
      </c>
      <c r="E22" s="27">
        <v>1</v>
      </c>
      <c r="F22" s="38">
        <f t="shared" si="0"/>
        <v>0</v>
      </c>
    </row>
    <row r="23" spans="2:6" ht="15.75" customHeight="1" thickBot="1" x14ac:dyDescent="0.3">
      <c r="B23" s="22" t="s">
        <v>35</v>
      </c>
      <c r="C23" s="36">
        <v>0</v>
      </c>
      <c r="D23" s="26">
        <v>16</v>
      </c>
      <c r="E23" s="27">
        <v>4</v>
      </c>
      <c r="F23" s="38">
        <f t="shared" si="0"/>
        <v>0</v>
      </c>
    </row>
    <row r="24" spans="2:6" ht="15.75" customHeight="1" thickBot="1" x14ac:dyDescent="0.3">
      <c r="B24" s="22" t="s">
        <v>36</v>
      </c>
      <c r="C24" s="36">
        <v>0</v>
      </c>
      <c r="D24" s="26">
        <v>16</v>
      </c>
      <c r="E24" s="27">
        <v>1</v>
      </c>
      <c r="F24" s="38">
        <f t="shared" si="0"/>
        <v>0</v>
      </c>
    </row>
    <row r="25" spans="2:6" ht="15.75" customHeight="1" thickBot="1" x14ac:dyDescent="0.3">
      <c r="B25" s="22" t="s">
        <v>37</v>
      </c>
      <c r="C25" s="36">
        <v>0</v>
      </c>
      <c r="D25" s="26">
        <v>1</v>
      </c>
      <c r="E25" s="30">
        <v>31000</v>
      </c>
      <c r="F25" s="38">
        <f t="shared" si="0"/>
        <v>0</v>
      </c>
    </row>
    <row r="26" spans="2:6" ht="15.75" customHeight="1" thickBot="1" x14ac:dyDescent="0.3">
      <c r="B26" s="22" t="s">
        <v>38</v>
      </c>
      <c r="C26" s="36">
        <v>0</v>
      </c>
      <c r="D26" s="26">
        <v>16</v>
      </c>
      <c r="E26" s="27">
        <v>0</v>
      </c>
      <c r="F26" s="38">
        <f t="shared" si="0"/>
        <v>0</v>
      </c>
    </row>
    <row r="27" spans="2:6" ht="15.75" customHeight="1" thickBot="1" x14ac:dyDescent="0.3">
      <c r="B27" s="22" t="s">
        <v>39</v>
      </c>
      <c r="C27" s="36">
        <v>0</v>
      </c>
      <c r="D27" s="26">
        <v>16</v>
      </c>
      <c r="E27" s="27">
        <v>0</v>
      </c>
      <c r="F27" s="38">
        <f t="shared" si="0"/>
        <v>0</v>
      </c>
    </row>
    <row r="28" spans="2:6" ht="15.75" customHeight="1" thickBot="1" x14ac:dyDescent="0.3">
      <c r="B28" s="22" t="s">
        <v>40</v>
      </c>
      <c r="C28" s="36">
        <v>0</v>
      </c>
      <c r="D28" s="26">
        <v>16</v>
      </c>
      <c r="E28" s="27">
        <v>0</v>
      </c>
      <c r="F28" s="38">
        <f t="shared" si="0"/>
        <v>0</v>
      </c>
    </row>
    <row r="29" spans="2:6" ht="15.75" customHeight="1" thickBot="1" x14ac:dyDescent="0.3">
      <c r="B29" s="23" t="s">
        <v>41</v>
      </c>
      <c r="C29" s="36">
        <v>0</v>
      </c>
      <c r="D29" s="26">
        <v>16</v>
      </c>
      <c r="E29" s="27">
        <v>0</v>
      </c>
      <c r="F29" s="38">
        <f t="shared" si="0"/>
        <v>0</v>
      </c>
    </row>
    <row r="30" spans="2:6" ht="15.75" customHeight="1" thickBot="1" x14ac:dyDescent="0.3">
      <c r="B30" s="23" t="s">
        <v>42</v>
      </c>
      <c r="C30" s="36">
        <v>0</v>
      </c>
      <c r="D30" s="26">
        <v>16</v>
      </c>
      <c r="E30" s="27">
        <v>10</v>
      </c>
      <c r="F30" s="38">
        <f t="shared" si="0"/>
        <v>0</v>
      </c>
    </row>
    <row r="31" spans="2:6" ht="15.75" customHeight="1" thickBot="1" x14ac:dyDescent="0.3">
      <c r="B31" s="24" t="s">
        <v>43</v>
      </c>
      <c r="C31" s="36">
        <v>0</v>
      </c>
      <c r="D31" s="26">
        <v>16</v>
      </c>
      <c r="E31" s="27">
        <v>0</v>
      </c>
      <c r="F31" s="38">
        <f t="shared" si="0"/>
        <v>0</v>
      </c>
    </row>
    <row r="32" spans="2:6" ht="15.75" customHeight="1" thickBot="1" x14ac:dyDescent="0.3">
      <c r="B32" s="22" t="s">
        <v>44</v>
      </c>
      <c r="C32" s="36">
        <v>0</v>
      </c>
      <c r="D32" s="26">
        <v>16</v>
      </c>
      <c r="E32" s="27">
        <v>0</v>
      </c>
      <c r="F32" s="38">
        <f t="shared" si="0"/>
        <v>0</v>
      </c>
    </row>
    <row r="33" spans="2:6" ht="15.75" customHeight="1" thickBot="1" x14ac:dyDescent="0.3">
      <c r="B33" s="22" t="s">
        <v>45</v>
      </c>
      <c r="C33" s="36">
        <v>0</v>
      </c>
      <c r="D33" s="26">
        <v>16</v>
      </c>
      <c r="E33" s="27">
        <v>0</v>
      </c>
      <c r="F33" s="38">
        <f t="shared" si="0"/>
        <v>0</v>
      </c>
    </row>
    <row r="34" spans="2:6" ht="15.75" customHeight="1" thickBot="1" x14ac:dyDescent="0.3">
      <c r="B34" s="22" t="s">
        <v>46</v>
      </c>
      <c r="C34" s="36">
        <v>0</v>
      </c>
      <c r="D34" s="26">
        <v>16</v>
      </c>
      <c r="E34" s="27">
        <v>0</v>
      </c>
      <c r="F34" s="38">
        <f t="shared" si="0"/>
        <v>0</v>
      </c>
    </row>
    <row r="35" spans="2:6" ht="15.75" customHeight="1" thickBot="1" x14ac:dyDescent="0.3">
      <c r="B35" s="22" t="s">
        <v>47</v>
      </c>
      <c r="C35" s="36">
        <v>0</v>
      </c>
      <c r="D35" s="26">
        <v>16</v>
      </c>
      <c r="E35" s="27">
        <v>10</v>
      </c>
      <c r="F35" s="38">
        <f t="shared" si="0"/>
        <v>0</v>
      </c>
    </row>
    <row r="36" spans="2:6" ht="15.75" customHeight="1" thickBot="1" x14ac:dyDescent="0.3">
      <c r="B36" s="22" t="s">
        <v>48</v>
      </c>
      <c r="C36" s="36">
        <v>0</v>
      </c>
      <c r="D36" s="26">
        <v>16</v>
      </c>
      <c r="E36" s="27">
        <v>0</v>
      </c>
      <c r="F36" s="38">
        <f t="shared" si="0"/>
        <v>0</v>
      </c>
    </row>
    <row r="37" spans="2:6" ht="15.75" customHeight="1" thickBot="1" x14ac:dyDescent="0.3">
      <c r="B37" s="22" t="s">
        <v>49</v>
      </c>
      <c r="C37" s="36">
        <v>0</v>
      </c>
      <c r="D37" s="26">
        <v>16</v>
      </c>
      <c r="E37" s="27">
        <v>0</v>
      </c>
      <c r="F37" s="38">
        <f t="shared" si="0"/>
        <v>0</v>
      </c>
    </row>
    <row r="38" spans="2:6" ht="15.75" customHeight="1" thickBot="1" x14ac:dyDescent="0.3">
      <c r="B38" s="23" t="s">
        <v>50</v>
      </c>
      <c r="C38" s="36">
        <v>0</v>
      </c>
      <c r="D38" s="26">
        <v>16</v>
      </c>
      <c r="E38" s="27">
        <v>0</v>
      </c>
      <c r="F38" s="38">
        <f t="shared" si="0"/>
        <v>0</v>
      </c>
    </row>
    <row r="39" spans="2:6" ht="15.75" customHeight="1" thickBot="1" x14ac:dyDescent="0.3">
      <c r="B39" s="23" t="s">
        <v>51</v>
      </c>
      <c r="C39" s="36">
        <v>0</v>
      </c>
      <c r="D39" s="26">
        <v>16</v>
      </c>
      <c r="E39" s="27">
        <v>0</v>
      </c>
      <c r="F39" s="38">
        <f t="shared" si="0"/>
        <v>0</v>
      </c>
    </row>
    <row r="40" spans="2:6" ht="15.75" customHeight="1" thickBot="1" x14ac:dyDescent="0.3">
      <c r="B40" s="23" t="s">
        <v>52</v>
      </c>
      <c r="C40" s="36">
        <v>0</v>
      </c>
      <c r="D40" s="26">
        <v>16</v>
      </c>
      <c r="E40" s="27">
        <v>0</v>
      </c>
      <c r="F40" s="38">
        <f t="shared" si="0"/>
        <v>0</v>
      </c>
    </row>
    <row r="41" spans="2:6" ht="15.75" customHeight="1" thickBot="1" x14ac:dyDescent="0.3">
      <c r="B41" s="22" t="s">
        <v>53</v>
      </c>
      <c r="C41" s="36">
        <v>0</v>
      </c>
      <c r="D41" s="26">
        <v>16</v>
      </c>
      <c r="E41" s="27">
        <v>0</v>
      </c>
      <c r="F41" s="38">
        <f t="shared" si="0"/>
        <v>0</v>
      </c>
    </row>
    <row r="42" spans="2:6" ht="15.75" customHeight="1" thickBot="1" x14ac:dyDescent="0.3">
      <c r="B42" s="22" t="s">
        <v>54</v>
      </c>
      <c r="C42" s="36">
        <v>0</v>
      </c>
      <c r="D42" s="26">
        <v>16</v>
      </c>
      <c r="E42" s="27">
        <v>0</v>
      </c>
      <c r="F42" s="38">
        <f t="shared" si="0"/>
        <v>0</v>
      </c>
    </row>
    <row r="43" spans="2:6" ht="15.75" customHeight="1" thickBot="1" x14ac:dyDescent="0.3">
      <c r="B43" s="22" t="s">
        <v>55</v>
      </c>
      <c r="C43" s="36">
        <v>0</v>
      </c>
      <c r="D43" s="26">
        <v>16</v>
      </c>
      <c r="E43" s="27">
        <v>0</v>
      </c>
      <c r="F43" s="38">
        <f t="shared" si="0"/>
        <v>0</v>
      </c>
    </row>
    <row r="44" spans="2:6" ht="15.75" customHeight="1" thickBot="1" x14ac:dyDescent="0.3">
      <c r="B44" s="22" t="s">
        <v>56</v>
      </c>
      <c r="C44" s="36">
        <v>0</v>
      </c>
      <c r="D44" s="26">
        <v>16</v>
      </c>
      <c r="E44" s="27">
        <v>0</v>
      </c>
      <c r="F44" s="38">
        <f t="shared" si="0"/>
        <v>0</v>
      </c>
    </row>
    <row r="45" spans="2:6" ht="15.75" customHeight="1" thickBot="1" x14ac:dyDescent="0.3">
      <c r="B45" s="22" t="s">
        <v>57</v>
      </c>
      <c r="C45" s="36">
        <v>0</v>
      </c>
      <c r="D45" s="26">
        <v>16</v>
      </c>
      <c r="E45" s="27">
        <v>0</v>
      </c>
      <c r="F45" s="38">
        <f t="shared" si="0"/>
        <v>0</v>
      </c>
    </row>
    <row r="46" spans="2:6" ht="15.75" customHeight="1" thickBot="1" x14ac:dyDescent="0.3">
      <c r="B46" s="22" t="s">
        <v>58</v>
      </c>
      <c r="C46" s="36">
        <v>0</v>
      </c>
      <c r="D46" s="26">
        <v>16</v>
      </c>
      <c r="E46" s="27">
        <v>0</v>
      </c>
      <c r="F46" s="38">
        <f t="shared" si="0"/>
        <v>0</v>
      </c>
    </row>
    <row r="47" spans="2:6" ht="15.75" customHeight="1" thickBot="1" x14ac:dyDescent="0.3">
      <c r="B47" s="22" t="s">
        <v>59</v>
      </c>
      <c r="C47" s="36">
        <v>0</v>
      </c>
      <c r="D47" s="26">
        <v>16</v>
      </c>
      <c r="E47" s="27">
        <v>0</v>
      </c>
      <c r="F47" s="38">
        <f t="shared" si="0"/>
        <v>0</v>
      </c>
    </row>
    <row r="48" spans="2:6" ht="15.75" customHeight="1" thickBot="1" x14ac:dyDescent="0.3">
      <c r="B48" s="22" t="s">
        <v>60</v>
      </c>
      <c r="C48" s="36">
        <v>0</v>
      </c>
      <c r="D48" s="26">
        <v>16</v>
      </c>
      <c r="E48" s="27">
        <v>0</v>
      </c>
      <c r="F48" s="38">
        <f t="shared" si="0"/>
        <v>0</v>
      </c>
    </row>
    <row r="49" spans="2:6" ht="15.75" customHeight="1" thickBot="1" x14ac:dyDescent="0.3">
      <c r="B49" s="22" t="s">
        <v>61</v>
      </c>
      <c r="C49" s="36">
        <v>0</v>
      </c>
      <c r="D49" s="26">
        <v>16</v>
      </c>
      <c r="E49" s="27">
        <v>0</v>
      </c>
      <c r="F49" s="38">
        <f t="shared" si="0"/>
        <v>0</v>
      </c>
    </row>
    <row r="50" spans="2:6" ht="15.75" customHeight="1" thickBot="1" x14ac:dyDescent="0.3">
      <c r="B50" s="22" t="s">
        <v>62</v>
      </c>
      <c r="C50" s="36">
        <v>0</v>
      </c>
      <c r="D50" s="26">
        <v>16</v>
      </c>
      <c r="E50" s="27">
        <v>0</v>
      </c>
      <c r="F50" s="38">
        <f t="shared" si="0"/>
        <v>0</v>
      </c>
    </row>
    <row r="51" spans="2:6" ht="15.75" customHeight="1" thickBot="1" x14ac:dyDescent="0.3">
      <c r="B51" s="22" t="s">
        <v>63</v>
      </c>
      <c r="C51" s="36">
        <v>0</v>
      </c>
      <c r="D51" s="26">
        <v>16</v>
      </c>
      <c r="E51" s="27">
        <v>0</v>
      </c>
      <c r="F51" s="38">
        <f t="shared" si="0"/>
        <v>0</v>
      </c>
    </row>
    <row r="52" spans="2:6" ht="15.75" customHeight="1" thickBot="1" x14ac:dyDescent="0.3">
      <c r="B52" s="22" t="s">
        <v>64</v>
      </c>
      <c r="C52" s="36">
        <v>0</v>
      </c>
      <c r="D52" s="26">
        <v>16</v>
      </c>
      <c r="E52" s="27">
        <v>0</v>
      </c>
      <c r="F52" s="38">
        <f t="shared" si="0"/>
        <v>0</v>
      </c>
    </row>
    <row r="53" spans="2:6" ht="15.75" customHeight="1" thickBot="1" x14ac:dyDescent="0.3">
      <c r="B53" s="22" t="s">
        <v>65</v>
      </c>
      <c r="C53" s="36">
        <v>0</v>
      </c>
      <c r="D53" s="26">
        <v>16</v>
      </c>
      <c r="E53" s="27">
        <v>0</v>
      </c>
      <c r="F53" s="38">
        <f t="shared" si="0"/>
        <v>0</v>
      </c>
    </row>
    <row r="54" spans="2:6" ht="15.75" customHeight="1" thickBot="1" x14ac:dyDescent="0.3">
      <c r="B54" s="22" t="s">
        <v>66</v>
      </c>
      <c r="C54" s="36">
        <v>0</v>
      </c>
      <c r="D54" s="26">
        <v>16</v>
      </c>
      <c r="E54" s="27">
        <v>0</v>
      </c>
      <c r="F54" s="38">
        <f t="shared" si="0"/>
        <v>0</v>
      </c>
    </row>
    <row r="55" spans="2:6" ht="15.75" customHeight="1" thickBot="1" x14ac:dyDescent="0.3">
      <c r="B55" s="22" t="s">
        <v>67</v>
      </c>
      <c r="C55" s="36">
        <v>0</v>
      </c>
      <c r="D55" s="26">
        <v>16</v>
      </c>
      <c r="E55" s="27">
        <v>0</v>
      </c>
      <c r="F55" s="38">
        <f t="shared" si="0"/>
        <v>0</v>
      </c>
    </row>
    <row r="56" spans="2:6" ht="15.75" customHeight="1" thickBot="1" x14ac:dyDescent="0.3">
      <c r="B56" s="22" t="s">
        <v>68</v>
      </c>
      <c r="C56" s="36">
        <v>0</v>
      </c>
      <c r="D56" s="26">
        <v>16</v>
      </c>
      <c r="E56" s="27">
        <v>0</v>
      </c>
      <c r="F56" s="38">
        <f t="shared" si="0"/>
        <v>0</v>
      </c>
    </row>
    <row r="57" spans="2:6" ht="15.75" customHeight="1" thickBot="1" x14ac:dyDescent="0.3">
      <c r="B57" s="22" t="s">
        <v>69</v>
      </c>
      <c r="C57" s="36">
        <v>0</v>
      </c>
      <c r="D57" s="26">
        <v>16</v>
      </c>
      <c r="E57" s="27">
        <v>0</v>
      </c>
      <c r="F57" s="38">
        <f t="shared" si="0"/>
        <v>0</v>
      </c>
    </row>
    <row r="58" spans="2:6" ht="15.75" customHeight="1" thickBot="1" x14ac:dyDescent="0.3">
      <c r="B58" s="22" t="s">
        <v>70</v>
      </c>
      <c r="C58" s="36">
        <v>0</v>
      </c>
      <c r="D58" s="26">
        <v>16</v>
      </c>
      <c r="E58" s="27">
        <v>0</v>
      </c>
      <c r="F58" s="38">
        <f t="shared" si="0"/>
        <v>0</v>
      </c>
    </row>
    <row r="59" spans="2:6" ht="15.75" customHeight="1" thickBot="1" x14ac:dyDescent="0.3">
      <c r="B59" s="22" t="s">
        <v>71</v>
      </c>
      <c r="C59" s="36">
        <v>0</v>
      </c>
      <c r="D59" s="26">
        <v>16</v>
      </c>
      <c r="E59" s="27">
        <v>0</v>
      </c>
      <c r="F59" s="38">
        <f t="shared" si="0"/>
        <v>0</v>
      </c>
    </row>
    <row r="60" spans="2:6" ht="15.75" customHeight="1" thickBot="1" x14ac:dyDescent="0.3">
      <c r="B60" s="22" t="s">
        <v>72</v>
      </c>
      <c r="C60" s="36">
        <v>0</v>
      </c>
      <c r="D60" s="26">
        <v>16</v>
      </c>
      <c r="E60" s="27">
        <v>0</v>
      </c>
      <c r="F60" s="38">
        <f t="shared" si="0"/>
        <v>0</v>
      </c>
    </row>
    <row r="61" spans="2:6" ht="15.75" customHeight="1" thickBot="1" x14ac:dyDescent="0.3">
      <c r="B61" s="22" t="s">
        <v>73</v>
      </c>
      <c r="C61" s="36">
        <v>0</v>
      </c>
      <c r="D61" s="26">
        <v>16</v>
      </c>
      <c r="E61" s="27">
        <v>0</v>
      </c>
      <c r="F61" s="38">
        <f t="shared" si="0"/>
        <v>0</v>
      </c>
    </row>
    <row r="62" spans="2:6" ht="15.75" customHeight="1" thickBot="1" x14ac:dyDescent="0.3">
      <c r="B62" s="22" t="s">
        <v>74</v>
      </c>
      <c r="C62" s="36">
        <v>0</v>
      </c>
      <c r="D62" s="26">
        <v>16</v>
      </c>
      <c r="E62" s="27">
        <v>0</v>
      </c>
      <c r="F62" s="38">
        <f t="shared" si="0"/>
        <v>0</v>
      </c>
    </row>
    <row r="63" spans="2:6" ht="15.75" customHeight="1" thickBot="1" x14ac:dyDescent="0.3">
      <c r="B63" s="22" t="s">
        <v>75</v>
      </c>
      <c r="C63" s="36">
        <v>0</v>
      </c>
      <c r="D63" s="26">
        <v>16</v>
      </c>
      <c r="E63" s="27">
        <v>0</v>
      </c>
      <c r="F63" s="38">
        <f t="shared" si="0"/>
        <v>0</v>
      </c>
    </row>
    <row r="64" spans="2:6" ht="15.75" customHeight="1" thickBot="1" x14ac:dyDescent="0.3">
      <c r="B64" s="22" t="s">
        <v>76</v>
      </c>
      <c r="C64" s="36">
        <v>0</v>
      </c>
      <c r="D64" s="26">
        <v>16</v>
      </c>
      <c r="E64" s="27">
        <v>0</v>
      </c>
      <c r="F64" s="38">
        <f t="shared" si="0"/>
        <v>0</v>
      </c>
    </row>
    <row r="65" spans="2:6" ht="15.75" customHeight="1" thickBot="1" x14ac:dyDescent="0.3">
      <c r="B65" s="22" t="s">
        <v>77</v>
      </c>
      <c r="C65" s="36">
        <v>0</v>
      </c>
      <c r="D65" s="26">
        <v>16</v>
      </c>
      <c r="E65" s="27">
        <v>0</v>
      </c>
      <c r="F65" s="38">
        <f t="shared" si="0"/>
        <v>0</v>
      </c>
    </row>
    <row r="66" spans="2:6" ht="15.75" customHeight="1" thickBot="1" x14ac:dyDescent="0.3">
      <c r="B66" s="22" t="s">
        <v>78</v>
      </c>
      <c r="C66" s="36">
        <v>0</v>
      </c>
      <c r="D66" s="26">
        <v>16</v>
      </c>
      <c r="E66" s="27">
        <v>0</v>
      </c>
      <c r="F66" s="38">
        <f t="shared" si="0"/>
        <v>0</v>
      </c>
    </row>
    <row r="67" spans="2:6" ht="15.75" customHeight="1" thickBot="1" x14ac:dyDescent="0.3">
      <c r="B67" s="22" t="s">
        <v>79</v>
      </c>
      <c r="C67" s="36">
        <v>0</v>
      </c>
      <c r="D67" s="26">
        <v>16</v>
      </c>
      <c r="E67" s="27">
        <v>0</v>
      </c>
      <c r="F67" s="38">
        <f t="shared" si="0"/>
        <v>0</v>
      </c>
    </row>
    <row r="68" spans="2:6" ht="15.75" customHeight="1" thickBot="1" x14ac:dyDescent="0.3">
      <c r="B68" s="22" t="s">
        <v>80</v>
      </c>
      <c r="C68" s="36">
        <v>0</v>
      </c>
      <c r="D68" s="26">
        <v>16</v>
      </c>
      <c r="E68" s="27">
        <v>0</v>
      </c>
      <c r="F68" s="38">
        <f t="shared" si="0"/>
        <v>0</v>
      </c>
    </row>
    <row r="69" spans="2:6" ht="15.75" customHeight="1" thickBot="1" x14ac:dyDescent="0.3">
      <c r="B69" s="22" t="s">
        <v>81</v>
      </c>
      <c r="C69" s="36">
        <v>0</v>
      </c>
      <c r="D69" s="26">
        <v>16</v>
      </c>
      <c r="E69" s="27">
        <v>0</v>
      </c>
      <c r="F69" s="38">
        <f t="shared" si="0"/>
        <v>0</v>
      </c>
    </row>
    <row r="70" spans="2:6" ht="15.75" customHeight="1" thickBot="1" x14ac:dyDescent="0.3">
      <c r="B70" s="22" t="s">
        <v>82</v>
      </c>
      <c r="C70" s="36">
        <v>0</v>
      </c>
      <c r="D70" s="26">
        <v>16</v>
      </c>
      <c r="E70" s="27">
        <v>0</v>
      </c>
      <c r="F70" s="38">
        <f t="shared" si="0"/>
        <v>0</v>
      </c>
    </row>
    <row r="71" spans="2:6" ht="15.75" customHeight="1" thickBot="1" x14ac:dyDescent="0.3">
      <c r="B71" s="22" t="s">
        <v>83</v>
      </c>
      <c r="C71" s="36">
        <v>0</v>
      </c>
      <c r="D71" s="26">
        <v>16</v>
      </c>
      <c r="E71" s="27">
        <v>0</v>
      </c>
      <c r="F71" s="38">
        <f t="shared" ref="F71:F73" si="1">(C71*E71*D71)</f>
        <v>0</v>
      </c>
    </row>
    <row r="72" spans="2:6" ht="15.75" customHeight="1" thickBot="1" x14ac:dyDescent="0.3">
      <c r="B72" s="22" t="s">
        <v>84</v>
      </c>
      <c r="C72" s="36">
        <v>0</v>
      </c>
      <c r="D72" s="26">
        <v>16</v>
      </c>
      <c r="E72" s="27">
        <v>0</v>
      </c>
      <c r="F72" s="38">
        <f t="shared" si="1"/>
        <v>0</v>
      </c>
    </row>
    <row r="73" spans="2:6" ht="15.75" customHeight="1" thickBot="1" x14ac:dyDescent="0.3">
      <c r="B73" s="22" t="s">
        <v>85</v>
      </c>
      <c r="C73" s="36">
        <v>0</v>
      </c>
      <c r="D73" s="26">
        <v>16</v>
      </c>
      <c r="E73" s="27">
        <v>0</v>
      </c>
      <c r="F73" s="38">
        <f t="shared" si="1"/>
        <v>0</v>
      </c>
    </row>
    <row r="74" spans="2:6" ht="15.75" thickBot="1" x14ac:dyDescent="0.3">
      <c r="B74" s="42" t="s">
        <v>91</v>
      </c>
      <c r="C74" s="39"/>
      <c r="D74" s="40"/>
      <c r="E74" s="40"/>
      <c r="F74" s="41">
        <f>SUM(F6:F73)</f>
        <v>0</v>
      </c>
    </row>
    <row r="77" spans="2:6" x14ac:dyDescent="0.25">
      <c r="D77" s="2" t="s">
        <v>86</v>
      </c>
    </row>
  </sheetData>
  <sheetProtection sheet="1" objects="1" scenarios="1"/>
  <conditionalFormatting sqref="C6:C73">
    <cfRule type="containsBlanks" dxfId="24" priority="1">
      <formula>LEN(TRIM(C6))=0</formula>
    </cfRule>
  </conditionalFormatting>
  <pageMargins left="0.7" right="0.7" top="0.75" bottom="0.75" header="0.3" footer="0.3"/>
  <pageSetup paperSize="9" orientation="portrait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greaterThan" id="{DFAC18EB-11C9-4042-9ABB-1151B654D7A4}">
            <xm:f>'Preus unitaris màxims fixats'!C6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FF0000"/>
                  </stop>
                </gradientFill>
              </fill>
            </x14:dxf>
          </x14:cfRule>
          <x14:cfRule type="cellIs" priority="3" operator="lessThanOrEqual" id="{082E934C-0525-4F3A-BA32-DE378989C79C}">
            <xm:f>'Preus unitaris màxims fixats'!C6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92D050"/>
                  </stop>
                </gradientFill>
              </fill>
            </x14:dxf>
          </x14:cfRule>
          <xm:sqref>C6:C73</xm:sqref>
        </x14:conditionalFormatting>
        <x14:conditionalFormatting xmlns:xm="http://schemas.microsoft.com/office/excel/2006/main">
          <x14:cfRule type="cellIs" priority="28" operator="greaterThan" id="{DFAC18EB-11C9-4042-9ABB-1151B654D7A4}">
            <xm:f>'Preus unitaris màxims fixats'!C7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FF0000"/>
                  </stop>
                </gradientFill>
              </fill>
            </x14:dxf>
          </x14:cfRule>
          <x14:cfRule type="cellIs" priority="29" operator="lessThanOrEqual" id="{082E934C-0525-4F3A-BA32-DE378989C79C}">
            <xm:f>'Preus unitaris màxims fixats'!C7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92D050"/>
                  </stop>
                </gradientFill>
              </fill>
            </x14:dxf>
          </x14:cfRule>
          <xm:sqref>C19:C30</xm:sqref>
        </x14:conditionalFormatting>
        <x14:conditionalFormatting xmlns:xm="http://schemas.microsoft.com/office/excel/2006/main">
          <x14:cfRule type="cellIs" priority="44" operator="greaterThan" id="{DFAC18EB-11C9-4042-9ABB-1151B654D7A4}">
            <xm:f>'Preus unitaris màxims fixats'!C8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FF0000"/>
                  </stop>
                </gradientFill>
              </fill>
            </x14:dxf>
          </x14:cfRule>
          <x14:cfRule type="cellIs" priority="45" operator="lessThanOrEqual" id="{082E934C-0525-4F3A-BA32-DE378989C79C}">
            <xm:f>'Preus unitaris màxims fixats'!C8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92D050"/>
                  </stop>
                </gradientFill>
              </fill>
            </x14:dxf>
          </x14:cfRule>
          <xm:sqref>C31:C56</xm:sqref>
        </x14:conditionalFormatting>
        <x14:conditionalFormatting xmlns:xm="http://schemas.microsoft.com/office/excel/2006/main">
          <x14:cfRule type="cellIs" priority="24" operator="greaterThan" id="{DFAC18EB-11C9-4042-9ABB-1151B654D7A4}">
            <xm:f>'Preus unitaris màxims fixats'!C9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FF0000"/>
                  </stop>
                </gradientFill>
              </fill>
            </x14:dxf>
          </x14:cfRule>
          <x14:cfRule type="cellIs" priority="25" operator="lessThanOrEqual" id="{082E934C-0525-4F3A-BA32-DE378989C79C}">
            <xm:f>'Preus unitaris màxims fixats'!C9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92D050"/>
                  </stop>
                </gradientFill>
              </fill>
            </x14:dxf>
          </x14:cfRule>
          <xm:sqref>C33:C56</xm:sqref>
        </x14:conditionalFormatting>
        <x14:conditionalFormatting xmlns:xm="http://schemas.microsoft.com/office/excel/2006/main">
          <x14:cfRule type="cellIs" priority="50" operator="greaterThan" id="{DFAC18EB-11C9-4042-9ABB-1151B654D7A4}">
            <xm:f>'Preus unitaris màxims fixats'!C12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FF0000"/>
                  </stop>
                </gradientFill>
              </fill>
            </x14:dxf>
          </x14:cfRule>
          <x14:cfRule type="cellIs" priority="51" operator="lessThanOrEqual" id="{082E934C-0525-4F3A-BA32-DE378989C79C}">
            <xm:f>'Preus unitaris màxims fixats'!C12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92D050"/>
                  </stop>
                </gradientFill>
              </fill>
            </x14:dxf>
          </x14:cfRule>
          <x14:cfRule type="cellIs" priority="56" operator="greaterThan" id="{DFAC18EB-11C9-4042-9ABB-1151B654D7A4}">
            <xm:f>'Preus unitaris màxims fixats'!C13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FF0000"/>
                  </stop>
                </gradientFill>
              </fill>
            </x14:dxf>
          </x14:cfRule>
          <x14:cfRule type="cellIs" priority="57" operator="lessThanOrEqual" id="{082E934C-0525-4F3A-BA32-DE378989C79C}">
            <xm:f>'Preus unitaris màxims fixats'!C13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92D050"/>
                  </stop>
                </gradientFill>
              </fill>
            </x14:dxf>
          </x14:cfRule>
          <xm:sqref>C41:C56</xm:sqref>
        </x14:conditionalFormatting>
        <x14:conditionalFormatting xmlns:xm="http://schemas.microsoft.com/office/excel/2006/main">
          <x14:cfRule type="cellIs" priority="78" operator="greaterThan" id="{DFAC18EB-11C9-4042-9ABB-1151B654D7A4}">
            <xm:f>'Preus unitaris màxims fixats'!C18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FF0000"/>
                  </stop>
                </gradientFill>
              </fill>
            </x14:dxf>
          </x14:cfRule>
          <x14:cfRule type="cellIs" priority="79" operator="lessThanOrEqual" id="{082E934C-0525-4F3A-BA32-DE378989C79C}">
            <xm:f>'Preus unitaris màxims fixats'!C18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92D050"/>
                  </stop>
                </gradientFill>
              </fill>
            </x14:dxf>
          </x14:cfRule>
          <x14:cfRule type="cellIs" priority="84" operator="greaterThan" id="{DFAC18EB-11C9-4042-9ABB-1151B654D7A4}">
            <xm:f>'Preus unitaris màxims fixats'!C19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FF0000"/>
                  </stop>
                </gradientFill>
              </fill>
            </x14:dxf>
          </x14:cfRule>
          <x14:cfRule type="cellIs" priority="85" operator="lessThanOrEqual" id="{082E934C-0525-4F3A-BA32-DE378989C79C}">
            <xm:f>'Preus unitaris màxims fixats'!C19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92D050"/>
                  </stop>
                </gradientFill>
              </fill>
            </x14:dxf>
          </x14:cfRule>
          <x14:cfRule type="cellIs" priority="88" operator="greaterThan" id="{DFAC18EB-11C9-4042-9ABB-1151B654D7A4}">
            <xm:f>'Preus unitaris màxims fixats'!C13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FF0000"/>
                  </stop>
                </gradientFill>
              </fill>
            </x14:dxf>
          </x14:cfRule>
          <x14:cfRule type="cellIs" priority="89" operator="lessThanOrEqual" id="{082E934C-0525-4F3A-BA32-DE378989C79C}">
            <xm:f>'Preus unitaris màxims fixats'!C13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92D050"/>
                  </stop>
                </gradientFill>
              </fill>
            </x14:dxf>
          </x14:cfRule>
          <x14:cfRule type="cellIs" priority="92" operator="greaterThan" id="{DFAC18EB-11C9-4042-9ABB-1151B654D7A4}">
            <xm:f>'Preus unitaris màxims fixats'!C14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FF0000"/>
                  </stop>
                </gradientFill>
              </fill>
            </x14:dxf>
          </x14:cfRule>
          <x14:cfRule type="cellIs" priority="93" operator="lessThanOrEqual" id="{082E934C-0525-4F3A-BA32-DE378989C79C}">
            <xm:f>'Preus unitaris màxims fixats'!C14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92D050"/>
                  </stop>
                </gradientFill>
              </fill>
            </x14:dxf>
          </x14:cfRule>
          <xm:sqref>C57:C68</xm:sqref>
        </x14:conditionalFormatting>
        <x14:conditionalFormatting xmlns:xm="http://schemas.microsoft.com/office/excel/2006/main">
          <x14:cfRule type="cellIs" priority="68" operator="greaterThan" id="{DFAC18EB-11C9-4042-9ABB-1151B654D7A4}">
            <xm:f>'Preus unitaris màxims fixats'!C13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FF0000"/>
                  </stop>
                </gradientFill>
              </fill>
            </x14:dxf>
          </x14:cfRule>
          <x14:cfRule type="cellIs" priority="69" operator="lessThanOrEqual" id="{082E934C-0525-4F3A-BA32-DE378989C79C}">
            <xm:f>'Preus unitaris màxims fixats'!C13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92D050"/>
                  </stop>
                </gradientFill>
              </fill>
            </x14:dxf>
          </x14:cfRule>
          <x14:cfRule type="cellIs" priority="72" operator="greaterThan" id="{DFAC18EB-11C9-4042-9ABB-1151B654D7A4}">
            <xm:f>'Preus unitaris màxims fixats'!C14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FF0000"/>
                  </stop>
                </gradientFill>
              </fill>
            </x14:dxf>
          </x14:cfRule>
          <x14:cfRule type="cellIs" priority="73" operator="lessThanOrEqual" id="{082E934C-0525-4F3A-BA32-DE378989C79C}">
            <xm:f>'Preus unitaris màxims fixats'!C14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92D050"/>
                  </stop>
                </gradientFill>
              </fill>
            </x14:dxf>
          </x14:cfRule>
          <xm:sqref>C69:C73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F9"/>
  <sheetViews>
    <sheetView workbookViewId="0">
      <selection activeCell="E9" sqref="E9"/>
    </sheetView>
  </sheetViews>
  <sheetFormatPr defaultColWidth="8.85546875" defaultRowHeight="15" x14ac:dyDescent="0.25"/>
  <cols>
    <col min="1" max="2" width="8.85546875" style="4"/>
    <col min="3" max="3" width="27.28515625" style="4" customWidth="1"/>
    <col min="4" max="4" width="41.42578125" style="4" customWidth="1"/>
    <col min="5" max="6" width="18.85546875" style="4" customWidth="1"/>
    <col min="7" max="16384" width="8.85546875" style="4"/>
  </cols>
  <sheetData>
    <row r="2" spans="3:6" x14ac:dyDescent="0.25">
      <c r="D2" s="3" t="s">
        <v>16</v>
      </c>
    </row>
    <row r="5" spans="3:6" ht="18" x14ac:dyDescent="0.25">
      <c r="C5" s="5" t="s">
        <v>90</v>
      </c>
    </row>
    <row r="7" spans="3:6" ht="15.75" thickBot="1" x14ac:dyDescent="0.3"/>
    <row r="8" spans="3:6" ht="29.25" customHeight="1" thickBot="1" x14ac:dyDescent="0.3">
      <c r="C8" s="1" t="s">
        <v>3</v>
      </c>
      <c r="D8" s="1" t="s">
        <v>12</v>
      </c>
      <c r="E8" s="1" t="s">
        <v>13</v>
      </c>
      <c r="F8" s="1" t="s">
        <v>14</v>
      </c>
    </row>
    <row r="9" spans="3:6" ht="34.5" customHeight="1" thickBot="1" x14ac:dyDescent="0.3">
      <c r="C9" s="6" t="s">
        <v>92</v>
      </c>
      <c r="D9" s="7">
        <f>'CA1. Oferta Preus Unitaris'!F74</f>
        <v>0</v>
      </c>
      <c r="E9" s="7">
        <f>D9*21%</f>
        <v>0</v>
      </c>
      <c r="F9" s="8">
        <f>D9+E9</f>
        <v>0</v>
      </c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Instruccions</vt:lpstr>
      <vt:lpstr>Preus unitaris màxims fixats</vt:lpstr>
      <vt:lpstr>CA1. Oferta Preus Unitaris</vt:lpstr>
      <vt:lpstr>CA2. Resultat Oferta Total 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Milan</dc:creator>
  <cp:lastModifiedBy>FERNANDEZ RELATS, RAQUEL</cp:lastModifiedBy>
  <dcterms:created xsi:type="dcterms:W3CDTF">2021-03-11T12:36:47Z</dcterms:created>
  <dcterms:modified xsi:type="dcterms:W3CDTF">2026-04-22T12:35:29Z</dcterms:modified>
</cp:coreProperties>
</file>