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S:\contractacio\PERFIL AOC\SERVEIS\2026\AS 26 2026 AJT 16357 2026\"/>
    </mc:Choice>
  </mc:AlternateContent>
  <xr:revisionPtr revIDLastSave="0" documentId="8_{282E20BB-7E81-4FB8-87E7-FC33C3FB46F7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U23" i="1"/>
  <c r="U22" i="1"/>
  <c r="U21" i="1"/>
  <c r="U20" i="1"/>
  <c r="U19" i="1"/>
  <c r="U16" i="1"/>
  <c r="U15" i="1"/>
  <c r="U9" i="1"/>
  <c r="U8" i="1"/>
  <c r="U7" i="1"/>
  <c r="U6" i="1"/>
  <c r="V22" i="1" l="1"/>
  <c r="X22" i="1" s="1"/>
  <c r="V23" i="1"/>
  <c r="X2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V20" i="1"/>
  <c r="X20" i="1" s="1"/>
  <c r="V19" i="1" l="1"/>
  <c r="V21" i="1"/>
  <c r="V16" i="1"/>
  <c r="X16" i="1" s="1"/>
  <c r="V15" i="1"/>
  <c r="V9" i="1"/>
  <c r="V8" i="1"/>
  <c r="V7" i="1"/>
  <c r="V6" i="1"/>
  <c r="X9" i="1" l="1"/>
  <c r="X19" i="1"/>
  <c r="X21" i="1"/>
  <c r="X15" i="1"/>
  <c r="X8" i="1"/>
  <c r="X7" i="1"/>
  <c r="X6" i="1"/>
  <c r="U10" i="1" l="1"/>
  <c r="V10" i="1" s="1"/>
  <c r="X10" i="1" l="1"/>
  <c r="U11" i="1"/>
  <c r="V11" i="1" s="1"/>
  <c r="X11" i="1" s="1"/>
  <c r="U12" i="1"/>
  <c r="V12" i="1" s="1"/>
  <c r="X12" i="1" l="1"/>
  <c r="V13" i="1"/>
  <c r="X13" i="1" s="1"/>
  <c r="U18" i="1"/>
  <c r="V18" i="1" s="1"/>
  <c r="X18" i="1" s="1"/>
  <c r="U14" i="1"/>
  <c r="U17" i="1"/>
  <c r="V17" i="1" s="1"/>
  <c r="V14" i="1" l="1"/>
  <c r="X14" i="1" s="1"/>
  <c r="X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Blazquez Gallego_ Juan Jose</author>
  </authors>
  <commentList>
    <comment ref="C5" authorId="0" shapeId="0" xr:uid="{00000000-0006-0000-0000-000001000000}">
      <text>
        <r>
          <rPr>
            <b/>
            <sz val="24"/>
            <color rgb="FF000000"/>
            <rFont val="Tahoma"/>
            <family val="2"/>
          </rPr>
          <t>Tipologies:</t>
        </r>
        <r>
          <rPr>
            <sz val="24"/>
            <color rgb="FF000000"/>
            <rFont val="Tahoma"/>
            <family val="2"/>
          </rPr>
          <t xml:space="preserve">
</t>
        </r>
        <r>
          <rPr>
            <sz val="24"/>
            <color rgb="FF000000"/>
            <rFont val="Tahoma"/>
            <family val="2"/>
          </rPr>
          <t xml:space="preserve">1.- Direccio
</t>
        </r>
        <r>
          <rPr>
            <sz val="24"/>
            <color rgb="FF000000"/>
            <rFont val="Tahoma"/>
            <family val="2"/>
          </rPr>
          <t xml:space="preserve">2.- Educadora Tutora
</t>
        </r>
        <r>
          <rPr>
            <sz val="24"/>
            <color rgb="FF000000"/>
            <rFont val="Tahoma"/>
            <family val="2"/>
          </rPr>
          <t xml:space="preserve">3.- Educadora suport
</t>
        </r>
        <r>
          <rPr>
            <sz val="24"/>
            <color rgb="FF000000"/>
            <rFont val="Tahoma"/>
            <family val="2"/>
          </rPr>
          <t xml:space="preserve">4.- Educadora NESE
</t>
        </r>
        <r>
          <rPr>
            <sz val="24"/>
            <color rgb="FF000000"/>
            <rFont val="Tahoma"/>
            <family val="2"/>
          </rPr>
          <t xml:space="preserve">5.- Monitora menjador
</t>
        </r>
        <r>
          <rPr>
            <sz val="24"/>
            <color rgb="FF000000"/>
            <rFont val="Tahoma"/>
            <family val="2"/>
          </rPr>
          <t xml:space="preserve">6.- Cuinera
</t>
        </r>
        <r>
          <rPr>
            <sz val="24"/>
            <color rgb="FF000000"/>
            <rFont val="Tahoma"/>
            <family val="2"/>
          </rPr>
          <t xml:space="preserve">7.- Neteja
</t>
        </r>
        <r>
          <rPr>
            <sz val="24"/>
            <color rgb="FF000000"/>
            <rFont val="Tahoma"/>
            <family val="2"/>
          </rPr>
          <t>8.- Administrativa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D5" authorId="0" shapeId="0" xr:uid="{00000000-0006-0000-0000-000002000000}">
      <text>
        <r>
          <rPr>
            <b/>
            <sz val="22"/>
            <rFont val="Tahoma"/>
            <family val="2"/>
          </rPr>
          <t>TIPOLOGIES:</t>
        </r>
        <r>
          <rPr>
            <sz val="22"/>
            <rFont val="Tahoma"/>
            <family val="2"/>
          </rPr>
          <t xml:space="preserve">
1.-DIRECTORA
2.- MAESTRA
3.- EDUCADORA INFANTIL
4.-AUXILIAR DE APOYO
5.-PERSONAL ADMINISTRATIVO
6- PERSONAL SERVICIOS COMPLEMENTARIOS
7.- PERSONAL LIMPIEZA
8.- PERSONAL DE COCINA</t>
        </r>
      </text>
    </comment>
    <comment ref="T5" authorId="0" shapeId="0" xr:uid="{00000000-0006-0000-0000-000003000000}">
      <text>
        <r>
          <rPr>
            <b/>
            <sz val="72"/>
            <color rgb="FF000000"/>
            <rFont val="Tahoma"/>
            <family val="2"/>
          </rPr>
          <t xml:space="preserve">Indicar de quin tipus </t>
        </r>
      </text>
    </comment>
  </commentList>
</comments>
</file>

<file path=xl/sharedStrings.xml><?xml version="1.0" encoding="utf-8"?>
<sst xmlns="http://schemas.openxmlformats.org/spreadsheetml/2006/main" count="174" uniqueCount="93">
  <si>
    <r>
      <t xml:space="preserve">Codi Conveni Col.lectiu Aplicable: </t>
    </r>
    <r>
      <rPr>
        <b/>
        <sz val="48"/>
        <rFont val="Calibri"/>
        <family val="2"/>
      </rPr>
      <t>XII CONVENI COL·LECTIU DE CENTRES D'ASSITÈNCIA I EDUCACIÓ INFANTIL</t>
    </r>
  </si>
  <si>
    <t>RELACIÓ PERSONAL ADSCRIT AL SERVEI ESCOLA BRESSOL MUNICIPAL LA CASA DELS ARBRES</t>
  </si>
  <si>
    <t>NÚMERO</t>
  </si>
  <si>
    <t>ANTIGUITAT</t>
  </si>
  <si>
    <t>LLOC DE TREBALL</t>
  </si>
  <si>
    <t>GRUP PROFESSIONAL
CÀRREC (CONVENI)</t>
  </si>
  <si>
    <t>TITULACIÓ VINCULADA AL LLOC DE TREBALL</t>
  </si>
  <si>
    <t>JORNADA HORES
SETMANALS</t>
  </si>
  <si>
    <t>% JORNADA</t>
  </si>
  <si>
    <t>CODI
CONTRACTE</t>
  </si>
  <si>
    <t>TIPO DE CONTRACTE</t>
  </si>
  <si>
    <t>DATA FI
CONTRACTE</t>
  </si>
  <si>
    <t>GRUP 
COTITZACIÓ</t>
  </si>
  <si>
    <t>IMPORT CPP'S</t>
  </si>
  <si>
    <t>BRUT
ANUAL 
(SENSE CPP'S)</t>
  </si>
  <si>
    <t>COMPENT GARANTIA CATALUNYA</t>
  </si>
  <si>
    <t>SOU 
EN ESPECIES</t>
  </si>
  <si>
    <t>TOTAL SOU BRUT ANUAL</t>
  </si>
  <si>
    <t>SS-EMPR. ANY</t>
  </si>
  <si>
    <t>% SEGUREAT SOCIAL EMPRESA</t>
  </si>
  <si>
    <t>TOTAL COST EMPRESA ANUAL</t>
  </si>
  <si>
    <t>1</t>
  </si>
  <si>
    <t>PABEC</t>
  </si>
  <si>
    <t>EDUCADORA TUTORA</t>
  </si>
  <si>
    <t>GI - MESTRE</t>
  </si>
  <si>
    <t>GRUP 1 MESTRA</t>
  </si>
  <si>
    <t>MESTRA</t>
  </si>
  <si>
    <t>INDEFINIT</t>
  </si>
  <si>
    <t>2</t>
  </si>
  <si>
    <t>CAP</t>
  </si>
  <si>
    <t>HEBAA</t>
  </si>
  <si>
    <t>GI-EDUCADORA</t>
  </si>
  <si>
    <t>GRUP 1 EDUCADORA</t>
  </si>
  <si>
    <t>EDUCADORA</t>
  </si>
  <si>
    <t>AMREO</t>
  </si>
  <si>
    <t>DIRECCIÓ</t>
  </si>
  <si>
    <t>GI-MESTRE</t>
  </si>
  <si>
    <t xml:space="preserve">MESTRA </t>
  </si>
  <si>
    <t>GABEM</t>
  </si>
  <si>
    <t>EDUCADORA SUPORT</t>
  </si>
  <si>
    <t>BEGUE</t>
  </si>
  <si>
    <t>VIMIC</t>
  </si>
  <si>
    <t>SEALS</t>
  </si>
  <si>
    <t>ROFEJ</t>
  </si>
  <si>
    <t>GI- EDUCADORA</t>
  </si>
  <si>
    <t>AYMEM</t>
  </si>
  <si>
    <t>NETEJA</t>
  </si>
  <si>
    <t>GI-PERSONAL NETEJA</t>
  </si>
  <si>
    <t>GRUP 3 NETEJA</t>
  </si>
  <si>
    <t>NO TITUL·LACIÓ</t>
  </si>
  <si>
    <t>200</t>
  </si>
  <si>
    <t>6</t>
  </si>
  <si>
    <t>SELUR</t>
  </si>
  <si>
    <t>ADMINISTRATIVA</t>
  </si>
  <si>
    <t>GI-ADMINISTRATIVA</t>
  </si>
  <si>
    <t>GRUP 4 ADMINISTRATIVA</t>
  </si>
  <si>
    <t>MONITORA MENJADOR</t>
  </si>
  <si>
    <t>AUXILIAR</t>
  </si>
  <si>
    <t>GRUP 2 MONITORATGE</t>
  </si>
  <si>
    <t>NÚMERO DE TREBALLADOR I SITUACIONS ESPECIALS</t>
  </si>
  <si>
    <t>CAVEN</t>
  </si>
  <si>
    <t>FEVIC</t>
  </si>
  <si>
    <t>SUBSTITUCIÓ</t>
  </si>
  <si>
    <t>VIFEP</t>
  </si>
  <si>
    <t>289</t>
  </si>
  <si>
    <t>5</t>
  </si>
  <si>
    <t>BEARL</t>
  </si>
  <si>
    <t>410</t>
  </si>
  <si>
    <t>28/02/2026</t>
  </si>
  <si>
    <t>DIPEC</t>
  </si>
  <si>
    <t>PRODUCCIÓ</t>
  </si>
  <si>
    <t>FA DUES FUNCIONS DIFERENCIADES, SOTA UN MATEIX CONTRACTE</t>
  </si>
  <si>
    <t>DIRECCIÓ DE BAIXA PER MALALTIA DES DE 8 DE SETEMBRE DE 2025</t>
  </si>
  <si>
    <t>SUBSTITUCIÓ DE LA DIRECCIÓ</t>
  </si>
  <si>
    <t>Codi/Ref.</t>
  </si>
  <si>
    <t>CATEGORIA CONTRACTE DE TREBALL</t>
  </si>
  <si>
    <t>JORNADA HORES 
ANUALS</t>
  </si>
  <si>
    <t>Nº PAGUES</t>
  </si>
  <si>
    <t>ALTRE COMPLEM.</t>
  </si>
  <si>
    <t>EDUCADORA SUPORT NEE</t>
  </si>
  <si>
    <t>CUINA</t>
  </si>
  <si>
    <t>EDUCADORA DE SUPORT</t>
  </si>
  <si>
    <t>VAROB</t>
  </si>
  <si>
    <t>GI-PERSCO</t>
  </si>
  <si>
    <t>189</t>
  </si>
  <si>
    <t>INDEFINIDA</t>
  </si>
  <si>
    <t>GRUP 3 CUINA</t>
  </si>
  <si>
    <t>TATICH</t>
  </si>
  <si>
    <t xml:space="preserve">EDUCADORA DE SUBSTITUCIÓ DE L'EDUCADORA EN EXCEDÈNCIA PER CURA DE MENOR . A PARTIR DEL 01/03 ESTA FENT SUBSTITUCIO DE LA REDUCCIO DE JORNADA DE L'EDUCADORA (7) I PERSONAL DE SUPORT DE MENJADOR. </t>
  </si>
  <si>
    <t xml:space="preserve">EXCEDÈNCIA  PER CURA DE MENOR FINS 28/02/2026 L'HA SUBSTITUIT L'EDUCADORA (15). </t>
  </si>
  <si>
    <t>10 I 11</t>
  </si>
  <si>
    <t>CUINERA QUE SUBSTITUEIX A LA CUINERA QUE ESTA DE BAIXA.</t>
  </si>
  <si>
    <t>A PARTIR DE L'1 DE GENER DE 2026, ES REALITZARÀ LA GESTIÓ DE CUINA DE MANERA DIRECTA. SUBROGANT A LA CUINERA QUE ACTUALMENT ESTA DE BAIXA DES DEL 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</si>
</sst>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03];\-#,##0.00\ [$€-403]"/>
    <numFmt numFmtId="165" formatCode="#,##0.00\ &quot;€&quot;"/>
    <numFmt numFmtId="166" formatCode="_-* #,##0.00\ [$€-403]_-;\-* #,##0.00\ [$€-403]_-;_-* &quot;-&quot;??\ [$€-403]_-;_-@_-"/>
    <numFmt numFmtId="167" formatCode="#.##0.00\ &quot;€&quot;"/>
    <numFmt numFmtId="168" formatCode="00\-00"/>
  </numFmts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48"/>
      <name val="Aptos Narrow"/>
      <family val="2"/>
      <scheme val="minor"/>
    </font>
    <font>
      <b/>
      <sz val="48"/>
      <name val="Calibri"/>
      <family val="2"/>
    </font>
    <font>
      <b/>
      <sz val="26"/>
      <name val="Aptos Narrow"/>
      <family val="2"/>
      <scheme val="minor"/>
    </font>
    <font>
      <sz val="26"/>
      <name val="Aptos Narrow"/>
      <family val="2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b/>
      <sz val="72"/>
      <name val="Aptos Narrow"/>
      <family val="2"/>
      <scheme val="minor"/>
    </font>
    <font>
      <b/>
      <sz val="20"/>
      <color rgb="FF222222"/>
      <name val="Arial"/>
      <family val="2"/>
    </font>
    <font>
      <sz val="28"/>
      <name val="Aptos Narrow"/>
      <family val="2"/>
      <scheme val="minor"/>
    </font>
    <font>
      <b/>
      <sz val="20"/>
      <name val="Arial"/>
      <family val="2"/>
    </font>
    <font>
      <b/>
      <sz val="26"/>
      <color rgb="FFFF0000"/>
      <name val="Aptos Narrow"/>
      <family val="2"/>
      <scheme val="minor"/>
    </font>
    <font>
      <sz val="9"/>
      <color rgb="FF000000"/>
      <name val="Tahoma"/>
      <family val="2"/>
    </font>
    <font>
      <b/>
      <sz val="22"/>
      <name val="Tahoma"/>
      <family val="2"/>
    </font>
    <font>
      <sz val="22"/>
      <name val="Tahoma"/>
      <family val="2"/>
    </font>
    <font>
      <b/>
      <sz val="24"/>
      <color rgb="FF000000"/>
      <name val="Tahoma"/>
      <family val="2"/>
    </font>
    <font>
      <sz val="24"/>
      <color rgb="FF000000"/>
      <name val="Tahoma"/>
      <family val="2"/>
    </font>
    <font>
      <b/>
      <sz val="72"/>
      <color rgb="FF000000"/>
      <name val="Tahoma"/>
      <family val="2"/>
    </font>
    <font>
      <sz val="20"/>
      <color theme="1"/>
      <name val="Aptos Narrow"/>
      <family val="2"/>
      <scheme val="minor"/>
    </font>
    <font>
      <sz val="2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4" fontId="2" fillId="2" borderId="0" xfId="0" applyNumberFormat="1" applyFont="1" applyFill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/>
    <xf numFmtId="14" fontId="6" fillId="2" borderId="3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6" fillId="2" borderId="5" xfId="0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/>
    <xf numFmtId="14" fontId="6" fillId="2" borderId="5" xfId="0" applyNumberFormat="1" applyFont="1" applyFill="1" applyBorder="1" applyAlignment="1">
      <alignment horizontal="left" vertical="center"/>
    </xf>
    <xf numFmtId="1" fontId="6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0" fontId="6" fillId="4" borderId="5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1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2" fontId="5" fillId="2" borderId="0" xfId="0" applyNumberFormat="1" applyFont="1" applyFill="1"/>
    <xf numFmtId="164" fontId="4" fillId="2" borderId="0" xfId="0" applyNumberFormat="1" applyFont="1" applyFill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10" fontId="9" fillId="0" borderId="5" xfId="0" applyNumberFormat="1" applyFont="1" applyBorder="1" applyAlignment="1">
      <alignment horizontal="center"/>
    </xf>
    <xf numFmtId="10" fontId="11" fillId="0" borderId="5" xfId="0" applyNumberFormat="1" applyFont="1" applyBorder="1" applyAlignment="1">
      <alignment horizontal="center"/>
    </xf>
    <xf numFmtId="10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0" fontId="9" fillId="0" borderId="5" xfId="1" applyNumberFormat="1" applyFont="1" applyBorder="1" applyAlignment="1">
      <alignment horizontal="center"/>
    </xf>
    <xf numFmtId="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left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6" fontId="6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0" fillId="0" borderId="0" xfId="0" applyFont="1" applyFill="1"/>
    <xf numFmtId="0" fontId="0" fillId="0" borderId="0" xfId="0" applyFill="1"/>
    <xf numFmtId="165" fontId="6" fillId="0" borderId="3" xfId="1" applyNumberFormat="1" applyFont="1" applyFill="1" applyBorder="1" applyAlignment="1">
      <alignment horizontal="center" vertical="center"/>
    </xf>
    <xf numFmtId="10" fontId="9" fillId="0" borderId="5" xfId="0" applyNumberFormat="1" applyFont="1" applyFill="1" applyBorder="1" applyAlignment="1">
      <alignment horizontal="center" vertical="center"/>
    </xf>
    <xf numFmtId="10" fontId="9" fillId="0" borderId="5" xfId="1" applyNumberFormat="1" applyFont="1" applyBorder="1" applyAlignment="1">
      <alignment horizontal="center" vertical="center"/>
    </xf>
    <xf numFmtId="165" fontId="7" fillId="0" borderId="0" xfId="0" applyNumberFormat="1" applyFont="1"/>
    <xf numFmtId="49" fontId="6" fillId="5" borderId="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/>
    <xf numFmtId="49" fontId="7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top"/>
    </xf>
    <xf numFmtId="164" fontId="6" fillId="2" borderId="0" xfId="0" applyNumberFormat="1" applyFont="1" applyFill="1" applyBorder="1" applyAlignment="1">
      <alignment vertical="center"/>
    </xf>
    <xf numFmtId="10" fontId="6" fillId="2" borderId="0" xfId="1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4" fontId="4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9" fontId="6" fillId="5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left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14" fontId="6" fillId="2" borderId="13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/>
    </xf>
    <xf numFmtId="10" fontId="9" fillId="0" borderId="13" xfId="0" applyNumberFormat="1" applyFont="1" applyBorder="1" applyAlignment="1">
      <alignment horizontal="center"/>
    </xf>
    <xf numFmtId="166" fontId="6" fillId="2" borderId="15" xfId="0" applyNumberFormat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14" fontId="6" fillId="2" borderId="18" xfId="0" applyNumberFormat="1" applyFont="1" applyFill="1" applyBorder="1" applyAlignment="1">
      <alignment horizontal="center" vertical="center"/>
    </xf>
    <xf numFmtId="14" fontId="6" fillId="2" borderId="18" xfId="0" applyNumberFormat="1" applyFont="1" applyFill="1" applyBorder="1" applyAlignment="1">
      <alignment horizontal="left" vertical="center"/>
    </xf>
    <xf numFmtId="4" fontId="6" fillId="2" borderId="18" xfId="0" applyNumberFormat="1" applyFont="1" applyFill="1" applyBorder="1" applyAlignment="1">
      <alignment horizontal="center" vertical="center"/>
    </xf>
    <xf numFmtId="10" fontId="6" fillId="0" borderId="18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 vertical="center"/>
    </xf>
    <xf numFmtId="165" fontId="6" fillId="2" borderId="19" xfId="1" applyNumberFormat="1" applyFont="1" applyFill="1" applyBorder="1" applyAlignment="1">
      <alignment horizontal="center"/>
    </xf>
    <xf numFmtId="10" fontId="11" fillId="0" borderId="18" xfId="0" applyNumberFormat="1" applyFont="1" applyBorder="1" applyAlignment="1">
      <alignment horizontal="center"/>
    </xf>
    <xf numFmtId="166" fontId="6" fillId="2" borderId="21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168" fontId="19" fillId="0" borderId="0" xfId="0" applyNumberFormat="1" applyFont="1" applyAlignment="1">
      <alignment horizontal="right"/>
    </xf>
    <xf numFmtId="165" fontId="20" fillId="2" borderId="3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63"/>
  <sheetViews>
    <sheetView tabSelected="1" zoomScale="41" zoomScaleNormal="41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V39" sqref="V39"/>
    </sheetView>
  </sheetViews>
  <sheetFormatPr defaultColWidth="11.5546875" defaultRowHeight="15"/>
  <cols>
    <col min="1" max="1" width="12.109375" customWidth="1"/>
    <col min="2" max="2" width="19.44140625" customWidth="1"/>
    <col min="3" max="3" width="33.77734375" customWidth="1"/>
    <col min="4" max="4" width="35.109375" customWidth="1"/>
    <col min="5" max="5" width="37.109375" customWidth="1"/>
    <col min="6" max="6" width="23.109375" customWidth="1"/>
    <col min="7" max="7" width="15.44140625" customWidth="1"/>
    <col min="8" max="8" width="14.109375" customWidth="1"/>
    <col min="9" max="9" width="15.109375" customWidth="1"/>
    <col min="11" max="11" width="20.77734375" customWidth="1"/>
    <col min="12" max="12" width="17.77734375" customWidth="1"/>
    <col min="13" max="13" width="17.109375" customWidth="1"/>
    <col min="15" max="15" width="13.77734375" customWidth="1"/>
    <col min="16" max="16" width="22.77734375" customWidth="1"/>
    <col min="17" max="17" width="14.44140625" customWidth="1"/>
    <col min="21" max="21" width="27" customWidth="1"/>
    <col min="22" max="22" width="24.88671875" customWidth="1"/>
    <col min="23" max="23" width="17.44140625" style="56" customWidth="1"/>
    <col min="24" max="24" width="31.77734375" customWidth="1"/>
    <col min="25" max="25" width="28.44140625" customWidth="1"/>
  </cols>
  <sheetData>
    <row r="2" spans="1:27" ht="61.5">
      <c r="A2" s="1" t="s">
        <v>0</v>
      </c>
      <c r="B2" s="2"/>
      <c r="C2" s="2"/>
      <c r="D2" s="2"/>
      <c r="E2" s="1"/>
      <c r="F2" s="3"/>
      <c r="G2" s="4"/>
      <c r="H2" s="4"/>
      <c r="I2" s="3"/>
      <c r="J2" s="4"/>
      <c r="K2" s="4"/>
      <c r="L2" s="2"/>
      <c r="M2" s="3"/>
      <c r="N2" s="4"/>
      <c r="O2" s="5"/>
      <c r="P2" s="4"/>
      <c r="Q2" s="4"/>
      <c r="R2" s="4"/>
      <c r="S2" s="4"/>
      <c r="T2" s="4"/>
      <c r="U2" s="51"/>
      <c r="V2" s="52"/>
      <c r="W2" s="4"/>
      <c r="X2" s="4"/>
      <c r="Y2" s="6"/>
      <c r="Z2" s="6"/>
      <c r="AA2" s="6"/>
    </row>
    <row r="3" spans="1:27" ht="60">
      <c r="A3" s="7" t="s">
        <v>1</v>
      </c>
      <c r="B3" s="8"/>
      <c r="C3" s="1"/>
      <c r="D3" s="1"/>
      <c r="E3" s="7"/>
      <c r="F3" s="9"/>
      <c r="G3" s="10"/>
      <c r="H3" s="10"/>
      <c r="I3" s="11"/>
      <c r="J3" s="10"/>
      <c r="K3" s="10"/>
      <c r="L3" s="8"/>
      <c r="M3" s="12"/>
      <c r="N3" s="129"/>
      <c r="O3" s="129"/>
      <c r="P3" s="13"/>
      <c r="Q3" s="10"/>
      <c r="R3" s="13"/>
      <c r="S3" s="48"/>
      <c r="T3" s="13"/>
      <c r="U3" s="13"/>
      <c r="V3" s="13"/>
      <c r="W3" s="48"/>
      <c r="X3" s="10"/>
      <c r="Y3" s="50"/>
      <c r="Z3" s="6"/>
      <c r="AA3" s="6"/>
    </row>
    <row r="4" spans="1:27" ht="34.5" thickBot="1">
      <c r="A4" s="9"/>
      <c r="B4" s="10"/>
      <c r="C4" s="3"/>
      <c r="D4" s="3"/>
      <c r="E4" s="9"/>
      <c r="F4" s="9"/>
      <c r="G4" s="10"/>
      <c r="H4" s="10"/>
      <c r="I4" s="11"/>
      <c r="J4" s="10"/>
      <c r="K4" s="10"/>
      <c r="L4" s="10"/>
      <c r="M4" s="12"/>
      <c r="N4" s="13"/>
      <c r="O4" s="13"/>
      <c r="P4" s="13"/>
      <c r="Q4" s="10"/>
      <c r="R4" s="13"/>
      <c r="S4" s="48"/>
      <c r="T4" s="13"/>
      <c r="U4" s="13"/>
      <c r="V4" s="13"/>
      <c r="W4" s="48"/>
      <c r="X4" s="10"/>
      <c r="Y4" s="6"/>
      <c r="Z4" s="6"/>
      <c r="AA4" s="6"/>
    </row>
    <row r="5" spans="1:27" ht="184.5" thickBot="1">
      <c r="A5" s="93" t="s">
        <v>2</v>
      </c>
      <c r="B5" s="14" t="s">
        <v>74</v>
      </c>
      <c r="C5" s="14" t="s">
        <v>4</v>
      </c>
      <c r="D5" s="14" t="s">
        <v>75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76</v>
      </c>
      <c r="J5" s="14" t="s">
        <v>9</v>
      </c>
      <c r="K5" s="14" t="s">
        <v>10</v>
      </c>
      <c r="L5" s="14" t="s">
        <v>3</v>
      </c>
      <c r="M5" s="14" t="s">
        <v>11</v>
      </c>
      <c r="N5" s="14" t="s">
        <v>12</v>
      </c>
      <c r="O5" s="14" t="s">
        <v>77</v>
      </c>
      <c r="P5" s="14" t="s">
        <v>14</v>
      </c>
      <c r="Q5" s="14" t="s">
        <v>13</v>
      </c>
      <c r="R5" s="14" t="s">
        <v>15</v>
      </c>
      <c r="S5" s="14" t="s">
        <v>78</v>
      </c>
      <c r="T5" s="14" t="s">
        <v>16</v>
      </c>
      <c r="U5" s="14" t="s">
        <v>17</v>
      </c>
      <c r="V5" s="14" t="s">
        <v>18</v>
      </c>
      <c r="W5" s="14" t="s">
        <v>19</v>
      </c>
      <c r="X5" s="94" t="s">
        <v>20</v>
      </c>
      <c r="Y5" s="15"/>
      <c r="Z5" s="15"/>
      <c r="AA5" s="16"/>
    </row>
    <row r="6" spans="1:27" ht="47.1" customHeight="1">
      <c r="A6" s="95" t="s">
        <v>21</v>
      </c>
      <c r="B6" s="96" t="s">
        <v>22</v>
      </c>
      <c r="C6" s="97" t="s">
        <v>23</v>
      </c>
      <c r="D6" s="98" t="s">
        <v>24</v>
      </c>
      <c r="E6" s="97" t="s">
        <v>25</v>
      </c>
      <c r="F6" s="97" t="s">
        <v>26</v>
      </c>
      <c r="G6" s="99">
        <v>38</v>
      </c>
      <c r="H6" s="100">
        <v>1</v>
      </c>
      <c r="I6" s="99">
        <v>1661</v>
      </c>
      <c r="J6" s="101">
        <v>100</v>
      </c>
      <c r="K6" s="99" t="s">
        <v>27</v>
      </c>
      <c r="L6" s="102">
        <v>36670</v>
      </c>
      <c r="M6" s="101"/>
      <c r="N6" s="101" t="s">
        <v>28</v>
      </c>
      <c r="O6" s="99">
        <v>14</v>
      </c>
      <c r="P6" s="103">
        <v>26273.22</v>
      </c>
      <c r="Q6" s="99">
        <v>3385.76</v>
      </c>
      <c r="R6" s="103">
        <v>0</v>
      </c>
      <c r="S6" s="104"/>
      <c r="T6" s="104" t="s">
        <v>29</v>
      </c>
      <c r="U6" s="105">
        <f>SUM(P6:Q6)</f>
        <v>29658.980000000003</v>
      </c>
      <c r="V6" s="106">
        <f>SUM(U6*W6)</f>
        <v>9535.362070000001</v>
      </c>
      <c r="W6" s="107">
        <v>0.32150000000000001</v>
      </c>
      <c r="X6" s="108">
        <f>+U6+V6</f>
        <v>39194.342070000006</v>
      </c>
      <c r="Y6" s="15"/>
      <c r="Z6" s="15"/>
      <c r="AA6" s="21"/>
    </row>
    <row r="7" spans="1:27" ht="63.95" customHeight="1">
      <c r="A7" s="78">
        <f>SUM(A6+1)</f>
        <v>2</v>
      </c>
      <c r="B7" s="22" t="s">
        <v>30</v>
      </c>
      <c r="C7" s="24" t="s">
        <v>23</v>
      </c>
      <c r="D7" s="24" t="s">
        <v>31</v>
      </c>
      <c r="E7" s="25" t="s">
        <v>32</v>
      </c>
      <c r="F7" s="25" t="s">
        <v>33</v>
      </c>
      <c r="G7" s="26">
        <v>35</v>
      </c>
      <c r="H7" s="27">
        <v>0.92100000000000004</v>
      </c>
      <c r="I7" s="26">
        <v>1530</v>
      </c>
      <c r="J7" s="28">
        <v>189</v>
      </c>
      <c r="K7" s="29" t="s">
        <v>27</v>
      </c>
      <c r="L7" s="23">
        <v>40422</v>
      </c>
      <c r="M7" s="30"/>
      <c r="N7" s="28">
        <v>3</v>
      </c>
      <c r="O7" s="29">
        <v>14</v>
      </c>
      <c r="P7" s="18">
        <v>19965.96</v>
      </c>
      <c r="Q7" s="29">
        <v>1439.62</v>
      </c>
      <c r="R7" s="18">
        <v>0</v>
      </c>
      <c r="S7" s="19"/>
      <c r="T7" s="19" t="s">
        <v>29</v>
      </c>
      <c r="U7" s="31">
        <f>SUM(P7:Q7)</f>
        <v>21405.579999999998</v>
      </c>
      <c r="V7" s="47">
        <f t="shared" ref="V7:V23" si="0">SUM(U7*W7)</f>
        <v>6881.8939699999992</v>
      </c>
      <c r="W7" s="57">
        <v>0.32150000000000001</v>
      </c>
      <c r="X7" s="20">
        <f t="shared" ref="X7:X23" si="1">+U7+V7</f>
        <v>28287.473969999999</v>
      </c>
      <c r="Y7" s="15"/>
      <c r="Z7" s="15"/>
      <c r="AA7" s="21"/>
    </row>
    <row r="8" spans="1:27" ht="60" customHeight="1" thickBot="1">
      <c r="A8" s="78">
        <f t="shared" ref="A8:A23" si="2">SUM(A7+1)</f>
        <v>3</v>
      </c>
      <c r="B8" s="22" t="s">
        <v>34</v>
      </c>
      <c r="C8" s="24" t="s">
        <v>35</v>
      </c>
      <c r="D8" s="24" t="s">
        <v>36</v>
      </c>
      <c r="E8" s="17" t="s">
        <v>25</v>
      </c>
      <c r="F8" s="25" t="s">
        <v>37</v>
      </c>
      <c r="G8" s="29">
        <v>38</v>
      </c>
      <c r="H8" s="32">
        <v>1</v>
      </c>
      <c r="I8" s="29">
        <v>1661</v>
      </c>
      <c r="J8" s="28">
        <v>100</v>
      </c>
      <c r="K8" s="29" t="s">
        <v>27</v>
      </c>
      <c r="L8" s="23">
        <v>37165</v>
      </c>
      <c r="M8" s="30"/>
      <c r="N8" s="28">
        <v>1</v>
      </c>
      <c r="O8" s="29">
        <v>14</v>
      </c>
      <c r="P8" s="18">
        <v>32118.85</v>
      </c>
      <c r="Q8" s="29">
        <v>3385.76</v>
      </c>
      <c r="R8" s="18">
        <v>0</v>
      </c>
      <c r="S8" s="19"/>
      <c r="T8" s="19" t="s">
        <v>29</v>
      </c>
      <c r="U8" s="31">
        <f t="shared" ref="U8:U23" si="3">SUM(P8:Q8)</f>
        <v>35504.61</v>
      </c>
      <c r="V8" s="127">
        <f t="shared" si="0"/>
        <v>11414.732115000001</v>
      </c>
      <c r="W8" s="57">
        <v>0.32150000000000001</v>
      </c>
      <c r="X8" s="20">
        <f t="shared" si="1"/>
        <v>46919.342114999999</v>
      </c>
      <c r="Y8" s="15"/>
      <c r="Z8" s="15"/>
      <c r="AA8" s="21"/>
    </row>
    <row r="9" spans="1:27" s="73" customFormat="1" ht="75.95" customHeight="1">
      <c r="A9" s="78">
        <f t="shared" si="2"/>
        <v>4</v>
      </c>
      <c r="B9" s="61" t="s">
        <v>60</v>
      </c>
      <c r="C9" s="62" t="s">
        <v>23</v>
      </c>
      <c r="D9" s="62" t="s">
        <v>31</v>
      </c>
      <c r="E9" s="63" t="s">
        <v>32</v>
      </c>
      <c r="F9" s="97" t="s">
        <v>26</v>
      </c>
      <c r="G9" s="61">
        <v>38</v>
      </c>
      <c r="H9" s="64">
        <v>1</v>
      </c>
      <c r="I9" s="61">
        <v>1661</v>
      </c>
      <c r="J9" s="65">
        <v>100</v>
      </c>
      <c r="K9" s="61" t="s">
        <v>27</v>
      </c>
      <c r="L9" s="66">
        <v>45901</v>
      </c>
      <c r="M9" s="67"/>
      <c r="N9" s="65">
        <v>5</v>
      </c>
      <c r="O9" s="61">
        <v>14</v>
      </c>
      <c r="P9" s="68">
        <v>19600</v>
      </c>
      <c r="Q9" s="61">
        <v>0</v>
      </c>
      <c r="R9" s="68">
        <v>0</v>
      </c>
      <c r="S9" s="69"/>
      <c r="T9" s="69" t="s">
        <v>29</v>
      </c>
      <c r="U9" s="31">
        <f t="shared" si="3"/>
        <v>19600</v>
      </c>
      <c r="V9" s="74">
        <f t="shared" si="0"/>
        <v>6301.4000000000005</v>
      </c>
      <c r="W9" s="75">
        <v>0.32150000000000001</v>
      </c>
      <c r="X9" s="70">
        <f>U9+V9</f>
        <v>25901.4</v>
      </c>
      <c r="Y9" s="71"/>
      <c r="Z9" s="71"/>
      <c r="AA9" s="72"/>
    </row>
    <row r="10" spans="1:27" ht="68.099999999999994" customHeight="1">
      <c r="A10" s="78">
        <f t="shared" si="2"/>
        <v>5</v>
      </c>
      <c r="B10" s="22" t="s">
        <v>38</v>
      </c>
      <c r="C10" s="24" t="s">
        <v>23</v>
      </c>
      <c r="D10" s="24" t="s">
        <v>31</v>
      </c>
      <c r="E10" s="25" t="s">
        <v>32</v>
      </c>
      <c r="F10" s="25" t="s">
        <v>33</v>
      </c>
      <c r="G10" s="29">
        <v>38</v>
      </c>
      <c r="H10" s="32">
        <v>1</v>
      </c>
      <c r="I10" s="29">
        <v>1661</v>
      </c>
      <c r="J10" s="28">
        <v>189</v>
      </c>
      <c r="K10" s="29" t="s">
        <v>27</v>
      </c>
      <c r="L10" s="23">
        <v>39692</v>
      </c>
      <c r="M10" s="30"/>
      <c r="N10" s="28">
        <v>3</v>
      </c>
      <c r="O10" s="29">
        <v>14</v>
      </c>
      <c r="P10" s="18">
        <v>21242.83</v>
      </c>
      <c r="Q10" s="29">
        <v>1563.1</v>
      </c>
      <c r="R10" s="18">
        <v>0</v>
      </c>
      <c r="S10" s="19"/>
      <c r="T10" s="19" t="s">
        <v>29</v>
      </c>
      <c r="U10" s="31">
        <f t="shared" si="3"/>
        <v>22805.93</v>
      </c>
      <c r="V10" s="47">
        <f t="shared" si="0"/>
        <v>7332.106495</v>
      </c>
      <c r="W10" s="57">
        <v>0.32150000000000001</v>
      </c>
      <c r="X10" s="20">
        <f t="shared" si="1"/>
        <v>30138.036495</v>
      </c>
      <c r="Y10" s="33"/>
      <c r="Z10" s="33"/>
      <c r="AA10" s="21"/>
    </row>
    <row r="11" spans="1:27" ht="68.099999999999994" customHeight="1">
      <c r="A11" s="78">
        <f t="shared" si="2"/>
        <v>6</v>
      </c>
      <c r="B11" s="22" t="s">
        <v>40</v>
      </c>
      <c r="C11" s="24" t="s">
        <v>23</v>
      </c>
      <c r="D11" s="24" t="s">
        <v>31</v>
      </c>
      <c r="E11" s="25" t="s">
        <v>32</v>
      </c>
      <c r="F11" s="25" t="s">
        <v>33</v>
      </c>
      <c r="G11" s="29">
        <v>38</v>
      </c>
      <c r="H11" s="32">
        <v>1</v>
      </c>
      <c r="I11" s="29">
        <v>1661</v>
      </c>
      <c r="J11" s="28">
        <v>189</v>
      </c>
      <c r="K11" s="29" t="s">
        <v>27</v>
      </c>
      <c r="L11" s="23">
        <v>39328</v>
      </c>
      <c r="M11" s="30"/>
      <c r="N11" s="28">
        <v>3</v>
      </c>
      <c r="O11" s="29">
        <v>14</v>
      </c>
      <c r="P11" s="18">
        <v>20364.2</v>
      </c>
      <c r="Q11" s="29">
        <v>1875.72</v>
      </c>
      <c r="R11" s="18">
        <v>0</v>
      </c>
      <c r="S11" s="19"/>
      <c r="T11" s="19" t="s">
        <v>29</v>
      </c>
      <c r="U11" s="31">
        <f t="shared" si="3"/>
        <v>22239.920000000002</v>
      </c>
      <c r="V11" s="47">
        <f t="shared" si="0"/>
        <v>7150.1342800000011</v>
      </c>
      <c r="W11" s="57">
        <v>0.32150000000000001</v>
      </c>
      <c r="X11" s="20">
        <f t="shared" si="1"/>
        <v>29390.054280000004</v>
      </c>
      <c r="Y11" s="15"/>
      <c r="Z11" s="15"/>
      <c r="AA11" s="21"/>
    </row>
    <row r="12" spans="1:27" ht="68.099999999999994" customHeight="1" thickBot="1">
      <c r="A12" s="78">
        <f t="shared" si="2"/>
        <v>7</v>
      </c>
      <c r="B12" s="22" t="s">
        <v>41</v>
      </c>
      <c r="C12" s="23" t="s">
        <v>39</v>
      </c>
      <c r="D12" s="23" t="s">
        <v>31</v>
      </c>
      <c r="E12" s="25" t="s">
        <v>32</v>
      </c>
      <c r="F12" s="34" t="s">
        <v>33</v>
      </c>
      <c r="G12" s="29">
        <v>38</v>
      </c>
      <c r="H12" s="32">
        <v>1</v>
      </c>
      <c r="I12" s="29">
        <v>1661</v>
      </c>
      <c r="J12" s="28">
        <v>189</v>
      </c>
      <c r="K12" s="29" t="s">
        <v>27</v>
      </c>
      <c r="L12" s="23">
        <v>45170</v>
      </c>
      <c r="M12" s="30"/>
      <c r="N12" s="28">
        <v>3</v>
      </c>
      <c r="O12" s="29">
        <v>14</v>
      </c>
      <c r="P12" s="18">
        <v>17647.91</v>
      </c>
      <c r="Q12" s="29">
        <v>77.56</v>
      </c>
      <c r="R12" s="18">
        <v>0</v>
      </c>
      <c r="S12" s="19"/>
      <c r="T12" s="19" t="s">
        <v>29</v>
      </c>
      <c r="U12" s="31">
        <f t="shared" si="3"/>
        <v>17725.47</v>
      </c>
      <c r="V12" s="47">
        <f t="shared" si="0"/>
        <v>5698.7386050000005</v>
      </c>
      <c r="W12" s="57">
        <v>0.32150000000000001</v>
      </c>
      <c r="X12" s="20">
        <f t="shared" si="1"/>
        <v>23424.208605</v>
      </c>
      <c r="Y12" s="15"/>
      <c r="Z12" s="15"/>
      <c r="AA12" s="21"/>
    </row>
    <row r="13" spans="1:27" ht="50.1" customHeight="1" thickBot="1">
      <c r="A13" s="78">
        <f t="shared" si="2"/>
        <v>8</v>
      </c>
      <c r="B13" s="22" t="s">
        <v>42</v>
      </c>
      <c r="C13" s="23" t="s">
        <v>39</v>
      </c>
      <c r="D13" s="23" t="s">
        <v>31</v>
      </c>
      <c r="E13" s="25" t="s">
        <v>32</v>
      </c>
      <c r="F13" s="97" t="s">
        <v>26</v>
      </c>
      <c r="G13" s="29">
        <v>38</v>
      </c>
      <c r="H13" s="32">
        <v>1</v>
      </c>
      <c r="I13" s="29">
        <v>1661</v>
      </c>
      <c r="J13" s="28">
        <v>189</v>
      </c>
      <c r="K13" s="29" t="s">
        <v>27</v>
      </c>
      <c r="L13" s="23">
        <v>45170</v>
      </c>
      <c r="M13" s="30"/>
      <c r="N13" s="28">
        <v>3</v>
      </c>
      <c r="O13" s="29">
        <v>14</v>
      </c>
      <c r="P13" s="18">
        <v>21022.33</v>
      </c>
      <c r="Q13" s="29">
        <v>0</v>
      </c>
      <c r="R13" s="18">
        <v>0</v>
      </c>
      <c r="S13" s="19"/>
      <c r="T13" s="19" t="s">
        <v>29</v>
      </c>
      <c r="U13" s="31">
        <f>SUM(P13:Q13)</f>
        <v>21022.33</v>
      </c>
      <c r="V13" s="47">
        <f t="shared" si="0"/>
        <v>6758.6790950000004</v>
      </c>
      <c r="W13" s="57">
        <v>0.32150000000000001</v>
      </c>
      <c r="X13" s="20">
        <f t="shared" si="1"/>
        <v>27781.009095000001</v>
      </c>
      <c r="Y13" s="15"/>
      <c r="Z13" s="15"/>
      <c r="AA13" s="21"/>
    </row>
    <row r="14" spans="1:27" ht="42" customHeight="1">
      <c r="A14" s="78">
        <f t="shared" si="2"/>
        <v>9</v>
      </c>
      <c r="B14" s="128" t="s">
        <v>43</v>
      </c>
      <c r="C14" s="23" t="s">
        <v>79</v>
      </c>
      <c r="D14" s="23" t="s">
        <v>44</v>
      </c>
      <c r="E14" s="25" t="s">
        <v>32</v>
      </c>
      <c r="F14" s="97" t="s">
        <v>26</v>
      </c>
      <c r="G14" s="29">
        <v>38</v>
      </c>
      <c r="H14" s="32">
        <v>1</v>
      </c>
      <c r="I14" s="29">
        <v>1661</v>
      </c>
      <c r="J14" s="35">
        <v>100</v>
      </c>
      <c r="K14" s="29" t="s">
        <v>27</v>
      </c>
      <c r="L14" s="23">
        <v>45597</v>
      </c>
      <c r="M14" s="30"/>
      <c r="N14" s="28">
        <v>3</v>
      </c>
      <c r="O14" s="29">
        <v>14</v>
      </c>
      <c r="P14" s="18">
        <v>20571.740000000002</v>
      </c>
      <c r="Q14" s="29">
        <v>0</v>
      </c>
      <c r="R14" s="18">
        <v>0</v>
      </c>
      <c r="S14" s="19"/>
      <c r="T14" s="19" t="s">
        <v>29</v>
      </c>
      <c r="U14" s="31">
        <f t="shared" si="3"/>
        <v>20571.740000000002</v>
      </c>
      <c r="V14" s="47">
        <f t="shared" si="0"/>
        <v>6613.8144100000009</v>
      </c>
      <c r="W14" s="57">
        <v>0.32150000000000001</v>
      </c>
      <c r="X14" s="20">
        <f t="shared" si="1"/>
        <v>27185.554410000004</v>
      </c>
      <c r="Y14" s="15"/>
      <c r="Z14" s="15"/>
      <c r="AA14" s="21"/>
    </row>
    <row r="15" spans="1:27" ht="34.5">
      <c r="A15" s="78">
        <f t="shared" si="2"/>
        <v>10</v>
      </c>
      <c r="B15" s="46" t="s">
        <v>63</v>
      </c>
      <c r="C15" s="23" t="s">
        <v>53</v>
      </c>
      <c r="D15" s="23" t="s">
        <v>54</v>
      </c>
      <c r="E15" s="34" t="s">
        <v>55</v>
      </c>
      <c r="F15" s="34" t="s">
        <v>33</v>
      </c>
      <c r="G15" s="29">
        <v>20</v>
      </c>
      <c r="H15" s="27">
        <v>0.51280000000000003</v>
      </c>
      <c r="I15" s="29">
        <v>874</v>
      </c>
      <c r="J15" s="36" t="s">
        <v>64</v>
      </c>
      <c r="K15" s="30" t="s">
        <v>27</v>
      </c>
      <c r="L15" s="23">
        <v>45901</v>
      </c>
      <c r="M15" s="30"/>
      <c r="N15" s="36" t="s">
        <v>65</v>
      </c>
      <c r="O15" s="29">
        <v>14</v>
      </c>
      <c r="P15" s="18">
        <v>13201.16</v>
      </c>
      <c r="Q15" s="29">
        <v>0</v>
      </c>
      <c r="R15" s="18">
        <v>0</v>
      </c>
      <c r="S15" s="19"/>
      <c r="T15" s="19" t="s">
        <v>29</v>
      </c>
      <c r="U15" s="31">
        <f t="shared" si="3"/>
        <v>13201.16</v>
      </c>
      <c r="V15" s="47">
        <f t="shared" si="0"/>
        <v>4244.1729400000004</v>
      </c>
      <c r="W15" s="53">
        <v>0.32150000000000001</v>
      </c>
      <c r="X15" s="20">
        <f t="shared" si="1"/>
        <v>17445.33294</v>
      </c>
      <c r="Y15" s="15"/>
      <c r="Z15" s="15"/>
      <c r="AA15" s="21"/>
    </row>
    <row r="16" spans="1:27" ht="66" customHeight="1">
      <c r="A16" s="78">
        <f t="shared" si="2"/>
        <v>11</v>
      </c>
      <c r="B16" s="30" t="s">
        <v>63</v>
      </c>
      <c r="C16" s="23" t="s">
        <v>81</v>
      </c>
      <c r="D16" s="38" t="s">
        <v>33</v>
      </c>
      <c r="E16" s="25" t="s">
        <v>32</v>
      </c>
      <c r="F16" s="34" t="s">
        <v>33</v>
      </c>
      <c r="G16" s="29">
        <v>15</v>
      </c>
      <c r="H16" s="27">
        <v>0.3947</v>
      </c>
      <c r="I16" s="29">
        <v>656</v>
      </c>
      <c r="J16" s="30" t="s">
        <v>64</v>
      </c>
      <c r="K16" s="29" t="s">
        <v>27</v>
      </c>
      <c r="L16" s="23">
        <v>45901</v>
      </c>
      <c r="M16" s="30"/>
      <c r="N16" s="30" t="s">
        <v>65</v>
      </c>
      <c r="O16" s="29">
        <v>14</v>
      </c>
      <c r="P16" s="18">
        <v>5495.28</v>
      </c>
      <c r="Q16" s="29">
        <v>0</v>
      </c>
      <c r="R16" s="18">
        <v>0</v>
      </c>
      <c r="S16" s="19"/>
      <c r="T16" s="19" t="s">
        <v>29</v>
      </c>
      <c r="U16" s="31">
        <f t="shared" si="3"/>
        <v>5495.28</v>
      </c>
      <c r="V16" s="60">
        <f>SUM(U16*W16)</f>
        <v>1766.73252</v>
      </c>
      <c r="W16" s="76">
        <v>0.32150000000000001</v>
      </c>
      <c r="X16" s="20">
        <f>SUM(U16:V16)</f>
        <v>7262.0125200000002</v>
      </c>
      <c r="Y16" s="77"/>
      <c r="Z16" s="15"/>
      <c r="AA16" s="21"/>
    </row>
    <row r="17" spans="1:27" ht="36.950000000000003" customHeight="1">
      <c r="A17" s="78">
        <f t="shared" si="2"/>
        <v>12</v>
      </c>
      <c r="B17" s="30" t="s">
        <v>45</v>
      </c>
      <c r="C17" s="23" t="s">
        <v>46</v>
      </c>
      <c r="D17" s="23" t="s">
        <v>47</v>
      </c>
      <c r="E17" s="34" t="s">
        <v>48</v>
      </c>
      <c r="F17" s="34" t="s">
        <v>49</v>
      </c>
      <c r="G17" s="29">
        <v>20</v>
      </c>
      <c r="H17" s="27">
        <v>0.51280000000000003</v>
      </c>
      <c r="I17" s="29">
        <v>874</v>
      </c>
      <c r="J17" s="36" t="s">
        <v>50</v>
      </c>
      <c r="K17" s="29" t="s">
        <v>27</v>
      </c>
      <c r="L17" s="23">
        <v>44942</v>
      </c>
      <c r="M17" s="30"/>
      <c r="N17" s="30" t="s">
        <v>51</v>
      </c>
      <c r="O17" s="29">
        <v>14</v>
      </c>
      <c r="P17" s="18">
        <v>8769.32</v>
      </c>
      <c r="Q17" s="29">
        <v>0</v>
      </c>
      <c r="R17" s="18">
        <v>0</v>
      </c>
      <c r="S17" s="19"/>
      <c r="T17" s="19" t="s">
        <v>29</v>
      </c>
      <c r="U17" s="31">
        <f t="shared" si="3"/>
        <v>8769.32</v>
      </c>
      <c r="V17" s="47">
        <f>SUM(U17*W17)</f>
        <v>3003.4920999999999</v>
      </c>
      <c r="W17" s="54">
        <v>0.34250000000000003</v>
      </c>
      <c r="X17" s="20">
        <f>+U17+V17</f>
        <v>11772.812099999999</v>
      </c>
      <c r="Y17" s="33"/>
      <c r="Z17" s="33"/>
      <c r="AA17" s="33"/>
    </row>
    <row r="18" spans="1:27" ht="35.1" customHeight="1">
      <c r="A18" s="78">
        <f t="shared" si="2"/>
        <v>13</v>
      </c>
      <c r="B18" s="37" t="s">
        <v>52</v>
      </c>
      <c r="C18" s="23" t="s">
        <v>46</v>
      </c>
      <c r="D18" s="23" t="s">
        <v>47</v>
      </c>
      <c r="E18" s="34" t="s">
        <v>48</v>
      </c>
      <c r="F18" s="34" t="s">
        <v>49</v>
      </c>
      <c r="G18" s="29">
        <v>20</v>
      </c>
      <c r="H18" s="27">
        <v>0.51280000000000003</v>
      </c>
      <c r="I18" s="29">
        <v>874</v>
      </c>
      <c r="J18" s="35">
        <v>289</v>
      </c>
      <c r="K18" s="29" t="s">
        <v>27</v>
      </c>
      <c r="L18" s="23">
        <v>45170</v>
      </c>
      <c r="M18" s="30"/>
      <c r="N18" s="28">
        <v>6</v>
      </c>
      <c r="O18" s="29">
        <v>14</v>
      </c>
      <c r="P18" s="18">
        <v>8769.32</v>
      </c>
      <c r="Q18" s="29">
        <v>0</v>
      </c>
      <c r="R18" s="18">
        <v>0</v>
      </c>
      <c r="S18" s="19"/>
      <c r="T18" s="19" t="s">
        <v>29</v>
      </c>
      <c r="U18" s="31">
        <f t="shared" si="3"/>
        <v>8769.32</v>
      </c>
      <c r="V18" s="47">
        <f>SUM(U18*W18)</f>
        <v>3003.4920999999999</v>
      </c>
      <c r="W18" s="54">
        <v>0.34250000000000003</v>
      </c>
      <c r="X18" s="20">
        <f>+U18+V18</f>
        <v>11772.812099999999</v>
      </c>
      <c r="Y18" s="33"/>
      <c r="Z18" s="33"/>
      <c r="AA18" s="33"/>
    </row>
    <row r="19" spans="1:27" ht="66" customHeight="1" thickBot="1">
      <c r="A19" s="78">
        <f t="shared" si="2"/>
        <v>14</v>
      </c>
      <c r="B19" s="22" t="s">
        <v>61</v>
      </c>
      <c r="C19" s="23" t="s">
        <v>35</v>
      </c>
      <c r="D19" s="23" t="s">
        <v>31</v>
      </c>
      <c r="E19" s="25" t="s">
        <v>25</v>
      </c>
      <c r="F19" s="34" t="s">
        <v>26</v>
      </c>
      <c r="G19" s="29">
        <v>38</v>
      </c>
      <c r="H19" s="32">
        <v>1</v>
      </c>
      <c r="I19" s="29">
        <v>1661</v>
      </c>
      <c r="J19" s="35">
        <v>410</v>
      </c>
      <c r="K19" s="29" t="s">
        <v>62</v>
      </c>
      <c r="L19" s="23">
        <v>45909</v>
      </c>
      <c r="M19" s="30"/>
      <c r="N19" s="28">
        <v>2</v>
      </c>
      <c r="O19" s="29">
        <v>14</v>
      </c>
      <c r="P19" s="18">
        <v>22610</v>
      </c>
      <c r="Q19" s="29">
        <v>0</v>
      </c>
      <c r="R19" s="18">
        <v>0</v>
      </c>
      <c r="S19" s="19"/>
      <c r="T19" s="19" t="s">
        <v>29</v>
      </c>
      <c r="U19" s="31">
        <f t="shared" si="3"/>
        <v>22610</v>
      </c>
      <c r="V19" s="60">
        <f>SUM(U19*W19)</f>
        <v>7269.1149999999998</v>
      </c>
      <c r="W19" s="55">
        <v>0.32150000000000001</v>
      </c>
      <c r="X19" s="20">
        <f>+U19+V19</f>
        <v>29879.114999999998</v>
      </c>
      <c r="Y19" s="33"/>
      <c r="Z19" s="33"/>
      <c r="AA19" s="21"/>
    </row>
    <row r="20" spans="1:27" ht="66" customHeight="1">
      <c r="A20" s="78">
        <f t="shared" si="2"/>
        <v>15</v>
      </c>
      <c r="B20" s="23" t="s">
        <v>66</v>
      </c>
      <c r="C20" s="23" t="s">
        <v>39</v>
      </c>
      <c r="D20" s="23" t="s">
        <v>31</v>
      </c>
      <c r="E20" s="25" t="s">
        <v>32</v>
      </c>
      <c r="F20" s="97" t="s">
        <v>26</v>
      </c>
      <c r="G20" s="29">
        <v>38</v>
      </c>
      <c r="H20" s="27">
        <v>1</v>
      </c>
      <c r="I20" s="29">
        <v>1661</v>
      </c>
      <c r="J20" s="36" t="s">
        <v>67</v>
      </c>
      <c r="K20" s="29" t="s">
        <v>62</v>
      </c>
      <c r="L20" s="23">
        <v>45967</v>
      </c>
      <c r="M20" s="30" t="s">
        <v>68</v>
      </c>
      <c r="N20" s="30" t="s">
        <v>65</v>
      </c>
      <c r="O20" s="29">
        <v>14</v>
      </c>
      <c r="P20" s="18">
        <v>16916.62</v>
      </c>
      <c r="Q20" s="29">
        <v>0</v>
      </c>
      <c r="R20" s="18">
        <v>0</v>
      </c>
      <c r="S20" s="19"/>
      <c r="T20" s="19" t="s">
        <v>29</v>
      </c>
      <c r="U20" s="31">
        <f t="shared" si="3"/>
        <v>16916.62</v>
      </c>
      <c r="V20" s="60">
        <f t="shared" si="0"/>
        <v>5438.6933300000001</v>
      </c>
      <c r="W20" s="76">
        <v>0.32150000000000001</v>
      </c>
      <c r="X20" s="20">
        <f t="shared" si="1"/>
        <v>22355.313329999997</v>
      </c>
      <c r="Y20" s="15"/>
      <c r="Z20" s="15"/>
      <c r="AA20" s="21"/>
    </row>
    <row r="21" spans="1:27" ht="34.5">
      <c r="A21" s="78">
        <f t="shared" si="2"/>
        <v>16</v>
      </c>
      <c r="B21" s="23" t="s">
        <v>69</v>
      </c>
      <c r="C21" s="23" t="s">
        <v>56</v>
      </c>
      <c r="D21" s="38" t="s">
        <v>57</v>
      </c>
      <c r="E21" s="34" t="s">
        <v>58</v>
      </c>
      <c r="F21" s="34" t="s">
        <v>33</v>
      </c>
      <c r="G21" s="29">
        <v>15</v>
      </c>
      <c r="H21" s="27">
        <v>0.3947</v>
      </c>
      <c r="I21" s="29">
        <v>656</v>
      </c>
      <c r="J21" s="35">
        <v>502</v>
      </c>
      <c r="K21" s="29" t="s">
        <v>70</v>
      </c>
      <c r="L21" s="23">
        <v>45971</v>
      </c>
      <c r="M21" s="30"/>
      <c r="N21" s="28">
        <v>5</v>
      </c>
      <c r="O21" s="29">
        <v>14</v>
      </c>
      <c r="P21" s="18">
        <v>8095.78</v>
      </c>
      <c r="Q21" s="29">
        <v>0</v>
      </c>
      <c r="R21" s="18">
        <v>0</v>
      </c>
      <c r="S21" s="19"/>
      <c r="T21" s="19" t="s">
        <v>29</v>
      </c>
      <c r="U21" s="31">
        <f t="shared" si="3"/>
        <v>8095.78</v>
      </c>
      <c r="V21" s="47">
        <f t="shared" si="0"/>
        <v>2602.7932700000001</v>
      </c>
      <c r="W21" s="57">
        <v>0.32150000000000001</v>
      </c>
      <c r="X21" s="20">
        <f t="shared" si="1"/>
        <v>10698.573270000001</v>
      </c>
      <c r="Y21" s="33"/>
      <c r="Z21" s="33"/>
      <c r="AA21" s="21"/>
    </row>
    <row r="22" spans="1:27" ht="36.950000000000003" customHeight="1">
      <c r="A22" s="78">
        <f t="shared" si="2"/>
        <v>17</v>
      </c>
      <c r="B22" s="30" t="s">
        <v>82</v>
      </c>
      <c r="C22" s="23" t="s">
        <v>80</v>
      </c>
      <c r="D22" s="23" t="s">
        <v>83</v>
      </c>
      <c r="E22" s="34" t="s">
        <v>86</v>
      </c>
      <c r="F22" s="34" t="s">
        <v>49</v>
      </c>
      <c r="G22" s="29">
        <v>39</v>
      </c>
      <c r="H22" s="27">
        <v>1</v>
      </c>
      <c r="I22" s="29">
        <v>1704</v>
      </c>
      <c r="J22" s="36" t="s">
        <v>84</v>
      </c>
      <c r="K22" s="29" t="s">
        <v>85</v>
      </c>
      <c r="L22" s="23">
        <v>45225</v>
      </c>
      <c r="M22" s="30"/>
      <c r="N22" s="30" t="s">
        <v>51</v>
      </c>
      <c r="O22" s="29">
        <v>14</v>
      </c>
      <c r="P22" s="31">
        <v>21000</v>
      </c>
      <c r="Q22" s="29">
        <v>0</v>
      </c>
      <c r="R22" s="18">
        <v>0</v>
      </c>
      <c r="S22" s="19"/>
      <c r="T22" s="19" t="s">
        <v>29</v>
      </c>
      <c r="U22" s="31">
        <f t="shared" si="3"/>
        <v>21000</v>
      </c>
      <c r="V22" s="47">
        <f>SUM(U22*W22)</f>
        <v>7192.5000000000009</v>
      </c>
      <c r="W22" s="54">
        <v>0.34250000000000003</v>
      </c>
      <c r="X22" s="20">
        <f>+U22+V22</f>
        <v>28192.5</v>
      </c>
      <c r="Y22" s="33"/>
      <c r="Z22" s="33"/>
      <c r="AA22" s="33"/>
    </row>
    <row r="23" spans="1:27" ht="26.25">
      <c r="A23" s="78">
        <f t="shared" si="2"/>
        <v>18</v>
      </c>
      <c r="B23" s="22" t="s">
        <v>87</v>
      </c>
      <c r="C23" s="23" t="s">
        <v>80</v>
      </c>
      <c r="D23" s="23" t="s">
        <v>83</v>
      </c>
      <c r="E23" s="34" t="s">
        <v>86</v>
      </c>
      <c r="F23" s="34" t="s">
        <v>49</v>
      </c>
      <c r="G23" s="29">
        <v>39</v>
      </c>
      <c r="H23" s="39">
        <v>1</v>
      </c>
      <c r="I23" s="29">
        <v>1704</v>
      </c>
      <c r="J23" s="35">
        <v>410</v>
      </c>
      <c r="K23" s="29" t="s">
        <v>62</v>
      </c>
      <c r="L23" s="23">
        <v>46029</v>
      </c>
      <c r="M23" s="30"/>
      <c r="N23" s="28">
        <v>6</v>
      </c>
      <c r="O23" s="29">
        <v>14</v>
      </c>
      <c r="P23" s="31">
        <v>21000</v>
      </c>
      <c r="Q23" s="29">
        <v>0</v>
      </c>
      <c r="R23" s="18">
        <v>0</v>
      </c>
      <c r="S23" s="19"/>
      <c r="T23" s="19" t="s">
        <v>29</v>
      </c>
      <c r="U23" s="31">
        <f t="shared" si="3"/>
        <v>21000</v>
      </c>
      <c r="V23" s="47">
        <f t="shared" si="0"/>
        <v>7192.5000000000009</v>
      </c>
      <c r="W23" s="54">
        <v>0.34250000000000003</v>
      </c>
      <c r="X23" s="20">
        <f t="shared" si="1"/>
        <v>28192.5</v>
      </c>
      <c r="Y23" s="33"/>
      <c r="Z23" s="33"/>
      <c r="AA23" s="33"/>
    </row>
    <row r="24" spans="1:27" ht="35.1" customHeight="1" thickBot="1">
      <c r="A24" s="109"/>
      <c r="B24" s="110"/>
      <c r="C24" s="111"/>
      <c r="D24" s="111"/>
      <c r="E24" s="112"/>
      <c r="F24" s="112"/>
      <c r="G24" s="113"/>
      <c r="H24" s="114"/>
      <c r="I24" s="113"/>
      <c r="J24" s="115"/>
      <c r="K24" s="113"/>
      <c r="L24" s="111"/>
      <c r="M24" s="116"/>
      <c r="N24" s="117"/>
      <c r="O24" s="113"/>
      <c r="P24" s="118"/>
      <c r="Q24" s="113"/>
      <c r="R24" s="118"/>
      <c r="S24" s="119"/>
      <c r="T24" s="119"/>
      <c r="U24" s="120"/>
      <c r="V24" s="121"/>
      <c r="W24" s="122"/>
      <c r="X24" s="123"/>
      <c r="Y24" s="33"/>
      <c r="Z24" s="33"/>
      <c r="AA24" s="33"/>
    </row>
    <row r="25" spans="1:27" s="89" customFormat="1" ht="33.75">
      <c r="A25" s="79"/>
      <c r="B25" s="79"/>
      <c r="C25" s="80"/>
      <c r="D25" s="80"/>
      <c r="E25" s="81"/>
      <c r="F25" s="81"/>
      <c r="G25" s="49"/>
      <c r="H25" s="82"/>
      <c r="I25" s="58"/>
      <c r="J25" s="82"/>
      <c r="K25" s="49"/>
      <c r="L25" s="80"/>
      <c r="M25" s="83"/>
      <c r="N25" s="84"/>
      <c r="O25" s="49"/>
      <c r="P25" s="59"/>
      <c r="Q25" s="85"/>
      <c r="R25" s="86"/>
      <c r="S25" s="86"/>
      <c r="T25" s="86"/>
      <c r="U25" s="86"/>
      <c r="V25" s="87"/>
      <c r="W25" s="59"/>
      <c r="X25" s="88"/>
      <c r="Y25" s="82"/>
      <c r="Z25" s="82"/>
      <c r="AA25" s="82"/>
    </row>
    <row r="26" spans="1:27" ht="33.75">
      <c r="A26" s="79"/>
      <c r="B26" s="79"/>
      <c r="C26" s="80"/>
      <c r="D26" s="80"/>
      <c r="E26" s="81"/>
      <c r="F26" s="81"/>
      <c r="G26" s="49"/>
      <c r="H26" s="82"/>
      <c r="I26" s="58"/>
      <c r="J26" s="82"/>
      <c r="K26" s="49"/>
      <c r="L26" s="80"/>
      <c r="M26" s="83"/>
      <c r="N26" s="84"/>
      <c r="O26" s="49"/>
      <c r="P26" s="82"/>
      <c r="Q26" s="90"/>
      <c r="R26" s="82"/>
      <c r="S26" s="82"/>
      <c r="T26" s="82"/>
      <c r="U26" s="82"/>
      <c r="V26" s="82"/>
      <c r="W26" s="91"/>
      <c r="X26" s="92"/>
      <c r="Y26" s="33"/>
      <c r="Z26" s="33"/>
      <c r="AA26" s="33"/>
    </row>
    <row r="27" spans="1:27" ht="26.25">
      <c r="A27" s="41" t="s">
        <v>59</v>
      </c>
      <c r="B27" s="41"/>
      <c r="C27" s="40"/>
      <c r="D27" s="40"/>
      <c r="E27" s="42"/>
      <c r="F27" s="42"/>
      <c r="G27" s="40"/>
      <c r="H27" s="40"/>
      <c r="I27" s="41"/>
      <c r="J27" s="40"/>
      <c r="K27" s="40"/>
      <c r="L27" s="40"/>
      <c r="M27" s="43"/>
      <c r="N27" s="44"/>
      <c r="O27" s="41"/>
      <c r="P27" s="45"/>
      <c r="Q27" s="42"/>
      <c r="R27" s="45"/>
      <c r="S27" s="45"/>
      <c r="T27" s="45"/>
      <c r="U27" s="45"/>
      <c r="V27" s="45"/>
      <c r="W27" s="45"/>
      <c r="X27" s="45"/>
      <c r="Y27" s="33"/>
      <c r="Z27" s="33"/>
      <c r="AA27" s="33"/>
    </row>
    <row r="29" spans="1:27" s="124" customFormat="1" ht="39" customHeight="1">
      <c r="A29" s="124">
        <v>3</v>
      </c>
      <c r="B29" s="124" t="s">
        <v>72</v>
      </c>
      <c r="W29" s="125"/>
    </row>
    <row r="30" spans="1:27" s="124" customFormat="1" ht="39" customHeight="1">
      <c r="A30" s="124">
        <v>14</v>
      </c>
      <c r="B30" s="124" t="s">
        <v>73</v>
      </c>
      <c r="W30" s="125"/>
    </row>
    <row r="31" spans="1:27" s="124" customFormat="1" ht="39" customHeight="1">
      <c r="A31" s="124">
        <v>7</v>
      </c>
      <c r="B31" s="124" t="s">
        <v>89</v>
      </c>
      <c r="W31" s="125"/>
    </row>
    <row r="32" spans="1:27" s="124" customFormat="1" ht="39" customHeight="1">
      <c r="A32" s="126" t="s">
        <v>90</v>
      </c>
      <c r="B32" s="124" t="s">
        <v>71</v>
      </c>
      <c r="W32" s="125"/>
    </row>
    <row r="33" spans="1:23" s="124" customFormat="1" ht="39" customHeight="1">
      <c r="A33" s="124">
        <v>15</v>
      </c>
      <c r="B33" s="124" t="s">
        <v>88</v>
      </c>
      <c r="W33" s="125"/>
    </row>
    <row r="34" spans="1:23" s="124" customFormat="1" ht="39" customHeight="1">
      <c r="A34" s="124">
        <v>17</v>
      </c>
      <c r="B34" s="124" t="s">
        <v>92</v>
      </c>
      <c r="W34" s="125"/>
    </row>
    <row r="35" spans="1:23" s="124" customFormat="1" ht="39" customHeight="1">
      <c r="A35" s="124">
        <v>18</v>
      </c>
      <c r="B35" s="124" t="s">
        <v>91</v>
      </c>
      <c r="W35" s="125"/>
    </row>
    <row r="36" spans="1:23" s="124" customFormat="1" ht="39" customHeight="1">
      <c r="W36" s="125"/>
    </row>
    <row r="37" spans="1:23" s="124" customFormat="1" ht="39" customHeight="1">
      <c r="W37" s="125"/>
    </row>
    <row r="38" spans="1:23" s="124" customFormat="1" ht="39" customHeight="1">
      <c r="W38" s="125"/>
    </row>
    <row r="39" spans="1:23" s="124" customFormat="1" ht="39" customHeight="1">
      <c r="W39" s="125"/>
    </row>
    <row r="40" spans="1:23" s="124" customFormat="1" ht="39" customHeight="1">
      <c r="W40" s="125"/>
    </row>
    <row r="56" spans="2:2" ht="25.5">
      <c r="B56" s="124"/>
    </row>
    <row r="57" spans="2:2" ht="25.5">
      <c r="B57" s="124"/>
    </row>
    <row r="58" spans="2:2" ht="25.5">
      <c r="B58" s="124"/>
    </row>
    <row r="59" spans="2:2" ht="25.5">
      <c r="B59" s="124"/>
    </row>
    <row r="60" spans="2:2" ht="25.5">
      <c r="B60" s="124"/>
    </row>
    <row r="61" spans="2:2" ht="25.5">
      <c r="B61" s="124"/>
    </row>
    <row r="62" spans="2:2" ht="25.5">
      <c r="B62" s="124"/>
    </row>
    <row r="63" spans="2:2" ht="25.5">
      <c r="B63" s="124"/>
    </row>
  </sheetData>
  <mergeCells count="1">
    <mergeCell ref="N3:O3"/>
  </mergeCells>
  <pageMargins left="0.25" right="0.25" top="0.75" bottom="0.75" header="0.3" footer="0.3"/>
  <pageSetup paperSize="8" scale="32" orientation="landscape" r:id="rId1"/>
  <ignoredErrors>
    <ignoredError sqref="X16" formula="1"/>
    <ignoredError sqref="A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del Amo</dc:creator>
  <cp:lastModifiedBy>Alvarez Fernandez_ Monica</cp:lastModifiedBy>
  <cp:lastPrinted>2026-06-10T13:10:17Z</cp:lastPrinted>
  <dcterms:created xsi:type="dcterms:W3CDTF">2025-12-18T10:42:27Z</dcterms:created>
  <dcterms:modified xsi:type="dcterms:W3CDTF">2026-06-10T13:10:43Z</dcterms:modified>
</cp:coreProperties>
</file>