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CONTR-2025-611\01_FASE INICIAL\Revisió\"/>
    </mc:Choice>
  </mc:AlternateContent>
  <xr:revisionPtr revIDLastSave="0" documentId="13_ncr:1_{05BBC661-28D2-4834-8E3B-17286BB99312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3" i="1"/>
  <c r="C22" i="1"/>
  <c r="C40" i="1"/>
  <c r="C39" i="1"/>
  <c r="C35" i="1"/>
  <c r="C36" i="1"/>
  <c r="C37" i="1"/>
  <c r="C38" i="1"/>
  <c r="C34" i="1"/>
  <c r="C41" i="1" l="1"/>
  <c r="C24" i="1"/>
  <c r="C42" i="1" l="1"/>
  <c r="C43" i="1" s="1"/>
</calcChain>
</file>

<file path=xl/sharedStrings.xml><?xml version="1.0" encoding="utf-8"?>
<sst xmlns="http://schemas.openxmlformats.org/spreadsheetml/2006/main" count="31" uniqueCount="21">
  <si>
    <t>EMPRESA LICITADORA:</t>
  </si>
  <si>
    <t>CONCEPTE</t>
  </si>
  <si>
    <t>IMPORT LICITACIÓ</t>
  </si>
  <si>
    <t>Total PEM</t>
  </si>
  <si>
    <t>Despeses Generals (13%)</t>
  </si>
  <si>
    <t>Benefici Industrial (6%)</t>
  </si>
  <si>
    <t>TOTAL PEC (abans d’IVA)</t>
  </si>
  <si>
    <t>Total PEM partides que admeten baixa</t>
  </si>
  <si>
    <t>TOTAL PEC partides que admeten baixa (abans d’IVA)</t>
  </si>
  <si>
    <t>1. Renovació de Catenària.</t>
  </si>
  <si>
    <t>2. Mecanismes de Seguretat i Senyalització.</t>
  </si>
  <si>
    <t>3. Subministrament de tensió a tallers</t>
  </si>
  <si>
    <t>4. Instalació Nou seccionador.</t>
  </si>
  <si>
    <t>5. Ajust d'obra i obres complementàries</t>
  </si>
  <si>
    <r>
      <t xml:space="preserve">6. Partida d'abonament íntegre, per la Seguretat i Salut a l'obra </t>
    </r>
    <r>
      <rPr>
        <b/>
        <i/>
        <sz val="10"/>
        <color rgb="FF000000"/>
        <rFont val="Arial"/>
        <family val="2"/>
      </rPr>
      <t>(*)</t>
    </r>
  </si>
  <si>
    <t>7. Gestió de residus (*)</t>
  </si>
  <si>
    <r>
      <t xml:space="preserve">8. Partida d'abonament íntegre, pel Control de la Qualitat a l'obra </t>
    </r>
    <r>
      <rPr>
        <b/>
        <i/>
        <sz val="10"/>
        <color rgb="FF000000"/>
        <rFont val="Arial"/>
        <family val="2"/>
      </rPr>
      <t>(*)</t>
    </r>
  </si>
  <si>
    <t xml:space="preserve">9. Substitució de 2.500 pendoles equipotencials al tram Queralbs-Nuria. </t>
  </si>
  <si>
    <t xml:space="preserve">* les partides 6, 7 i 8 no admeten baixa, i per tant cal ofertar-les al preu indicat. </t>
  </si>
  <si>
    <t>OMPLIR NOMÉS LES CEL·LES EN BLANC</t>
  </si>
  <si>
    <t>IMPORT TOTAL DE LES PARTIDES QUE ADMETEN BAIXA (s'omple automàticament)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</si>
</sst>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i/>
      <sz val="10"/>
      <color rgb="FF000000"/>
      <name val="Arial"/>
      <family val="2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1">
    <xf numFmtId="0" fontId="0" fillId="0" borderId="0" xfId="0"/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44" fontId="3" fillId="4" borderId="4" xfId="1" applyFont="1" applyFill="1" applyBorder="1" applyAlignment="1" applyProtection="1">
      <alignment horizontal="right" vertical="center" wrapText="1"/>
      <protection locked="0"/>
    </xf>
    <xf numFmtId="44" fontId="3" fillId="4" borderId="1" xfId="1" applyFont="1" applyFill="1" applyBorder="1" applyAlignment="1" applyProtection="1">
      <alignment horizontal="right" vertical="center" wrapText="1"/>
      <protection locked="0"/>
    </xf>
    <xf numFmtId="0" fontId="2" fillId="5" borderId="3" xfId="0" applyFont="1" applyFill="1" applyBorder="1" applyAlignment="1" applyProtection="1">
      <alignment horizontal="right" vertical="center" wrapText="1" indent="2"/>
    </xf>
    <xf numFmtId="44" fontId="2" fillId="5" borderId="4" xfId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4" fillId="5" borderId="3" xfId="0" applyFont="1" applyFill="1" applyBorder="1" applyAlignment="1" applyProtection="1">
      <alignment horizontal="right" vertical="center" wrapText="1" indent="2"/>
    </xf>
    <xf numFmtId="44" fontId="3" fillId="5" borderId="4" xfId="1" applyFont="1" applyFill="1" applyBorder="1" applyAlignment="1" applyProtection="1">
      <alignment horizontal="right" vertical="center" wrapText="1"/>
    </xf>
    <xf numFmtId="0" fontId="5" fillId="3" borderId="0" xfId="0" applyFont="1" applyFill="1" applyProtection="1"/>
    <xf numFmtId="0" fontId="0" fillId="3" borderId="0" xfId="0" applyFill="1" applyProtection="1"/>
    <xf numFmtId="0" fontId="2" fillId="2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vertical="center" wrapText="1"/>
    </xf>
    <xf numFmtId="44" fontId="3" fillId="6" borderId="4" xfId="1" applyFont="1" applyFill="1" applyBorder="1" applyAlignment="1" applyProtection="1">
      <alignment horizontal="right" vertical="center" wrapText="1"/>
    </xf>
    <xf numFmtId="0" fontId="2" fillId="6" borderId="5" xfId="0" applyFont="1" applyFill="1" applyBorder="1" applyAlignment="1" applyProtection="1">
      <alignment vertical="center" wrapText="1"/>
    </xf>
    <xf numFmtId="44" fontId="3" fillId="6" borderId="1" xfId="1" applyFont="1" applyFill="1" applyBorder="1" applyAlignment="1" applyProtection="1">
      <alignment horizontal="right" vertical="center" wrapText="1"/>
    </xf>
    <xf numFmtId="44" fontId="0" fillId="0" borderId="0" xfId="0" applyNumberFormat="1" applyProtection="1"/>
    <xf numFmtId="0" fontId="1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1</xdr:col>
      <xdr:colOff>1208943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1355480</xdr:colOff>
      <xdr:row>1</xdr:row>
      <xdr:rowOff>76200</xdr:rowOff>
    </xdr:from>
    <xdr:to>
      <xdr:col>10</xdr:col>
      <xdr:colOff>219807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92922" y="259373"/>
          <a:ext cx="4769827" cy="92348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CONTR/2025/611</a:t>
          </a:r>
        </a:p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 PER LA RENOVACIÓ DE CATENÀRIA ALS TALLERS RIBES VILA, INSTAL·LACIÓ DE PROTECCIONS I SEGURETAT A LES 2 VIES DEL TALLER, INSTAL·LACIÓ DE FEEDER AL TRAM RIBES VILA – QUERALBS FINS A TALLER, INSTAL·LACIÓ DE SECCIONADOR AL TRAM RIBES ENLLAÇ – RIBES VILA, I RENOVACIÓ DE LES PENDOLES DEL TRAM QUERALBS-NURIA DEL CREMALLERA DE NÚRIA DE FERROCARRILS DE LA GENERALITAT DE CATALUNYA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B8:F43"/>
  <sheetViews>
    <sheetView tabSelected="1" zoomScale="130" zoomScaleNormal="130" workbookViewId="0">
      <selection activeCell="C9" sqref="C9:F9"/>
    </sheetView>
  </sheetViews>
  <sheetFormatPr baseColWidth="10" defaultColWidth="8.85546875" defaultRowHeight="15" x14ac:dyDescent="0.25"/>
  <cols>
    <col min="1" max="1" width="8.85546875" style="8"/>
    <col min="2" max="2" width="45.28515625" style="8" customWidth="1"/>
    <col min="3" max="3" width="35.5703125" style="8" customWidth="1"/>
    <col min="4" max="4" width="4.5703125" style="8" customWidth="1"/>
    <col min="5" max="5" width="8.85546875" style="8" hidden="1" customWidth="1"/>
    <col min="6" max="6" width="10.5703125" style="8" customWidth="1"/>
    <col min="7" max="7" width="24.140625" style="8" customWidth="1"/>
    <col min="8" max="8" width="13.7109375" style="8" customWidth="1"/>
    <col min="9" max="9" width="11.5703125" style="8" customWidth="1"/>
    <col min="10" max="10" width="13.140625" style="8" customWidth="1"/>
    <col min="11" max="11" width="8.85546875" style="8" customWidth="1"/>
    <col min="12" max="16384" width="8.85546875" style="8"/>
  </cols>
  <sheetData>
    <row r="8" spans="2:6" ht="15.75" thickBot="1" x14ac:dyDescent="0.3"/>
    <row r="9" spans="2:6" ht="24" customHeight="1" thickBot="1" x14ac:dyDescent="0.3">
      <c r="B9" s="20" t="s">
        <v>0</v>
      </c>
      <c r="C9" s="1"/>
      <c r="D9" s="2"/>
      <c r="E9" s="2"/>
      <c r="F9" s="3"/>
    </row>
    <row r="11" spans="2:6" ht="19.5" thickBot="1" x14ac:dyDescent="0.35">
      <c r="B11" s="11" t="s">
        <v>19</v>
      </c>
      <c r="C11" s="19"/>
    </row>
    <row r="12" spans="2:6" ht="15.75" thickBot="1" x14ac:dyDescent="0.3">
      <c r="B12" s="13" t="s">
        <v>1</v>
      </c>
      <c r="C12" s="14" t="s">
        <v>2</v>
      </c>
    </row>
    <row r="13" spans="2:6" ht="15.75" thickBot="1" x14ac:dyDescent="0.3">
      <c r="B13" s="15" t="s">
        <v>9</v>
      </c>
      <c r="C13" s="4"/>
    </row>
    <row r="14" spans="2:6" ht="15.75" thickBot="1" x14ac:dyDescent="0.3">
      <c r="B14" s="15" t="s">
        <v>10</v>
      </c>
      <c r="C14" s="4"/>
    </row>
    <row r="15" spans="2:6" ht="15.75" thickBot="1" x14ac:dyDescent="0.3">
      <c r="B15" s="15" t="s">
        <v>11</v>
      </c>
      <c r="C15" s="4"/>
    </row>
    <row r="16" spans="2:6" ht="15.75" thickBot="1" x14ac:dyDescent="0.3">
      <c r="B16" s="15" t="s">
        <v>12</v>
      </c>
      <c r="C16" s="4"/>
    </row>
    <row r="17" spans="2:6" ht="15.75" thickBot="1" x14ac:dyDescent="0.3">
      <c r="B17" s="15" t="s">
        <v>13</v>
      </c>
      <c r="C17" s="4"/>
    </row>
    <row r="18" spans="2:6" ht="26.25" thickBot="1" x14ac:dyDescent="0.3">
      <c r="B18" s="15" t="s">
        <v>14</v>
      </c>
      <c r="C18" s="16">
        <v>5570.18</v>
      </c>
    </row>
    <row r="19" spans="2:6" ht="15.75" thickBot="1" x14ac:dyDescent="0.3">
      <c r="B19" s="15" t="s">
        <v>15</v>
      </c>
      <c r="C19" s="16">
        <v>1306.8</v>
      </c>
    </row>
    <row r="20" spans="2:6" ht="26.25" thickBot="1" x14ac:dyDescent="0.3">
      <c r="B20" s="15" t="s">
        <v>16</v>
      </c>
      <c r="C20" s="16">
        <v>6120.66</v>
      </c>
    </row>
    <row r="21" spans="2:6" ht="26.25" thickBot="1" x14ac:dyDescent="0.3">
      <c r="B21" s="17" t="s">
        <v>17</v>
      </c>
      <c r="C21" s="5"/>
    </row>
    <row r="22" spans="2:6" ht="15.75" thickBot="1" x14ac:dyDescent="0.3">
      <c r="B22" s="6" t="s">
        <v>3</v>
      </c>
      <c r="C22" s="7">
        <f>+ROUND(SUM(C13:C21),2)</f>
        <v>12997.64</v>
      </c>
    </row>
    <row r="23" spans="2:6" ht="15.75" thickBot="1" x14ac:dyDescent="0.3">
      <c r="B23" s="9" t="s">
        <v>4</v>
      </c>
      <c r="C23" s="10">
        <f>+ROUND(C22*0.13,2)</f>
        <v>1689.69</v>
      </c>
    </row>
    <row r="24" spans="2:6" ht="15.75" thickBot="1" x14ac:dyDescent="0.3">
      <c r="B24" s="9" t="s">
        <v>5</v>
      </c>
      <c r="C24" s="10">
        <f>+ROUND(C22*0.06,2)</f>
        <v>779.86</v>
      </c>
    </row>
    <row r="25" spans="2:6" ht="15.75" thickBot="1" x14ac:dyDescent="0.3">
      <c r="B25" s="6" t="s">
        <v>6</v>
      </c>
      <c r="C25" s="7">
        <f>+ROUND(SUM(C22:C24),2)</f>
        <v>15467.19</v>
      </c>
    </row>
    <row r="28" spans="2:6" x14ac:dyDescent="0.25">
      <c r="B28" s="8" t="s">
        <v>18</v>
      </c>
    </row>
    <row r="32" spans="2:6" ht="19.5" thickBot="1" x14ac:dyDescent="0.35">
      <c r="B32" s="11" t="s">
        <v>20</v>
      </c>
      <c r="C32" s="12"/>
      <c r="D32" s="12"/>
      <c r="E32" s="12"/>
      <c r="F32" s="12"/>
    </row>
    <row r="33" spans="2:3" ht="15.75" thickBot="1" x14ac:dyDescent="0.3">
      <c r="B33" s="13" t="s">
        <v>1</v>
      </c>
      <c r="C33" s="14" t="s">
        <v>2</v>
      </c>
    </row>
    <row r="34" spans="2:3" ht="15.75" thickBot="1" x14ac:dyDescent="0.3">
      <c r="B34" s="15" t="s">
        <v>9</v>
      </c>
      <c r="C34" s="16">
        <f>C13</f>
        <v>0</v>
      </c>
    </row>
    <row r="35" spans="2:3" ht="15.75" thickBot="1" x14ac:dyDescent="0.3">
      <c r="B35" s="15" t="s">
        <v>10</v>
      </c>
      <c r="C35" s="16">
        <f t="shared" ref="C35:C38" si="0">C14</f>
        <v>0</v>
      </c>
    </row>
    <row r="36" spans="2:3" ht="15.75" thickBot="1" x14ac:dyDescent="0.3">
      <c r="B36" s="15" t="s">
        <v>11</v>
      </c>
      <c r="C36" s="16">
        <f t="shared" si="0"/>
        <v>0</v>
      </c>
    </row>
    <row r="37" spans="2:3" ht="15.75" thickBot="1" x14ac:dyDescent="0.3">
      <c r="B37" s="15" t="s">
        <v>12</v>
      </c>
      <c r="C37" s="16">
        <f t="shared" si="0"/>
        <v>0</v>
      </c>
    </row>
    <row r="38" spans="2:3" ht="15.75" thickBot="1" x14ac:dyDescent="0.3">
      <c r="B38" s="15" t="s">
        <v>13</v>
      </c>
      <c r="C38" s="16">
        <f t="shared" si="0"/>
        <v>0</v>
      </c>
    </row>
    <row r="39" spans="2:3" ht="26.25" thickBot="1" x14ac:dyDescent="0.3">
      <c r="B39" s="17" t="s">
        <v>17</v>
      </c>
      <c r="C39" s="18">
        <f>C21</f>
        <v>0</v>
      </c>
    </row>
    <row r="40" spans="2:3" ht="15.75" thickBot="1" x14ac:dyDescent="0.3">
      <c r="B40" s="6" t="s">
        <v>7</v>
      </c>
      <c r="C40" s="7">
        <f>+ROUND(SUM(C34:C39),2)</f>
        <v>0</v>
      </c>
    </row>
    <row r="41" spans="2:3" ht="15.75" thickBot="1" x14ac:dyDescent="0.3">
      <c r="B41" s="9" t="s">
        <v>4</v>
      </c>
      <c r="C41" s="10">
        <f>+ROUND(C40*0.13,2)</f>
        <v>0</v>
      </c>
    </row>
    <row r="42" spans="2:3" ht="15.75" thickBot="1" x14ac:dyDescent="0.3">
      <c r="B42" s="9" t="s">
        <v>5</v>
      </c>
      <c r="C42" s="10">
        <f>+ROUND(C40*0.06,2)</f>
        <v>0</v>
      </c>
    </row>
    <row r="43" spans="2:3" ht="26.25" thickBot="1" x14ac:dyDescent="0.3">
      <c r="B43" s="6" t="s">
        <v>8</v>
      </c>
      <c r="C43" s="7">
        <f>+ROUND(SUM(C40:C42),2)</f>
        <v>0</v>
      </c>
    </row>
  </sheetData>
  <sheetProtection algorithmName="SHA-512" hashValue="bVE/MVnN19DZfs4AlDH/r76+HQ2ZvSTqPExN2Bx9dEa7fG1XePQ6AaBzD77Bnu7/imOhhEb0T/7g5RvEnGYx3A==" saltValue="krj6jrXNtKMZFUEwyGlOQA==" spinCount="100000" sheet="1" objects="1" scenarios="1" selectLockedCells="1"/>
  <mergeCells count="1">
    <mergeCell ref="C9:F9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131D8716343F4787BB6C83E936E8FC" ma:contentTypeVersion="19" ma:contentTypeDescription="Crear nuevo documento." ma:contentTypeScope="" ma:versionID="87624be757b0eeb43521b89d3ed3ed8b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14de6534595c5425cf4b44ad73a102c5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C5ED2F-3F34-494C-93A4-B2B71D9F7BC6}"/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7CD65-9508-4A0C-91AB-EBF8F7BF496C}">
  <ds:schemaRefs>
    <ds:schemaRef ds:uri="http://schemas.microsoft.com/office/2006/documentManagement/types"/>
    <ds:schemaRef ds:uri="http://www.w3.org/XML/1998/namespace"/>
    <ds:schemaRef ds:uri="d05b5c50-6878-419c-aaee-f57d1b61cb07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4d65d83-e6de-4071-ac96-3b9ea9015942"/>
    <ds:schemaRef ds:uri="http://schemas.microsoft.com/office/2006/metadata/properties"/>
    <ds:schemaRef ds:uri="c658dc46-cc7b-4873-8b48-53cf7f761384"/>
    <ds:schemaRef ds:uri="4384db69-9e27-4d27-b111-794c7bb883df"/>
    <ds:schemaRef ds:uri="c6cc41f6-4694-4999-a616-93cae258eccb"/>
    <ds:schemaRef ds:uri="a4e8c040-620f-42a2-8d8e-d59e2c082e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2026-02-05T11:57:06Z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