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cretar\CONTRACTACIÓ\Ocupació i Empresa\2026\CTOH2026000001_Nadal\Doc perfil\"/>
    </mc:Choice>
  </mc:AlternateContent>
  <xr:revisionPtr revIDLastSave="0" documentId="8_{A1DBEF3C-8A75-4555-948A-357A315B74BD}" xr6:coauthVersionLast="36" xr6:coauthVersionMax="36" xr10:uidLastSave="{00000000-0000-0000-0000-000000000000}"/>
  <bookViews>
    <workbookView xWindow="0" yWindow="0" windowWidth="28800" windowHeight="12228" xr2:uid="{CE773538-7180-4086-BAFA-A8C6565E972F}"/>
  </bookViews>
  <sheets>
    <sheet name="Annex I.1" sheetId="1" r:id="rId1"/>
    <sheet name="Annex I.2" sheetId="2" r:id="rId2"/>
    <sheet name="Annex I.3" sheetId="3" r:id="rId3"/>
    <sheet name="Annex I.4" sheetId="4" r:id="rId4"/>
    <sheet name="Annex I.5" sheetId="5" r:id="rId5"/>
  </sheets>
  <calcPr calcId="191029"/>
  <customWorkbookViews>
    <customWorkbookView name="iarenas - Visualització personal" guid="{02E351BD-29B3-4903-96A8-12F00354F27E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" l="1"/>
  <c r="G38" i="2"/>
  <c r="F38" i="2"/>
  <c r="E38" i="2"/>
  <c r="G12" i="1"/>
  <c r="E13" i="1"/>
  <c r="F13" i="1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F17" i="4"/>
  <c r="H30" i="3" l="1"/>
  <c r="E6" i="5"/>
  <c r="D6" i="5"/>
  <c r="G5" i="5"/>
  <c r="F5" i="5"/>
  <c r="G4" i="5"/>
  <c r="F4" i="5"/>
  <c r="G3" i="5"/>
  <c r="F3" i="5"/>
  <c r="G2" i="5"/>
  <c r="F2" i="5"/>
  <c r="G6" i="5" l="1"/>
  <c r="F6" i="5"/>
  <c r="F30" i="3" l="1"/>
  <c r="I29" i="3"/>
  <c r="I28" i="3"/>
  <c r="I27" i="3"/>
  <c r="I26" i="3"/>
  <c r="I25" i="3"/>
  <c r="I24" i="3"/>
  <c r="I23" i="3"/>
  <c r="I22" i="3"/>
  <c r="I21" i="3"/>
  <c r="I20" i="3"/>
  <c r="I19" i="3"/>
  <c r="I18" i="3"/>
  <c r="E17" i="3"/>
  <c r="I17" i="3" s="1"/>
  <c r="E16" i="3"/>
  <c r="I16" i="3" s="1"/>
  <c r="I15" i="3"/>
  <c r="I14" i="3"/>
  <c r="I13" i="3"/>
  <c r="I12" i="3"/>
  <c r="G11" i="3"/>
  <c r="E11" i="3"/>
  <c r="I11" i="3" s="1"/>
  <c r="I10" i="3"/>
  <c r="G10" i="3"/>
  <c r="I9" i="3"/>
  <c r="G9" i="3"/>
  <c r="I8" i="3"/>
  <c r="I7" i="3"/>
  <c r="G7" i="3"/>
  <c r="I6" i="3"/>
  <c r="G6" i="3"/>
  <c r="I5" i="3"/>
  <c r="G5" i="3"/>
  <c r="I4" i="3"/>
  <c r="G4" i="3"/>
  <c r="I3" i="3"/>
  <c r="G3" i="3"/>
  <c r="I2" i="3"/>
  <c r="G2" i="3"/>
  <c r="G30" i="3" l="1"/>
  <c r="I30" i="3"/>
  <c r="D18" i="4" l="1"/>
  <c r="E18" i="4" l="1"/>
  <c r="G17" i="4"/>
  <c r="G16" i="4" l="1"/>
  <c r="F16" i="4"/>
  <c r="H37" i="2" l="1"/>
  <c r="H7" i="1" l="1"/>
  <c r="H6" i="1"/>
  <c r="H5" i="1"/>
  <c r="H4" i="1"/>
  <c r="H3" i="1"/>
  <c r="H2" i="1"/>
  <c r="H8" i="1"/>
  <c r="G8" i="1"/>
  <c r="G12" i="4"/>
  <c r="F12" i="4"/>
  <c r="F15" i="4"/>
  <c r="F14" i="4"/>
  <c r="F13" i="4"/>
  <c r="F11" i="4"/>
  <c r="F10" i="4"/>
  <c r="F9" i="4"/>
  <c r="F8" i="4"/>
  <c r="F7" i="4"/>
  <c r="F6" i="4"/>
  <c r="F5" i="4"/>
  <c r="F4" i="4"/>
  <c r="F3" i="4"/>
  <c r="G15" i="4"/>
  <c r="G14" i="4"/>
  <c r="G13" i="4"/>
  <c r="G2" i="4"/>
  <c r="F2" i="4"/>
  <c r="G11" i="4"/>
  <c r="G10" i="4"/>
  <c r="G9" i="4"/>
  <c r="G8" i="4"/>
  <c r="G7" i="4"/>
  <c r="G6" i="4"/>
  <c r="G5" i="4"/>
  <c r="G4" i="4"/>
  <c r="G3" i="4"/>
  <c r="H12" i="1"/>
  <c r="H11" i="1"/>
  <c r="H10" i="1"/>
  <c r="H9" i="1"/>
  <c r="G11" i="1"/>
  <c r="G10" i="1"/>
  <c r="G9" i="1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14" i="2"/>
  <c r="G14" i="2"/>
  <c r="G21" i="2"/>
  <c r="G20" i="2"/>
  <c r="G19" i="2"/>
  <c r="G18" i="2"/>
  <c r="G17" i="2"/>
  <c r="G16" i="2"/>
  <c r="G15" i="2"/>
  <c r="G13" i="2"/>
  <c r="G12" i="2"/>
  <c r="G11" i="2"/>
  <c r="G10" i="2"/>
  <c r="G9" i="2"/>
  <c r="G8" i="2"/>
  <c r="G7" i="2"/>
  <c r="G6" i="2"/>
  <c r="G5" i="2"/>
  <c r="G4" i="2"/>
  <c r="G3" i="2"/>
  <c r="H2" i="2"/>
  <c r="G2" i="2"/>
  <c r="H21" i="2"/>
  <c r="H20" i="2"/>
  <c r="H19" i="2"/>
  <c r="H18" i="2"/>
  <c r="H17" i="2"/>
  <c r="H16" i="2"/>
  <c r="H15" i="2"/>
  <c r="H13" i="2"/>
  <c r="H12" i="2"/>
  <c r="H11" i="2"/>
  <c r="H10" i="2"/>
  <c r="H9" i="2"/>
  <c r="H8" i="2"/>
  <c r="H7" i="2"/>
  <c r="H6" i="2"/>
  <c r="H5" i="2"/>
  <c r="H4" i="2"/>
  <c r="H3" i="2"/>
  <c r="G7" i="1"/>
  <c r="G6" i="1"/>
  <c r="G5" i="1"/>
  <c r="G4" i="1"/>
  <c r="G3" i="1"/>
  <c r="G2" i="1"/>
  <c r="G13" i="1" l="1"/>
  <c r="H13" i="1"/>
  <c r="F18" i="4"/>
  <c r="G18" i="4"/>
</calcChain>
</file>

<file path=xl/sharedStrings.xml><?xml version="1.0" encoding="utf-8"?>
<sst xmlns="http://schemas.openxmlformats.org/spreadsheetml/2006/main" count="206" uniqueCount="129">
  <si>
    <t>TECNIC DE VIDEO AUXILIAR</t>
  </si>
  <si>
    <t>TECNIC DE SO AUXILIAR</t>
  </si>
  <si>
    <t>TECNIC LLUMS AUXILIAR</t>
  </si>
  <si>
    <t>ESTANDS 3X2 AMB TANCAMENT DE FUSTA, TARIMA, PUNT DE LLUM I FOCUS</t>
  </si>
  <si>
    <t>MOSTRADORS fusta 1,25m</t>
  </si>
  <si>
    <t>TARIMA CARPA 4x4m</t>
  </si>
  <si>
    <t>Creació de continguts i execució del mapping, Creativitat, Animació 2D i 3D, Disseny sonor i Execució</t>
  </si>
  <si>
    <t>Disseny, producció i muntatge porta d'accés al recinte</t>
  </si>
  <si>
    <t>Disseny, producció i muntatge espai desitjos</t>
  </si>
  <si>
    <t>Senyaletica dins del recinte</t>
  </si>
  <si>
    <t>Cartells identificatius</t>
  </si>
  <si>
    <t>Indicadors horaris</t>
  </si>
  <si>
    <t>Bola 3D petita sparkless càlid</t>
  </si>
  <si>
    <t>Avet 3D 6,5 metres alumini càlid flashing</t>
  </si>
  <si>
    <t>Decoració carpes i casetes</t>
  </si>
  <si>
    <t>PARTIDA</t>
  </si>
  <si>
    <t>DESCRIPCIÓ ELEMENTS</t>
  </si>
  <si>
    <t>€ / UNITAT 
PREU LICITACIÓ incloent costos indirectes i benefici industrial
 sense IVA</t>
  </si>
  <si>
    <t>€ / UNITAT 
PREU OFERTAT 
sense IVA</t>
  </si>
  <si>
    <t>UNITATS OBLIGATÒRIAMENT
OFERTADES</t>
  </si>
  <si>
    <t>TOTAL PREU OFERTAT sense IVA</t>
  </si>
  <si>
    <t>TOTAL PREU 
LICITACIÓ sense IVA</t>
  </si>
  <si>
    <t>MOTIUS EN BÀCULS O COLUMNES</t>
  </si>
  <si>
    <t>BONES FESTES (4m - 5m.)</t>
  </si>
  <si>
    <t>CORTINES LLUMINOSES DOBLES (4m.)</t>
  </si>
  <si>
    <t>CORTINA LLUMINOSA EFECTE "FLASH" I LLÀGRIMES</t>
  </si>
  <si>
    <t>TUB LED COLOR BLANC CÀLID</t>
  </si>
  <si>
    <t>Altaveus RCF 912 A (professional)</t>
  </si>
  <si>
    <t>Taula control digital XR-16</t>
  </si>
  <si>
    <t>Micròfons inalàmbrics diadema</t>
  </si>
  <si>
    <t>Peus de micròfon</t>
  </si>
  <si>
    <t>Cablejat senyal i corrent (so)</t>
  </si>
  <si>
    <t>Torres elevació frontal tipus Genie</t>
  </si>
  <si>
    <t>Estructura 30×30 Milos Pro (12 m)</t>
  </si>
  <si>
    <t>Cegadores</t>
  </si>
  <si>
    <t>Caps mòbils LASSER MOV 2000</t>
  </si>
  <si>
    <t>Màquina de fum</t>
  </si>
  <si>
    <t>Cablejat senyal i corrent (llum)</t>
  </si>
  <si>
    <t>Pantalla LED 50×50 (40 m² aprox.)</t>
  </si>
  <si>
    <t>Escalador (elevador / accessoris)</t>
  </si>
  <si>
    <t>Ordinador de control vídeo</t>
  </si>
  <si>
    <t>Càmera fixa (video)</t>
  </si>
  <si>
    <t>Càmera de proximitat</t>
  </si>
  <si>
    <t>Taula control vídeo</t>
  </si>
  <si>
    <t>Focus mòbils WASH PIX 300</t>
  </si>
  <si>
    <t>Comparsa animació musical</t>
  </si>
  <si>
    <t>Comparsa amb elements de llum</t>
  </si>
  <si>
    <t>Proposta animació final</t>
  </si>
  <si>
    <t>Rua encesa de llums: actors, coordinació, veu en off Patge Garrofa</t>
  </si>
  <si>
    <t>Coordinació i material Carbonot</t>
  </si>
  <si>
    <t>Creació del concepte (Creació Campament)</t>
  </si>
  <si>
    <t>Disseny del concepte (Creació Campament)</t>
  </si>
  <si>
    <t>Preparació dels espais i ambients (Creació Campament)</t>
  </si>
  <si>
    <t>Regidoria (MAGATZEM DEL PATGE GARROFA)</t>
  </si>
  <si>
    <t>5 actors/actrius (MAGATZEM DEL PATGE GARROFA)</t>
  </si>
  <si>
    <t>Material decoració (MAGATZEM DEL PATGE GARROFA)</t>
  </si>
  <si>
    <t>Regidoria (DINAMITZACIÓ CAMPAMENT PATGE GARROFA)</t>
  </si>
  <si>
    <t>8 actors/actrius (DINAMITZACIÓ CAMPAMENT PATGE GARROFA)</t>
  </si>
  <si>
    <t>Material d’attretzzo (DINAMITZACIÓ CAMPAMENT PATGE GARROFA)</t>
  </si>
  <si>
    <t>Suport tècnic màpping</t>
  </si>
  <si>
    <t>Taller infantil temàtica Patge Garrofa</t>
  </si>
  <si>
    <t>Garlandes Llums Exterior 10 Metres 10 Portalàmpades Per a Led E27 Blanc Cable Impermeable Extensible Fins a 1000W IP54 Exterior</t>
  </si>
  <si>
    <t>Garlandes Llums Exterior 30M, 300 LED, Flash</t>
  </si>
  <si>
    <t>UNITATS ESTIMADES
 TOTALS</t>
  </si>
  <si>
    <t xml:space="preserve">Barres de fusta </t>
  </si>
  <si>
    <t>Lavabos portàtils</t>
  </si>
  <si>
    <t>Transport i muntatge</t>
  </si>
  <si>
    <t>Transport i muntatge de carpes, mobiliari, etc.</t>
  </si>
  <si>
    <t>Taules plegables</t>
  </si>
  <si>
    <t>Taules de fusta o metàl.liques, plegables i mides 2x1 m</t>
  </si>
  <si>
    <t>Cadires plegables</t>
  </si>
  <si>
    <t>Cadires plegables de PVC de color negre i estructura d’acer pintat</t>
  </si>
  <si>
    <t xml:space="preserve">Neteja </t>
  </si>
  <si>
    <t>Taules de fusta o metàl.liques, plegables i mides 1x1 m</t>
  </si>
  <si>
    <t>Neteja de la zona de terrassa zona gastronòmica i carpes</t>
  </si>
  <si>
    <t>Cabines WC clínics adaptats + neteja diaria</t>
  </si>
  <si>
    <t>Carpes extensibles de 4x4m.</t>
  </si>
  <si>
    <t>Estands 3x2</t>
  </si>
  <si>
    <t>TARIMA FUSTA CARPA 4x4m</t>
  </si>
  <si>
    <t>Transport</t>
  </si>
  <si>
    <t>Banderoles màstils</t>
  </si>
  <si>
    <t>Pancartes casetes</t>
  </si>
  <si>
    <t>Pancartes grans</t>
  </si>
  <si>
    <t>Banderoles temany Din A3</t>
  </si>
  <si>
    <t>Disseny i impressió de pancartes de 750 x 2.000 mm, amb col·locació</t>
  </si>
  <si>
    <t>Tallers infantils</t>
  </si>
  <si>
    <t>Tallers infantils i familiars</t>
  </si>
  <si>
    <t>Concerts petit format tipus covers música pop</t>
  </si>
  <si>
    <t>Concerts</t>
  </si>
  <si>
    <t>Espectacles infantils</t>
  </si>
  <si>
    <t>Decoració nadalenca i de temàtica campament reis mags</t>
  </si>
  <si>
    <t>Espectacles de màgia, contacontes, etc.</t>
  </si>
  <si>
    <t xml:space="preserve">Monitors </t>
  </si>
  <si>
    <t>Brasser</t>
  </si>
  <si>
    <t>Subministrament de 2 brassers mitjans i fusta</t>
  </si>
  <si>
    <t>Estructura metàlica i translúcida amb decoració nadalenca, elements participatius (targetes, bústia, arbre, llum)</t>
  </si>
  <si>
    <t>Controlador accés (auxiliar de serveis especialitzat) / hores</t>
  </si>
  <si>
    <t>Tallers infantils i familiars, espectacles, etc. / Hores</t>
  </si>
  <si>
    <t>MOTIUS EN ARCADES (3m - 4 m.)</t>
  </si>
  <si>
    <t>Media Server (+QLab)</t>
  </si>
  <si>
    <t>FANTEK T-106 225Kg 6.4m</t>
  </si>
  <si>
    <t>Cablejat Potència/Senyal</t>
  </si>
  <si>
    <t>D&amp;B Q1</t>
  </si>
  <si>
    <t>D&amp;B Q-Sub</t>
  </si>
  <si>
    <t>D&amp;B D12</t>
  </si>
  <si>
    <t>Midas M32R</t>
  </si>
  <si>
    <t>Tècnic de So</t>
  </si>
  <si>
    <t>Tècnic AV</t>
  </si>
  <si>
    <t>Disseny i impressió de pancartes frontal total casetes de fusta amb col·locacio (imatge corporativa DiBa)</t>
  </si>
  <si>
    <t>Decoració nadalenca estructura metàlica 4.000 x 3.000 mm mínim (llums LED, volumetria, vinils, elements 3D)</t>
  </si>
  <si>
    <t>Disseny, producció i muntatge escenari de 4x3 cobert</t>
  </si>
  <si>
    <t>Decoració nadalenca estructura metàlica 4.000 x 3.000 mm mínim (llums LED, tarima, fons de pales)</t>
  </si>
  <si>
    <t>Fil musical temàtica nadalenca</t>
  </si>
  <si>
    <t>Megafonia</t>
  </si>
  <si>
    <t>Espectacles naixement (1) i cagades (2) del Grossot</t>
  </si>
  <si>
    <t>Projector Panasonic PT-RZ21K 20K lm 3 Xip DLP WUXGA Làser 1920x1200 (o equivalent)</t>
  </si>
  <si>
    <t>Panasonic ET-D3LEU100 WUXGA-HD: 0,37:1 / WQXGA-4K+: 0,397:1 / S-XGA+: (o equivalent)</t>
  </si>
  <si>
    <t>Suport rigging Panasonic PT-DZ21K (20K) + 2 grapes alumini (o equivalent)</t>
  </si>
  <si>
    <t>Jardineres</t>
  </si>
  <si>
    <t>Jardineres penjants amb abraçadores per a fanals</t>
  </si>
  <si>
    <t>Firaires i zona gastronòmica</t>
  </si>
  <si>
    <t>Coordinació i gestió de firaires i zona gastròmica (4 food trucks) no local</t>
  </si>
  <si>
    <t>CARPA NEGRA 4x4m AMB FOCUS (interior) tipus haima</t>
  </si>
  <si>
    <t>Màquines efecte serpentina o similar</t>
  </si>
  <si>
    <t>Acció de dinamització narrativa Patge Garrofa</t>
  </si>
  <si>
    <t>Màpping</t>
  </si>
  <si>
    <t>Encesa de Llumss</t>
  </si>
  <si>
    <t>Llums Campament Patge Garrofa</t>
  </si>
  <si>
    <t>Il·luminació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</si>
</sst>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&quot; €&quot;_-;\-* #,##0.00&quot; €&quot;_-;_-* \-??&quot; €&quot;_-;_-@_-"/>
    <numFmt numFmtId="165" formatCode="_-* #,##0.00\ [$€-C0A]_-;\-* #,##0.00\ [$€-C0A]_-;_-* &quot;-&quot;??\ [$€-C0A]_-;_-@_-"/>
    <numFmt numFmtId="166" formatCode="_-* #,##0.00\ [$€-C0A]_-;\-* #,##0.00\ [$€-C0A]_-;_-* \-??\ [$€-C0A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5" fillId="0" borderId="0" applyFill="0" applyBorder="0" applyAlignment="0" applyProtection="0"/>
  </cellStyleXfs>
  <cellXfs count="66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1" xfId="2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8" fontId="6" fillId="0" borderId="5" xfId="0" applyNumberFormat="1" applyFont="1" applyBorder="1" applyAlignment="1">
      <alignment horizontal="center" vertical="center"/>
    </xf>
    <xf numFmtId="8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" fontId="7" fillId="0" borderId="5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1" fontId="7" fillId="0" borderId="6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2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center" wrapText="1"/>
    </xf>
    <xf numFmtId="0" fontId="0" fillId="0" borderId="5" xfId="0" applyBorder="1"/>
    <xf numFmtId="0" fontId="6" fillId="4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5" fillId="6" borderId="5" xfId="2" applyFont="1" applyFill="1" applyBorder="1" applyAlignment="1" applyProtection="1">
      <alignment horizontal="center" vertical="center"/>
    </xf>
    <xf numFmtId="164" fontId="6" fillId="0" borderId="5" xfId="2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164" fontId="5" fillId="0" borderId="5" xfId="2" applyFont="1" applyFill="1" applyBorder="1" applyAlignment="1" applyProtection="1">
      <alignment horizontal="center" vertical="center"/>
    </xf>
    <xf numFmtId="164" fontId="5" fillId="4" borderId="5" xfId="2" applyFont="1" applyFill="1" applyBorder="1" applyAlignment="1" applyProtection="1">
      <alignment horizontal="center" vertical="center"/>
    </xf>
    <xf numFmtId="166" fontId="3" fillId="0" borderId="1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8" fontId="0" fillId="0" borderId="0" xfId="0" applyNumberFormat="1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8" fontId="6" fillId="0" borderId="5" xfId="0" applyNumberFormat="1" applyFont="1" applyBorder="1" applyAlignment="1">
      <alignment horizontal="right" vertical="center"/>
    </xf>
    <xf numFmtId="0" fontId="7" fillId="5" borderId="5" xfId="0" applyNumberFormat="1" applyFont="1" applyFill="1" applyBorder="1" applyAlignment="1">
      <alignment horizontal="center" vertical="center"/>
    </xf>
    <xf numFmtId="8" fontId="7" fillId="0" borderId="6" xfId="0" applyNumberFormat="1" applyFont="1" applyBorder="1" applyAlignment="1">
      <alignment horizontal="right" vertical="center"/>
    </xf>
    <xf numFmtId="8" fontId="6" fillId="0" borderId="5" xfId="0" applyNumberFormat="1" applyFont="1" applyBorder="1" applyAlignment="1">
      <alignment horizontal="right" vertical="center" wrapText="1"/>
    </xf>
    <xf numFmtId="8" fontId="7" fillId="0" borderId="5" xfId="0" applyNumberFormat="1" applyFont="1" applyBorder="1" applyAlignment="1">
      <alignment horizontal="right" vertical="center"/>
    </xf>
    <xf numFmtId="8" fontId="7" fillId="0" borderId="5" xfId="0" applyNumberFormat="1" applyFont="1" applyBorder="1" applyAlignment="1">
      <alignment horizontal="right" vertical="center" wrapText="1"/>
    </xf>
    <xf numFmtId="8" fontId="6" fillId="0" borderId="6" xfId="0" applyNumberFormat="1" applyFont="1" applyBorder="1" applyAlignment="1">
      <alignment horizontal="right" vertical="center" wrapText="1"/>
    </xf>
    <xf numFmtId="8" fontId="7" fillId="0" borderId="6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3">
    <cellStyle name="Euro" xfId="2" xr:uid="{5AD58C84-3CFA-4672-8AE4-608FB1B5B2CC}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A45F-4545-4C09-99E0-420480250ECB}">
  <dimension ref="A1:H13"/>
  <sheetViews>
    <sheetView tabSelected="1" zoomScale="110" zoomScaleNormal="110" workbookViewId="0">
      <selection sqref="A1:B1"/>
    </sheetView>
  </sheetViews>
  <sheetFormatPr defaultColWidth="11.44140625" defaultRowHeight="14.4" x14ac:dyDescent="0.3"/>
  <cols>
    <col min="2" max="2" width="19" customWidth="1"/>
    <col min="3" max="3" width="49.44140625" customWidth="1"/>
    <col min="4" max="4" width="20" customWidth="1"/>
    <col min="5" max="5" width="13.88671875" customWidth="1"/>
    <col min="6" max="6" width="20.88671875" customWidth="1"/>
    <col min="8" max="8" width="13.44140625" customWidth="1"/>
  </cols>
  <sheetData>
    <row r="1" spans="1:8" ht="79.2" x14ac:dyDescent="0.3">
      <c r="A1" s="62" t="s">
        <v>15</v>
      </c>
      <c r="B1" s="63"/>
      <c r="C1" s="2" t="s">
        <v>16</v>
      </c>
      <c r="D1" s="3" t="s">
        <v>17</v>
      </c>
      <c r="E1" s="4" t="s">
        <v>18</v>
      </c>
      <c r="F1" s="5" t="s">
        <v>19</v>
      </c>
      <c r="G1" s="6" t="s">
        <v>20</v>
      </c>
      <c r="H1" s="7" t="s">
        <v>21</v>
      </c>
    </row>
    <row r="2" spans="1:8" s="17" customFormat="1" ht="13.8" x14ac:dyDescent="0.25">
      <c r="A2" s="8">
        <v>1</v>
      </c>
      <c r="B2" s="8" t="s">
        <v>128</v>
      </c>
      <c r="C2" s="9" t="s">
        <v>22</v>
      </c>
      <c r="D2" s="10">
        <v>96.41</v>
      </c>
      <c r="E2" s="52">
        <v>0</v>
      </c>
      <c r="F2" s="8">
        <v>62</v>
      </c>
      <c r="G2" s="10">
        <f>E2*F2</f>
        <v>0</v>
      </c>
      <c r="H2" s="11">
        <f t="shared" ref="H2:H7" si="0">D2*F2</f>
        <v>5977.42</v>
      </c>
    </row>
    <row r="3" spans="1:8" s="17" customFormat="1" ht="13.8" x14ac:dyDescent="0.25">
      <c r="A3" s="8">
        <v>2</v>
      </c>
      <c r="B3" s="8" t="s">
        <v>128</v>
      </c>
      <c r="C3" s="9" t="s">
        <v>98</v>
      </c>
      <c r="D3" s="10">
        <v>139.26</v>
      </c>
      <c r="E3" s="52">
        <v>0</v>
      </c>
      <c r="F3" s="8">
        <v>60</v>
      </c>
      <c r="G3" s="10">
        <f t="shared" ref="G3:G7" si="1">E3*F3</f>
        <v>0</v>
      </c>
      <c r="H3" s="11">
        <f t="shared" si="0"/>
        <v>8355.5999999999985</v>
      </c>
    </row>
    <row r="4" spans="1:8" s="17" customFormat="1" ht="13.8" x14ac:dyDescent="0.25">
      <c r="A4" s="8">
        <v>3</v>
      </c>
      <c r="B4" s="8" t="s">
        <v>128</v>
      </c>
      <c r="C4" s="9" t="s">
        <v>23</v>
      </c>
      <c r="D4" s="10">
        <v>149.97</v>
      </c>
      <c r="E4" s="52">
        <v>0</v>
      </c>
      <c r="F4" s="8">
        <v>19</v>
      </c>
      <c r="G4" s="10">
        <f t="shared" si="1"/>
        <v>0</v>
      </c>
      <c r="H4" s="11">
        <f t="shared" si="0"/>
        <v>2849.43</v>
      </c>
    </row>
    <row r="5" spans="1:8" s="17" customFormat="1" ht="13.8" x14ac:dyDescent="0.25">
      <c r="A5" s="8">
        <v>4</v>
      </c>
      <c r="B5" s="8" t="s">
        <v>128</v>
      </c>
      <c r="C5" s="9" t="s">
        <v>24</v>
      </c>
      <c r="D5" s="10">
        <v>171.4</v>
      </c>
      <c r="E5" s="52">
        <v>0</v>
      </c>
      <c r="F5" s="8">
        <v>16</v>
      </c>
      <c r="G5" s="10">
        <f t="shared" si="1"/>
        <v>0</v>
      </c>
      <c r="H5" s="11">
        <f t="shared" si="0"/>
        <v>2742.4</v>
      </c>
    </row>
    <row r="6" spans="1:8" s="17" customFormat="1" ht="25.5" customHeight="1" x14ac:dyDescent="0.25">
      <c r="A6" s="8">
        <v>5</v>
      </c>
      <c r="B6" s="8" t="s">
        <v>128</v>
      </c>
      <c r="C6" s="9" t="s">
        <v>25</v>
      </c>
      <c r="D6" s="10">
        <v>19.28</v>
      </c>
      <c r="E6" s="52">
        <v>0</v>
      </c>
      <c r="F6" s="8">
        <v>10</v>
      </c>
      <c r="G6" s="10">
        <f t="shared" si="1"/>
        <v>0</v>
      </c>
      <c r="H6" s="11">
        <f t="shared" si="0"/>
        <v>192.8</v>
      </c>
    </row>
    <row r="7" spans="1:8" s="17" customFormat="1" ht="13.8" x14ac:dyDescent="0.25">
      <c r="A7" s="8">
        <v>6</v>
      </c>
      <c r="B7" s="8" t="s">
        <v>128</v>
      </c>
      <c r="C7" s="9" t="s">
        <v>26</v>
      </c>
      <c r="D7" s="10">
        <v>214.25</v>
      </c>
      <c r="E7" s="52">
        <v>0</v>
      </c>
      <c r="F7" s="8">
        <v>1</v>
      </c>
      <c r="G7" s="10">
        <f t="shared" si="1"/>
        <v>0</v>
      </c>
      <c r="H7" s="11">
        <f t="shared" si="0"/>
        <v>214.25</v>
      </c>
    </row>
    <row r="8" spans="1:8" s="17" customFormat="1" ht="13.8" x14ac:dyDescent="0.25">
      <c r="A8" s="8">
        <v>7</v>
      </c>
      <c r="B8" s="8" t="s">
        <v>128</v>
      </c>
      <c r="C8" s="9" t="s">
        <v>62</v>
      </c>
      <c r="D8" s="10">
        <v>8</v>
      </c>
      <c r="E8" s="52">
        <v>0</v>
      </c>
      <c r="F8" s="8">
        <v>50</v>
      </c>
      <c r="G8" s="10">
        <f t="shared" ref="G8" si="2">E8*F8</f>
        <v>0</v>
      </c>
      <c r="H8" s="11">
        <f>D8*F8</f>
        <v>400</v>
      </c>
    </row>
    <row r="9" spans="1:8" ht="26.4" x14ac:dyDescent="0.3">
      <c r="A9" s="8">
        <v>8</v>
      </c>
      <c r="B9" s="8" t="s">
        <v>127</v>
      </c>
      <c r="C9" s="9" t="s">
        <v>12</v>
      </c>
      <c r="D9" s="10">
        <v>120</v>
      </c>
      <c r="E9" s="52">
        <v>0</v>
      </c>
      <c r="F9" s="8">
        <v>10</v>
      </c>
      <c r="G9" s="10">
        <f>E9*F9</f>
        <v>0</v>
      </c>
      <c r="H9" s="11">
        <f>D9*F9</f>
        <v>1200</v>
      </c>
    </row>
    <row r="10" spans="1:8" ht="26.4" x14ac:dyDescent="0.3">
      <c r="A10" s="8">
        <v>9</v>
      </c>
      <c r="B10" s="8" t="s">
        <v>127</v>
      </c>
      <c r="C10" s="9" t="s">
        <v>13</v>
      </c>
      <c r="D10" s="10">
        <v>3500</v>
      </c>
      <c r="E10" s="52">
        <v>0</v>
      </c>
      <c r="F10" s="8">
        <v>1</v>
      </c>
      <c r="G10" s="10">
        <f t="shared" ref="G10:G11" si="3">E10*F10</f>
        <v>0</v>
      </c>
      <c r="H10" s="11">
        <f t="shared" ref="H10:H12" si="4">D10*F10</f>
        <v>3500</v>
      </c>
    </row>
    <row r="11" spans="1:8" ht="39.6" x14ac:dyDescent="0.3">
      <c r="A11" s="8">
        <v>10</v>
      </c>
      <c r="B11" s="8" t="s">
        <v>127</v>
      </c>
      <c r="C11" s="9" t="s">
        <v>61</v>
      </c>
      <c r="D11" s="10">
        <v>20</v>
      </c>
      <c r="E11" s="52">
        <v>0</v>
      </c>
      <c r="F11" s="8">
        <v>30</v>
      </c>
      <c r="G11" s="10">
        <f t="shared" si="3"/>
        <v>0</v>
      </c>
      <c r="H11" s="11">
        <f t="shared" si="4"/>
        <v>600</v>
      </c>
    </row>
    <row r="12" spans="1:8" ht="26.4" x14ac:dyDescent="0.3">
      <c r="A12" s="8">
        <v>11</v>
      </c>
      <c r="B12" s="8" t="s">
        <v>127</v>
      </c>
      <c r="C12" s="9" t="s">
        <v>62</v>
      </c>
      <c r="D12" s="10">
        <v>8</v>
      </c>
      <c r="E12" s="52">
        <v>0</v>
      </c>
      <c r="F12" s="8">
        <v>10</v>
      </c>
      <c r="G12" s="10">
        <f>E12*F12</f>
        <v>0</v>
      </c>
      <c r="H12" s="11">
        <f t="shared" si="4"/>
        <v>80</v>
      </c>
    </row>
    <row r="13" spans="1:8" x14ac:dyDescent="0.3">
      <c r="E13" s="46">
        <f>SUM(E2:E12)</f>
        <v>0</v>
      </c>
      <c r="F13" s="13">
        <f>SUM(F2:F12)</f>
        <v>269</v>
      </c>
      <c r="G13" s="14">
        <f>SUM(G2:G12)</f>
        <v>0</v>
      </c>
      <c r="H13" s="15">
        <f>SUM(H2:H12)</f>
        <v>26111.899999999998</v>
      </c>
    </row>
  </sheetData>
  <sheetProtection sheet="1" objects="1" scenarios="1"/>
  <customSheetViews>
    <customSheetView guid="{02E351BD-29B3-4903-96A8-12F00354F27E}" scale="110">
      <selection activeCell="D4" sqref="D4"/>
      <pageMargins left="0.7" right="0.7" top="0.75" bottom="0.75" header="0.3" footer="0.3"/>
    </customSheetView>
  </customSheetViews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5236-803E-4956-A2A5-8A1F79AD9C17}">
  <dimension ref="A1:I41"/>
  <sheetViews>
    <sheetView workbookViewId="0">
      <selection sqref="A1:B1"/>
    </sheetView>
  </sheetViews>
  <sheetFormatPr defaultRowHeight="14.4" x14ac:dyDescent="0.3"/>
  <cols>
    <col min="1" max="1" width="25" bestFit="1" customWidth="1"/>
    <col min="2" max="2" width="25" customWidth="1"/>
    <col min="3" max="3" width="48" bestFit="1" customWidth="1"/>
    <col min="4" max="4" width="26.109375" customWidth="1"/>
    <col min="5" max="5" width="17.33203125" customWidth="1"/>
    <col min="6" max="6" width="13.44140625" customWidth="1"/>
    <col min="7" max="7" width="17.5546875" customWidth="1"/>
    <col min="8" max="8" width="18.44140625" customWidth="1"/>
    <col min="9" max="9" width="9.5546875" bestFit="1" customWidth="1"/>
  </cols>
  <sheetData>
    <row r="1" spans="1:9" ht="66" x14ac:dyDescent="0.3">
      <c r="A1" s="64" t="s">
        <v>15</v>
      </c>
      <c r="B1" s="65"/>
      <c r="C1" s="61" t="s">
        <v>16</v>
      </c>
      <c r="D1" s="3" t="s">
        <v>17</v>
      </c>
      <c r="E1" s="4" t="s">
        <v>18</v>
      </c>
      <c r="F1" s="5" t="s">
        <v>19</v>
      </c>
      <c r="G1" s="6" t="s">
        <v>20</v>
      </c>
      <c r="H1" s="7" t="s">
        <v>21</v>
      </c>
    </row>
    <row r="2" spans="1:9" s="17" customFormat="1" x14ac:dyDescent="0.25">
      <c r="A2" s="8">
        <v>1</v>
      </c>
      <c r="B2" s="8" t="s">
        <v>126</v>
      </c>
      <c r="C2" s="21" t="s">
        <v>27</v>
      </c>
      <c r="D2" s="10">
        <v>120</v>
      </c>
      <c r="E2" s="52">
        <v>0</v>
      </c>
      <c r="F2" s="8">
        <v>4</v>
      </c>
      <c r="G2" s="10">
        <f>E2*F2</f>
        <v>0</v>
      </c>
      <c r="H2" s="11">
        <f t="shared" ref="H2:H21" si="0">D2*F2</f>
        <v>480</v>
      </c>
      <c r="I2" s="16"/>
    </row>
    <row r="3" spans="1:9" s="17" customFormat="1" x14ac:dyDescent="0.25">
      <c r="A3" s="8">
        <v>2</v>
      </c>
      <c r="B3" s="8" t="s">
        <v>126</v>
      </c>
      <c r="C3" s="21" t="s">
        <v>28</v>
      </c>
      <c r="D3" s="10">
        <v>40</v>
      </c>
      <c r="E3" s="52">
        <v>0</v>
      </c>
      <c r="F3" s="8">
        <v>1</v>
      </c>
      <c r="G3" s="10">
        <f t="shared" ref="G3:G21" si="1">E3*F3</f>
        <v>0</v>
      </c>
      <c r="H3" s="11">
        <f t="shared" si="0"/>
        <v>40</v>
      </c>
      <c r="I3" s="16"/>
    </row>
    <row r="4" spans="1:9" s="17" customFormat="1" x14ac:dyDescent="0.25">
      <c r="A4" s="8">
        <v>3</v>
      </c>
      <c r="B4" s="8" t="s">
        <v>126</v>
      </c>
      <c r="C4" s="21" t="s">
        <v>29</v>
      </c>
      <c r="D4" s="10">
        <v>35</v>
      </c>
      <c r="E4" s="52">
        <v>0</v>
      </c>
      <c r="F4" s="8">
        <v>2</v>
      </c>
      <c r="G4" s="10">
        <f t="shared" si="1"/>
        <v>0</v>
      </c>
      <c r="H4" s="11">
        <f t="shared" si="0"/>
        <v>70</v>
      </c>
      <c r="I4" s="16"/>
    </row>
    <row r="5" spans="1:9" s="17" customFormat="1" x14ac:dyDescent="0.25">
      <c r="A5" s="8">
        <v>4</v>
      </c>
      <c r="B5" s="8" t="s">
        <v>126</v>
      </c>
      <c r="C5" s="21" t="s">
        <v>30</v>
      </c>
      <c r="D5" s="10">
        <v>5</v>
      </c>
      <c r="E5" s="52">
        <v>0</v>
      </c>
      <c r="F5" s="8">
        <v>2</v>
      </c>
      <c r="G5" s="10">
        <f t="shared" si="1"/>
        <v>0</v>
      </c>
      <c r="H5" s="11">
        <f t="shared" si="0"/>
        <v>10</v>
      </c>
      <c r="I5" s="16"/>
    </row>
    <row r="6" spans="1:9" s="17" customFormat="1" x14ac:dyDescent="0.25">
      <c r="A6" s="8">
        <v>5</v>
      </c>
      <c r="B6" s="8" t="s">
        <v>126</v>
      </c>
      <c r="C6" s="21" t="s">
        <v>31</v>
      </c>
      <c r="D6" s="10">
        <v>30</v>
      </c>
      <c r="E6" s="52">
        <v>0</v>
      </c>
      <c r="F6" s="8">
        <v>1</v>
      </c>
      <c r="G6" s="10">
        <f t="shared" si="1"/>
        <v>0</v>
      </c>
      <c r="H6" s="11">
        <f t="shared" si="0"/>
        <v>30</v>
      </c>
      <c r="I6" s="16"/>
    </row>
    <row r="7" spans="1:9" s="18" customFormat="1" x14ac:dyDescent="0.25">
      <c r="A7" s="8">
        <v>6</v>
      </c>
      <c r="B7" s="8" t="s">
        <v>126</v>
      </c>
      <c r="C7" s="21" t="s">
        <v>32</v>
      </c>
      <c r="D7" s="10">
        <v>120</v>
      </c>
      <c r="E7" s="52">
        <v>0</v>
      </c>
      <c r="F7" s="8">
        <v>3</v>
      </c>
      <c r="G7" s="10">
        <f t="shared" si="1"/>
        <v>0</v>
      </c>
      <c r="H7" s="11">
        <f t="shared" si="0"/>
        <v>360</v>
      </c>
      <c r="I7" s="12"/>
    </row>
    <row r="8" spans="1:9" x14ac:dyDescent="0.3">
      <c r="A8" s="8">
        <v>7</v>
      </c>
      <c r="B8" s="8" t="s">
        <v>126</v>
      </c>
      <c r="C8" s="21" t="s">
        <v>33</v>
      </c>
      <c r="D8" s="10">
        <v>180</v>
      </c>
      <c r="E8" s="52">
        <v>0</v>
      </c>
      <c r="F8" s="8">
        <v>1</v>
      </c>
      <c r="G8" s="10">
        <f t="shared" si="1"/>
        <v>0</v>
      </c>
      <c r="H8" s="11">
        <f t="shared" si="0"/>
        <v>180</v>
      </c>
    </row>
    <row r="9" spans="1:9" x14ac:dyDescent="0.3">
      <c r="A9" s="8">
        <v>8</v>
      </c>
      <c r="B9" s="8" t="s">
        <v>126</v>
      </c>
      <c r="C9" s="21" t="s">
        <v>44</v>
      </c>
      <c r="D9" s="10">
        <v>60</v>
      </c>
      <c r="E9" s="52">
        <v>0</v>
      </c>
      <c r="F9" s="8">
        <v>8</v>
      </c>
      <c r="G9" s="10">
        <f t="shared" si="1"/>
        <v>0</v>
      </c>
      <c r="H9" s="11">
        <f t="shared" si="0"/>
        <v>480</v>
      </c>
    </row>
    <row r="10" spans="1:9" x14ac:dyDescent="0.3">
      <c r="A10" s="8">
        <v>9</v>
      </c>
      <c r="B10" s="8" t="s">
        <v>126</v>
      </c>
      <c r="C10" s="21" t="s">
        <v>34</v>
      </c>
      <c r="D10" s="10">
        <v>25</v>
      </c>
      <c r="E10" s="52">
        <v>0</v>
      </c>
      <c r="F10" s="8">
        <v>2</v>
      </c>
      <c r="G10" s="10">
        <f t="shared" si="1"/>
        <v>0</v>
      </c>
      <c r="H10" s="11">
        <f t="shared" si="0"/>
        <v>50</v>
      </c>
      <c r="I10" s="19"/>
    </row>
    <row r="11" spans="1:9" x14ac:dyDescent="0.3">
      <c r="A11" s="8">
        <v>10</v>
      </c>
      <c r="B11" s="8" t="s">
        <v>126</v>
      </c>
      <c r="C11" s="21" t="s">
        <v>35</v>
      </c>
      <c r="D11" s="10">
        <v>90</v>
      </c>
      <c r="E11" s="52">
        <v>0</v>
      </c>
      <c r="F11" s="8">
        <v>4</v>
      </c>
      <c r="G11" s="10">
        <f t="shared" si="1"/>
        <v>0</v>
      </c>
      <c r="H11" s="11">
        <f t="shared" si="0"/>
        <v>360</v>
      </c>
      <c r="I11" s="20"/>
    </row>
    <row r="12" spans="1:9" x14ac:dyDescent="0.3">
      <c r="A12" s="8">
        <v>11</v>
      </c>
      <c r="B12" s="8" t="s">
        <v>126</v>
      </c>
      <c r="C12" s="21" t="s">
        <v>36</v>
      </c>
      <c r="D12" s="10">
        <v>45</v>
      </c>
      <c r="E12" s="52">
        <v>0</v>
      </c>
      <c r="F12" s="8">
        <v>2</v>
      </c>
      <c r="G12" s="10">
        <f t="shared" si="1"/>
        <v>0</v>
      </c>
      <c r="H12" s="11">
        <f t="shared" si="0"/>
        <v>90</v>
      </c>
      <c r="I12" s="20"/>
    </row>
    <row r="13" spans="1:9" x14ac:dyDescent="0.3">
      <c r="A13" s="8">
        <v>12</v>
      </c>
      <c r="B13" s="8" t="s">
        <v>126</v>
      </c>
      <c r="C13" s="21" t="s">
        <v>37</v>
      </c>
      <c r="D13" s="10">
        <v>30</v>
      </c>
      <c r="E13" s="52">
        <v>0</v>
      </c>
      <c r="F13" s="8">
        <v>1</v>
      </c>
      <c r="G13" s="10">
        <f t="shared" si="1"/>
        <v>0</v>
      </c>
      <c r="H13" s="11">
        <f t="shared" si="0"/>
        <v>30</v>
      </c>
      <c r="I13" s="20"/>
    </row>
    <row r="14" spans="1:9" s="18" customFormat="1" x14ac:dyDescent="0.25">
      <c r="A14" s="8">
        <v>13</v>
      </c>
      <c r="B14" s="8" t="s">
        <v>126</v>
      </c>
      <c r="C14" s="21" t="s">
        <v>32</v>
      </c>
      <c r="D14" s="10">
        <v>120</v>
      </c>
      <c r="E14" s="52">
        <v>0</v>
      </c>
      <c r="F14" s="8">
        <v>3</v>
      </c>
      <c r="G14" s="10">
        <f t="shared" ref="G14" si="2">E14*F14</f>
        <v>0</v>
      </c>
      <c r="H14" s="11">
        <f t="shared" ref="H14" si="3">D14*F14</f>
        <v>360</v>
      </c>
      <c r="I14" s="12"/>
    </row>
    <row r="15" spans="1:9" x14ac:dyDescent="0.3">
      <c r="A15" s="8">
        <v>14</v>
      </c>
      <c r="B15" s="8" t="s">
        <v>126</v>
      </c>
      <c r="C15" s="21" t="s">
        <v>38</v>
      </c>
      <c r="D15" s="10">
        <v>2800</v>
      </c>
      <c r="E15" s="52">
        <v>0</v>
      </c>
      <c r="F15" s="8">
        <v>1</v>
      </c>
      <c r="G15" s="10">
        <f t="shared" si="1"/>
        <v>0</v>
      </c>
      <c r="H15" s="11">
        <f t="shared" si="0"/>
        <v>2800</v>
      </c>
      <c r="I15" s="20"/>
    </row>
    <row r="16" spans="1:9" x14ac:dyDescent="0.3">
      <c r="A16" s="8">
        <v>15</v>
      </c>
      <c r="B16" s="8" t="s">
        <v>126</v>
      </c>
      <c r="C16" s="21" t="s">
        <v>39</v>
      </c>
      <c r="D16" s="10">
        <v>90</v>
      </c>
      <c r="E16" s="52">
        <v>0</v>
      </c>
      <c r="F16" s="8">
        <v>1</v>
      </c>
      <c r="G16" s="10">
        <f t="shared" si="1"/>
        <v>0</v>
      </c>
      <c r="H16" s="11">
        <f t="shared" si="0"/>
        <v>90</v>
      </c>
      <c r="I16" s="20"/>
    </row>
    <row r="17" spans="1:9" x14ac:dyDescent="0.3">
      <c r="A17" s="8">
        <v>16</v>
      </c>
      <c r="B17" s="8" t="s">
        <v>126</v>
      </c>
      <c r="C17" s="21" t="s">
        <v>40</v>
      </c>
      <c r="D17" s="10">
        <v>120</v>
      </c>
      <c r="E17" s="52">
        <v>0</v>
      </c>
      <c r="F17" s="8">
        <v>1</v>
      </c>
      <c r="G17" s="10">
        <f t="shared" si="1"/>
        <v>0</v>
      </c>
      <c r="H17" s="11">
        <f t="shared" si="0"/>
        <v>120</v>
      </c>
      <c r="I17" s="20"/>
    </row>
    <row r="18" spans="1:9" x14ac:dyDescent="0.3">
      <c r="A18" s="8">
        <v>17</v>
      </c>
      <c r="B18" s="8" t="s">
        <v>126</v>
      </c>
      <c r="C18" s="21" t="s">
        <v>41</v>
      </c>
      <c r="D18" s="10">
        <v>90</v>
      </c>
      <c r="E18" s="52">
        <v>0</v>
      </c>
      <c r="F18" s="8">
        <v>1</v>
      </c>
      <c r="G18" s="10">
        <f t="shared" si="1"/>
        <v>0</v>
      </c>
      <c r="H18" s="11">
        <f t="shared" si="0"/>
        <v>90</v>
      </c>
      <c r="I18" s="20"/>
    </row>
    <row r="19" spans="1:9" x14ac:dyDescent="0.3">
      <c r="A19" s="8">
        <v>18</v>
      </c>
      <c r="B19" s="8" t="s">
        <v>126</v>
      </c>
      <c r="C19" s="21" t="s">
        <v>42</v>
      </c>
      <c r="D19" s="10">
        <v>90</v>
      </c>
      <c r="E19" s="52">
        <v>0</v>
      </c>
      <c r="F19" s="8">
        <v>1</v>
      </c>
      <c r="G19" s="10">
        <f t="shared" si="1"/>
        <v>0</v>
      </c>
      <c r="H19" s="11">
        <f t="shared" si="0"/>
        <v>90</v>
      </c>
      <c r="I19" s="20"/>
    </row>
    <row r="20" spans="1:9" x14ac:dyDescent="0.3">
      <c r="A20" s="8">
        <v>19</v>
      </c>
      <c r="B20" s="8" t="s">
        <v>126</v>
      </c>
      <c r="C20" s="21" t="s">
        <v>43</v>
      </c>
      <c r="D20" s="10">
        <v>120</v>
      </c>
      <c r="E20" s="52">
        <v>0</v>
      </c>
      <c r="F20" s="8">
        <v>1</v>
      </c>
      <c r="G20" s="10">
        <f t="shared" si="1"/>
        <v>0</v>
      </c>
      <c r="H20" s="11">
        <f t="shared" si="0"/>
        <v>120</v>
      </c>
      <c r="I20" s="20"/>
    </row>
    <row r="21" spans="1:9" x14ac:dyDescent="0.3">
      <c r="A21" s="8">
        <v>20</v>
      </c>
      <c r="B21" s="8" t="s">
        <v>126</v>
      </c>
      <c r="C21" s="21" t="s">
        <v>123</v>
      </c>
      <c r="D21" s="10">
        <v>35</v>
      </c>
      <c r="E21" s="52">
        <v>0</v>
      </c>
      <c r="F21" s="8">
        <v>4</v>
      </c>
      <c r="G21" s="10">
        <f t="shared" si="1"/>
        <v>0</v>
      </c>
      <c r="H21" s="11">
        <f t="shared" si="0"/>
        <v>140</v>
      </c>
      <c r="I21" s="20"/>
    </row>
    <row r="22" spans="1:9" x14ac:dyDescent="0.3">
      <c r="A22" s="8">
        <v>21</v>
      </c>
      <c r="B22" s="8" t="s">
        <v>126</v>
      </c>
      <c r="C22" s="21" t="s">
        <v>0</v>
      </c>
      <c r="D22" s="10">
        <v>250</v>
      </c>
      <c r="E22" s="52">
        <v>0</v>
      </c>
      <c r="F22" s="8">
        <v>1</v>
      </c>
      <c r="G22" s="10">
        <f t="shared" ref="G22:G24" si="4">E22*F22</f>
        <v>0</v>
      </c>
      <c r="H22" s="11">
        <f t="shared" ref="H22:H24" si="5">D22*F22</f>
        <v>250</v>
      </c>
      <c r="I22" s="20"/>
    </row>
    <row r="23" spans="1:9" x14ac:dyDescent="0.3">
      <c r="A23" s="8">
        <v>22</v>
      </c>
      <c r="B23" s="8" t="s">
        <v>126</v>
      </c>
      <c r="C23" s="21" t="s">
        <v>1</v>
      </c>
      <c r="D23" s="10">
        <v>250</v>
      </c>
      <c r="E23" s="52">
        <v>0</v>
      </c>
      <c r="F23" s="8">
        <v>1</v>
      </c>
      <c r="G23" s="10">
        <f t="shared" si="4"/>
        <v>0</v>
      </c>
      <c r="H23" s="11">
        <f t="shared" si="5"/>
        <v>250</v>
      </c>
      <c r="I23" s="20"/>
    </row>
    <row r="24" spans="1:9" x14ac:dyDescent="0.3">
      <c r="A24" s="8">
        <v>23</v>
      </c>
      <c r="B24" s="8" t="s">
        <v>126</v>
      </c>
      <c r="C24" s="21" t="s">
        <v>2</v>
      </c>
      <c r="D24" s="10">
        <v>250</v>
      </c>
      <c r="E24" s="52">
        <v>0</v>
      </c>
      <c r="F24" s="8">
        <v>1</v>
      </c>
      <c r="G24" s="10">
        <f t="shared" si="4"/>
        <v>0</v>
      </c>
      <c r="H24" s="11">
        <f t="shared" si="5"/>
        <v>250</v>
      </c>
      <c r="I24" s="20"/>
    </row>
    <row r="25" spans="1:9" ht="28.8" x14ac:dyDescent="0.3">
      <c r="A25" s="8">
        <v>24</v>
      </c>
      <c r="B25" s="8" t="s">
        <v>125</v>
      </c>
      <c r="C25" s="21" t="s">
        <v>115</v>
      </c>
      <c r="D25" s="10">
        <v>3690</v>
      </c>
      <c r="E25" s="52">
        <v>0</v>
      </c>
      <c r="F25" s="8">
        <v>1</v>
      </c>
      <c r="G25" s="10">
        <f>E25*F25</f>
        <v>0</v>
      </c>
      <c r="H25" s="11">
        <f t="shared" ref="H25:H37" si="6">D25*F25</f>
        <v>3690</v>
      </c>
    </row>
    <row r="26" spans="1:9" ht="28.8" x14ac:dyDescent="0.3">
      <c r="A26" s="8">
        <v>25</v>
      </c>
      <c r="B26" s="8" t="s">
        <v>125</v>
      </c>
      <c r="C26" s="21" t="s">
        <v>116</v>
      </c>
      <c r="D26" s="10">
        <v>1030</v>
      </c>
      <c r="E26" s="52">
        <v>0</v>
      </c>
      <c r="F26" s="8">
        <v>1</v>
      </c>
      <c r="G26" s="10">
        <f t="shared" ref="G26:G36" si="7">E26*F26</f>
        <v>0</v>
      </c>
      <c r="H26" s="11">
        <f t="shared" si="6"/>
        <v>1030</v>
      </c>
    </row>
    <row r="27" spans="1:9" ht="28.8" x14ac:dyDescent="0.3">
      <c r="A27" s="8">
        <v>26</v>
      </c>
      <c r="B27" s="8" t="s">
        <v>125</v>
      </c>
      <c r="C27" s="21" t="s">
        <v>117</v>
      </c>
      <c r="D27" s="10">
        <v>30</v>
      </c>
      <c r="E27" s="52">
        <v>0</v>
      </c>
      <c r="F27" s="8">
        <v>1</v>
      </c>
      <c r="G27" s="10">
        <f t="shared" si="7"/>
        <v>0</v>
      </c>
      <c r="H27" s="11">
        <f t="shared" si="6"/>
        <v>30</v>
      </c>
    </row>
    <row r="28" spans="1:9" x14ac:dyDescent="0.3">
      <c r="A28" s="8">
        <v>27</v>
      </c>
      <c r="B28" s="8" t="s">
        <v>125</v>
      </c>
      <c r="C28" s="21" t="s">
        <v>99</v>
      </c>
      <c r="D28" s="10">
        <v>220</v>
      </c>
      <c r="E28" s="52">
        <v>0</v>
      </c>
      <c r="F28" s="8">
        <v>1</v>
      </c>
      <c r="G28" s="10">
        <f t="shared" si="7"/>
        <v>0</v>
      </c>
      <c r="H28" s="11">
        <f t="shared" si="6"/>
        <v>220</v>
      </c>
    </row>
    <row r="29" spans="1:9" x14ac:dyDescent="0.3">
      <c r="A29" s="8">
        <v>28</v>
      </c>
      <c r="B29" s="8" t="s">
        <v>125</v>
      </c>
      <c r="C29" s="21" t="s">
        <v>100</v>
      </c>
      <c r="D29" s="10">
        <v>90</v>
      </c>
      <c r="E29" s="52">
        <v>0</v>
      </c>
      <c r="F29" s="8">
        <v>1</v>
      </c>
      <c r="G29" s="10">
        <f t="shared" si="7"/>
        <v>0</v>
      </c>
      <c r="H29" s="11">
        <f t="shared" si="6"/>
        <v>90</v>
      </c>
    </row>
    <row r="30" spans="1:9" x14ac:dyDescent="0.3">
      <c r="A30" s="8">
        <v>29</v>
      </c>
      <c r="B30" s="8" t="s">
        <v>125</v>
      </c>
      <c r="C30" s="21" t="s">
        <v>101</v>
      </c>
      <c r="D30" s="10">
        <v>40</v>
      </c>
      <c r="E30" s="52">
        <v>0</v>
      </c>
      <c r="F30" s="8">
        <v>1</v>
      </c>
      <c r="G30" s="10">
        <f t="shared" si="7"/>
        <v>0</v>
      </c>
      <c r="H30" s="11">
        <f t="shared" si="6"/>
        <v>40</v>
      </c>
    </row>
    <row r="31" spans="1:9" x14ac:dyDescent="0.3">
      <c r="A31" s="8">
        <v>30</v>
      </c>
      <c r="B31" s="8" t="s">
        <v>125</v>
      </c>
      <c r="C31" s="21" t="s">
        <v>102</v>
      </c>
      <c r="D31" s="10">
        <v>120</v>
      </c>
      <c r="E31" s="52">
        <v>0</v>
      </c>
      <c r="F31" s="8">
        <v>4</v>
      </c>
      <c r="G31" s="10">
        <f t="shared" si="7"/>
        <v>0</v>
      </c>
      <c r="H31" s="11">
        <f t="shared" si="6"/>
        <v>480</v>
      </c>
    </row>
    <row r="32" spans="1:9" x14ac:dyDescent="0.3">
      <c r="A32" s="8">
        <v>31</v>
      </c>
      <c r="B32" s="8" t="s">
        <v>125</v>
      </c>
      <c r="C32" s="21" t="s">
        <v>103</v>
      </c>
      <c r="D32" s="10">
        <v>120</v>
      </c>
      <c r="E32" s="52">
        <v>0</v>
      </c>
      <c r="F32" s="8">
        <v>4</v>
      </c>
      <c r="G32" s="10">
        <f t="shared" si="7"/>
        <v>0</v>
      </c>
      <c r="H32" s="11">
        <f t="shared" si="6"/>
        <v>480</v>
      </c>
    </row>
    <row r="33" spans="1:9" x14ac:dyDescent="0.3">
      <c r="A33" s="8">
        <v>32</v>
      </c>
      <c r="B33" s="8" t="s">
        <v>125</v>
      </c>
      <c r="C33" s="21" t="s">
        <v>104</v>
      </c>
      <c r="D33" s="10">
        <v>120</v>
      </c>
      <c r="E33" s="52">
        <v>0</v>
      </c>
      <c r="F33" s="8">
        <v>2</v>
      </c>
      <c r="G33" s="10">
        <f t="shared" si="7"/>
        <v>0</v>
      </c>
      <c r="H33" s="11">
        <f t="shared" si="6"/>
        <v>240</v>
      </c>
    </row>
    <row r="34" spans="1:9" x14ac:dyDescent="0.3">
      <c r="A34" s="8">
        <v>33</v>
      </c>
      <c r="B34" s="8" t="s">
        <v>125</v>
      </c>
      <c r="C34" s="21" t="s">
        <v>105</v>
      </c>
      <c r="D34" s="10">
        <v>240</v>
      </c>
      <c r="E34" s="52">
        <v>0</v>
      </c>
      <c r="F34" s="8">
        <v>1</v>
      </c>
      <c r="G34" s="10">
        <f t="shared" si="7"/>
        <v>0</v>
      </c>
      <c r="H34" s="11">
        <f t="shared" si="6"/>
        <v>240</v>
      </c>
    </row>
    <row r="35" spans="1:9" x14ac:dyDescent="0.3">
      <c r="A35" s="8">
        <v>34</v>
      </c>
      <c r="B35" s="8" t="s">
        <v>125</v>
      </c>
      <c r="C35" s="21" t="s">
        <v>106</v>
      </c>
      <c r="D35" s="10">
        <v>250</v>
      </c>
      <c r="E35" s="52">
        <v>0</v>
      </c>
      <c r="F35" s="8">
        <v>2</v>
      </c>
      <c r="G35" s="10">
        <f t="shared" si="7"/>
        <v>0</v>
      </c>
      <c r="H35" s="11">
        <f t="shared" si="6"/>
        <v>500</v>
      </c>
    </row>
    <row r="36" spans="1:9" x14ac:dyDescent="0.3">
      <c r="A36" s="8">
        <v>35</v>
      </c>
      <c r="B36" s="8" t="s">
        <v>125</v>
      </c>
      <c r="C36" s="21" t="s">
        <v>107</v>
      </c>
      <c r="D36" s="10">
        <v>250</v>
      </c>
      <c r="E36" s="52">
        <v>0</v>
      </c>
      <c r="F36" s="8">
        <v>4</v>
      </c>
      <c r="G36" s="10">
        <f t="shared" si="7"/>
        <v>0</v>
      </c>
      <c r="H36" s="11">
        <f t="shared" si="6"/>
        <v>1000</v>
      </c>
    </row>
    <row r="37" spans="1:9" x14ac:dyDescent="0.3">
      <c r="A37" s="8">
        <v>36</v>
      </c>
      <c r="B37" s="8" t="s">
        <v>125</v>
      </c>
      <c r="C37" s="21" t="s">
        <v>79</v>
      </c>
      <c r="D37" s="10">
        <v>300</v>
      </c>
      <c r="E37" s="52">
        <v>0</v>
      </c>
      <c r="F37" s="8">
        <v>1</v>
      </c>
      <c r="G37" s="10">
        <v>0</v>
      </c>
      <c r="H37" s="11">
        <f t="shared" si="6"/>
        <v>300</v>
      </c>
    </row>
    <row r="38" spans="1:9" x14ac:dyDescent="0.3">
      <c r="C38" s="12"/>
      <c r="D38" s="12"/>
      <c r="E38" s="46">
        <f>SUM(E2:E37)</f>
        <v>0</v>
      </c>
      <c r="F38" s="13">
        <f>SUM(F2:F37)</f>
        <v>71</v>
      </c>
      <c r="G38" s="14">
        <f>SUM(G2:G37)</f>
        <v>0</v>
      </c>
      <c r="H38" s="15">
        <f>SUM(H2:H37)</f>
        <v>15080</v>
      </c>
    </row>
    <row r="41" spans="1:9" x14ac:dyDescent="0.3">
      <c r="H41" s="51"/>
      <c r="I41" s="51"/>
    </row>
  </sheetData>
  <sheetProtection sheet="1" objects="1" scenarios="1"/>
  <customSheetViews>
    <customSheetView guid="{02E351BD-29B3-4903-96A8-12F00354F27E}">
      <selection activeCell="C19" sqref="C19"/>
      <pageMargins left="0.7" right="0.7" top="0.75" bottom="0.75" header="0.3" footer="0.3"/>
    </customSheetView>
  </customSheetViews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5236B-773B-4ED9-A5A1-D76E28399FF8}">
  <sheetPr>
    <pageSetUpPr fitToPage="1"/>
  </sheetPr>
  <dimension ref="A1:I30"/>
  <sheetViews>
    <sheetView workbookViewId="0">
      <selection activeCell="B1" sqref="B1:C1"/>
    </sheetView>
  </sheetViews>
  <sheetFormatPr defaultRowHeight="14.4" x14ac:dyDescent="0.3"/>
  <cols>
    <col min="1" max="1" width="11.5546875" customWidth="1"/>
    <col min="2" max="2" width="15.6640625" customWidth="1"/>
    <col min="3" max="3" width="27.6640625" customWidth="1"/>
    <col min="4" max="4" width="16.109375" customWidth="1"/>
    <col min="5" max="5" width="22.44140625" customWidth="1"/>
    <col min="6" max="6" width="14.33203125" customWidth="1"/>
    <col min="7" max="7" width="16.109375" customWidth="1"/>
    <col min="8" max="8" width="14.6640625" customWidth="1"/>
    <col min="9" max="9" width="16.109375" customWidth="1"/>
  </cols>
  <sheetData>
    <row r="1" spans="1:9" ht="79.2" x14ac:dyDescent="0.3">
      <c r="A1" s="30" t="s">
        <v>15</v>
      </c>
      <c r="B1" s="62" t="s">
        <v>16</v>
      </c>
      <c r="C1" s="63"/>
      <c r="D1" s="31" t="s">
        <v>63</v>
      </c>
      <c r="E1" s="3" t="s">
        <v>17</v>
      </c>
      <c r="F1" s="32" t="s">
        <v>18</v>
      </c>
      <c r="G1" s="24" t="s">
        <v>19</v>
      </c>
      <c r="H1" s="33" t="s">
        <v>20</v>
      </c>
      <c r="I1" s="7" t="s">
        <v>21</v>
      </c>
    </row>
    <row r="2" spans="1:9" ht="52.8" x14ac:dyDescent="0.3">
      <c r="A2" s="35">
        <v>1</v>
      </c>
      <c r="B2" s="38" t="s">
        <v>77</v>
      </c>
      <c r="C2" s="38" t="s">
        <v>3</v>
      </c>
      <c r="D2" s="40">
        <v>10</v>
      </c>
      <c r="E2" s="36">
        <v>851.74</v>
      </c>
      <c r="F2" s="52">
        <v>0</v>
      </c>
      <c r="G2" s="8">
        <f t="shared" ref="G2:G7" si="0">D2</f>
        <v>10</v>
      </c>
      <c r="H2" s="53">
        <f>F2*G2</f>
        <v>0</v>
      </c>
      <c r="I2" s="37">
        <f t="shared" ref="I2:I6" si="1">D2*E2</f>
        <v>8517.4</v>
      </c>
    </row>
    <row r="3" spans="1:9" x14ac:dyDescent="0.3">
      <c r="A3" s="35">
        <v>2</v>
      </c>
      <c r="B3" s="38" t="s">
        <v>64</v>
      </c>
      <c r="C3" s="38" t="s">
        <v>4</v>
      </c>
      <c r="D3" s="40">
        <v>10</v>
      </c>
      <c r="E3" s="36">
        <v>56.62</v>
      </c>
      <c r="F3" s="52">
        <v>0</v>
      </c>
      <c r="G3" s="34">
        <f t="shared" si="0"/>
        <v>10</v>
      </c>
      <c r="H3" s="53">
        <f t="shared" ref="H3:H29" si="2">F3*G3</f>
        <v>0</v>
      </c>
      <c r="I3" s="37">
        <f t="shared" si="1"/>
        <v>566.19999999999993</v>
      </c>
    </row>
    <row r="4" spans="1:9" ht="39.6" x14ac:dyDescent="0.3">
      <c r="A4" s="35">
        <v>3</v>
      </c>
      <c r="B4" s="38" t="s">
        <v>76</v>
      </c>
      <c r="C4" s="38" t="s">
        <v>122</v>
      </c>
      <c r="D4" s="40">
        <v>3</v>
      </c>
      <c r="E4" s="36">
        <v>295</v>
      </c>
      <c r="F4" s="52">
        <v>0</v>
      </c>
      <c r="G4" s="34">
        <f t="shared" si="0"/>
        <v>3</v>
      </c>
      <c r="H4" s="53">
        <f t="shared" si="2"/>
        <v>0</v>
      </c>
      <c r="I4" s="37">
        <f t="shared" si="1"/>
        <v>885</v>
      </c>
    </row>
    <row r="5" spans="1:9" ht="26.4" x14ac:dyDescent="0.3">
      <c r="A5" s="35">
        <v>4</v>
      </c>
      <c r="B5" s="38" t="s">
        <v>5</v>
      </c>
      <c r="C5" s="38" t="s">
        <v>78</v>
      </c>
      <c r="D5" s="40">
        <v>3</v>
      </c>
      <c r="E5" s="36">
        <v>454</v>
      </c>
      <c r="F5" s="52">
        <v>0</v>
      </c>
      <c r="G5" s="34">
        <f t="shared" si="0"/>
        <v>3</v>
      </c>
      <c r="H5" s="53">
        <f t="shared" si="2"/>
        <v>0</v>
      </c>
      <c r="I5" s="37">
        <f t="shared" si="1"/>
        <v>1362</v>
      </c>
    </row>
    <row r="6" spans="1:9" ht="26.4" x14ac:dyDescent="0.3">
      <c r="A6" s="35">
        <v>5</v>
      </c>
      <c r="B6" s="38" t="s">
        <v>65</v>
      </c>
      <c r="C6" s="38" t="s">
        <v>75</v>
      </c>
      <c r="D6" s="40">
        <v>2</v>
      </c>
      <c r="E6" s="36">
        <v>251.5</v>
      </c>
      <c r="F6" s="52">
        <v>0</v>
      </c>
      <c r="G6" s="34">
        <f t="shared" si="0"/>
        <v>2</v>
      </c>
      <c r="H6" s="53">
        <f t="shared" si="2"/>
        <v>0</v>
      </c>
      <c r="I6" s="37">
        <f t="shared" si="1"/>
        <v>503</v>
      </c>
    </row>
    <row r="7" spans="1:9" ht="26.4" x14ac:dyDescent="0.3">
      <c r="A7" s="35">
        <v>6</v>
      </c>
      <c r="B7" s="38" t="s">
        <v>66</v>
      </c>
      <c r="C7" s="45" t="s">
        <v>67</v>
      </c>
      <c r="D7" s="41">
        <v>1</v>
      </c>
      <c r="E7" s="36">
        <v>1604.51</v>
      </c>
      <c r="F7" s="52">
        <v>0</v>
      </c>
      <c r="G7" s="34">
        <f t="shared" si="0"/>
        <v>1</v>
      </c>
      <c r="H7" s="53">
        <f t="shared" si="2"/>
        <v>0</v>
      </c>
      <c r="I7" s="37">
        <f>D7*E7</f>
        <v>1604.51</v>
      </c>
    </row>
    <row r="8" spans="1:9" ht="26.4" x14ac:dyDescent="0.3">
      <c r="A8" s="35">
        <v>7</v>
      </c>
      <c r="B8" s="38" t="s">
        <v>68</v>
      </c>
      <c r="C8" s="39" t="s">
        <v>73</v>
      </c>
      <c r="D8" s="41">
        <v>20</v>
      </c>
      <c r="E8" s="42">
        <v>9.5299999999999994</v>
      </c>
      <c r="F8" s="52">
        <v>0</v>
      </c>
      <c r="G8" s="34">
        <v>20</v>
      </c>
      <c r="H8" s="53">
        <f t="shared" si="2"/>
        <v>0</v>
      </c>
      <c r="I8" s="37">
        <f>D8*E8</f>
        <v>190.6</v>
      </c>
    </row>
    <row r="9" spans="1:9" ht="26.4" x14ac:dyDescent="0.3">
      <c r="A9" s="35">
        <v>8</v>
      </c>
      <c r="B9" s="38" t="s">
        <v>68</v>
      </c>
      <c r="C9" s="39" t="s">
        <v>69</v>
      </c>
      <c r="D9" s="41">
        <v>20</v>
      </c>
      <c r="E9" s="43">
        <v>11.47</v>
      </c>
      <c r="F9" s="52">
        <v>0</v>
      </c>
      <c r="G9" s="34">
        <f>D9</f>
        <v>20</v>
      </c>
      <c r="H9" s="53">
        <f t="shared" si="2"/>
        <v>0</v>
      </c>
      <c r="I9" s="37">
        <f t="shared" ref="I9:I29" si="3">D9*E9</f>
        <v>229.4</v>
      </c>
    </row>
    <row r="10" spans="1:9" ht="39.6" x14ac:dyDescent="0.3">
      <c r="A10" s="35">
        <v>9</v>
      </c>
      <c r="B10" s="38" t="s">
        <v>70</v>
      </c>
      <c r="C10" s="39" t="s">
        <v>71</v>
      </c>
      <c r="D10" s="41">
        <v>100</v>
      </c>
      <c r="E10" s="43">
        <v>1.42</v>
      </c>
      <c r="F10" s="52">
        <v>0</v>
      </c>
      <c r="G10" s="34">
        <f>D10</f>
        <v>100</v>
      </c>
      <c r="H10" s="53">
        <f t="shared" si="2"/>
        <v>0</v>
      </c>
      <c r="I10" s="37">
        <f t="shared" si="3"/>
        <v>142</v>
      </c>
    </row>
    <row r="11" spans="1:9" ht="26.4" x14ac:dyDescent="0.3">
      <c r="A11" s="35">
        <v>10</v>
      </c>
      <c r="B11" s="38" t="s">
        <v>72</v>
      </c>
      <c r="C11" s="39" t="s">
        <v>74</v>
      </c>
      <c r="D11" s="41">
        <v>20</v>
      </c>
      <c r="E11" s="43">
        <f>21.5*1.19</f>
        <v>25.584999999999997</v>
      </c>
      <c r="F11" s="52">
        <v>0</v>
      </c>
      <c r="G11" s="34">
        <f>D11</f>
        <v>20</v>
      </c>
      <c r="H11" s="53">
        <f t="shared" si="2"/>
        <v>0</v>
      </c>
      <c r="I11" s="37">
        <f t="shared" si="3"/>
        <v>511.69999999999993</v>
      </c>
    </row>
    <row r="12" spans="1:9" ht="39.6" x14ac:dyDescent="0.3">
      <c r="A12" s="35">
        <v>11</v>
      </c>
      <c r="B12" s="38" t="s">
        <v>120</v>
      </c>
      <c r="C12" s="39" t="s">
        <v>121</v>
      </c>
      <c r="D12" s="41">
        <v>1</v>
      </c>
      <c r="E12" s="43">
        <v>500</v>
      </c>
      <c r="F12" s="52">
        <v>0</v>
      </c>
      <c r="G12" s="34">
        <v>1</v>
      </c>
      <c r="H12" s="53">
        <f t="shared" si="2"/>
        <v>0</v>
      </c>
      <c r="I12" s="37">
        <f t="shared" si="3"/>
        <v>500</v>
      </c>
    </row>
    <row r="13" spans="1:9" ht="26.4" x14ac:dyDescent="0.3">
      <c r="A13" s="35">
        <v>12</v>
      </c>
      <c r="B13" s="38" t="s">
        <v>80</v>
      </c>
      <c r="C13" s="39" t="s">
        <v>83</v>
      </c>
      <c r="D13" s="41">
        <v>10</v>
      </c>
      <c r="E13" s="43">
        <v>124</v>
      </c>
      <c r="F13" s="52">
        <v>0</v>
      </c>
      <c r="G13" s="34">
        <v>10</v>
      </c>
      <c r="H13" s="53">
        <f t="shared" si="2"/>
        <v>0</v>
      </c>
      <c r="I13" s="37">
        <f t="shared" si="3"/>
        <v>1240</v>
      </c>
    </row>
    <row r="14" spans="1:9" ht="39.6" x14ac:dyDescent="0.3">
      <c r="A14" s="35">
        <v>13</v>
      </c>
      <c r="B14" s="38" t="s">
        <v>9</v>
      </c>
      <c r="C14" s="39" t="s">
        <v>84</v>
      </c>
      <c r="D14" s="41">
        <v>5</v>
      </c>
      <c r="E14" s="43">
        <v>42.6</v>
      </c>
      <c r="F14" s="52">
        <v>0</v>
      </c>
      <c r="G14" s="34">
        <v>5</v>
      </c>
      <c r="H14" s="53">
        <f t="shared" si="2"/>
        <v>0</v>
      </c>
      <c r="I14" s="37">
        <f t="shared" si="3"/>
        <v>213</v>
      </c>
    </row>
    <row r="15" spans="1:9" ht="39.6" x14ac:dyDescent="0.3">
      <c r="A15" s="35">
        <v>14</v>
      </c>
      <c r="B15" s="38" t="s">
        <v>10</v>
      </c>
      <c r="C15" s="39" t="s">
        <v>84</v>
      </c>
      <c r="D15" s="41">
        <v>10</v>
      </c>
      <c r="E15" s="43">
        <v>42.6</v>
      </c>
      <c r="F15" s="52">
        <v>0</v>
      </c>
      <c r="G15" s="34">
        <v>15</v>
      </c>
      <c r="H15" s="53">
        <f t="shared" si="2"/>
        <v>0</v>
      </c>
      <c r="I15" s="37">
        <f t="shared" si="3"/>
        <v>426</v>
      </c>
    </row>
    <row r="16" spans="1:9" ht="52.8" x14ac:dyDescent="0.3">
      <c r="A16" s="35">
        <v>15</v>
      </c>
      <c r="B16" s="38" t="s">
        <v>81</v>
      </c>
      <c r="C16" s="39" t="s">
        <v>108</v>
      </c>
      <c r="D16" s="41">
        <v>10</v>
      </c>
      <c r="E16" s="43">
        <f>54*1.19</f>
        <v>64.259999999999991</v>
      </c>
      <c r="F16" s="52">
        <v>0</v>
      </c>
      <c r="G16" s="34">
        <v>10</v>
      </c>
      <c r="H16" s="53">
        <f t="shared" si="2"/>
        <v>0</v>
      </c>
      <c r="I16" s="37">
        <f t="shared" si="3"/>
        <v>642.59999999999991</v>
      </c>
    </row>
    <row r="17" spans="1:9" ht="39.6" x14ac:dyDescent="0.3">
      <c r="A17" s="35">
        <v>16</v>
      </c>
      <c r="B17" s="38" t="s">
        <v>82</v>
      </c>
      <c r="C17" s="39" t="s">
        <v>84</v>
      </c>
      <c r="D17" s="41">
        <v>2</v>
      </c>
      <c r="E17" s="43">
        <f>150.3*1.19</f>
        <v>178.857</v>
      </c>
      <c r="F17" s="52">
        <v>0</v>
      </c>
      <c r="G17" s="34">
        <v>2</v>
      </c>
      <c r="H17" s="53">
        <f t="shared" si="2"/>
        <v>0</v>
      </c>
      <c r="I17" s="37">
        <f t="shared" si="3"/>
        <v>357.714</v>
      </c>
    </row>
    <row r="18" spans="1:9" ht="39.6" x14ac:dyDescent="0.3">
      <c r="A18" s="35">
        <v>17</v>
      </c>
      <c r="B18" s="38" t="s">
        <v>11</v>
      </c>
      <c r="C18" s="39" t="s">
        <v>84</v>
      </c>
      <c r="D18" s="41">
        <v>4</v>
      </c>
      <c r="E18" s="43">
        <v>42.6</v>
      </c>
      <c r="F18" s="52">
        <v>0</v>
      </c>
      <c r="G18" s="34">
        <v>4</v>
      </c>
      <c r="H18" s="53">
        <f t="shared" si="2"/>
        <v>0</v>
      </c>
      <c r="I18" s="37">
        <f t="shared" si="3"/>
        <v>170.4</v>
      </c>
    </row>
    <row r="19" spans="1:9" x14ac:dyDescent="0.3">
      <c r="A19" s="35">
        <v>18</v>
      </c>
      <c r="B19" s="38" t="s">
        <v>85</v>
      </c>
      <c r="C19" s="39" t="s">
        <v>86</v>
      </c>
      <c r="D19" s="41">
        <v>6</v>
      </c>
      <c r="E19" s="43">
        <v>500</v>
      </c>
      <c r="F19" s="52">
        <v>0</v>
      </c>
      <c r="G19" s="34">
        <v>6</v>
      </c>
      <c r="H19" s="53">
        <f t="shared" si="2"/>
        <v>0</v>
      </c>
      <c r="I19" s="37">
        <f t="shared" si="3"/>
        <v>3000</v>
      </c>
    </row>
    <row r="20" spans="1:9" ht="26.4" x14ac:dyDescent="0.3">
      <c r="A20" s="35">
        <v>19</v>
      </c>
      <c r="B20" s="38" t="s">
        <v>88</v>
      </c>
      <c r="C20" s="39" t="s">
        <v>87</v>
      </c>
      <c r="D20" s="41">
        <v>3</v>
      </c>
      <c r="E20" s="43">
        <v>700</v>
      </c>
      <c r="F20" s="52">
        <v>0</v>
      </c>
      <c r="G20" s="34">
        <v>3</v>
      </c>
      <c r="H20" s="53">
        <f t="shared" si="2"/>
        <v>0</v>
      </c>
      <c r="I20" s="37">
        <f t="shared" si="3"/>
        <v>2100</v>
      </c>
    </row>
    <row r="21" spans="1:9" ht="26.4" x14ac:dyDescent="0.3">
      <c r="A21" s="35">
        <v>20</v>
      </c>
      <c r="B21" s="38" t="s">
        <v>89</v>
      </c>
      <c r="C21" s="39" t="s">
        <v>91</v>
      </c>
      <c r="D21" s="41">
        <v>3</v>
      </c>
      <c r="E21" s="43">
        <v>600</v>
      </c>
      <c r="F21" s="52">
        <v>0</v>
      </c>
      <c r="G21" s="34">
        <v>3</v>
      </c>
      <c r="H21" s="53">
        <f t="shared" si="2"/>
        <v>0</v>
      </c>
      <c r="I21" s="37">
        <f t="shared" si="3"/>
        <v>1800</v>
      </c>
    </row>
    <row r="22" spans="1:9" ht="26.4" x14ac:dyDescent="0.3">
      <c r="A22" s="35">
        <v>21</v>
      </c>
      <c r="B22" s="38" t="s">
        <v>14</v>
      </c>
      <c r="C22" s="39" t="s">
        <v>90</v>
      </c>
      <c r="D22" s="41">
        <v>1</v>
      </c>
      <c r="E22" s="43">
        <v>1500</v>
      </c>
      <c r="F22" s="52">
        <v>0</v>
      </c>
      <c r="G22" s="34">
        <v>1</v>
      </c>
      <c r="H22" s="53">
        <f t="shared" si="2"/>
        <v>0</v>
      </c>
      <c r="I22" s="37">
        <f t="shared" si="3"/>
        <v>1500</v>
      </c>
    </row>
    <row r="23" spans="1:9" ht="26.4" x14ac:dyDescent="0.3">
      <c r="A23" s="35">
        <v>22</v>
      </c>
      <c r="B23" s="38" t="s">
        <v>92</v>
      </c>
      <c r="C23" s="39" t="s">
        <v>97</v>
      </c>
      <c r="D23" s="41">
        <v>78</v>
      </c>
      <c r="E23" s="43">
        <v>19.54</v>
      </c>
      <c r="F23" s="52">
        <v>0</v>
      </c>
      <c r="G23" s="34">
        <v>78</v>
      </c>
      <c r="H23" s="53">
        <f t="shared" si="2"/>
        <v>0</v>
      </c>
      <c r="I23" s="37">
        <f t="shared" si="3"/>
        <v>1524.12</v>
      </c>
    </row>
    <row r="24" spans="1:9" ht="52.8" x14ac:dyDescent="0.3">
      <c r="A24" s="35">
        <v>23</v>
      </c>
      <c r="B24" s="38" t="s">
        <v>7</v>
      </c>
      <c r="C24" s="39" t="s">
        <v>109</v>
      </c>
      <c r="D24" s="41">
        <v>1</v>
      </c>
      <c r="E24" s="43">
        <v>2000</v>
      </c>
      <c r="F24" s="52">
        <v>0</v>
      </c>
      <c r="G24" s="34">
        <v>1</v>
      </c>
      <c r="H24" s="53">
        <f t="shared" si="2"/>
        <v>0</v>
      </c>
      <c r="I24" s="37">
        <f t="shared" si="3"/>
        <v>2000</v>
      </c>
    </row>
    <row r="25" spans="1:9" ht="66" x14ac:dyDescent="0.3">
      <c r="A25" s="35">
        <v>24</v>
      </c>
      <c r="B25" s="38" t="s">
        <v>110</v>
      </c>
      <c r="C25" s="39" t="s">
        <v>111</v>
      </c>
      <c r="D25" s="41">
        <v>1</v>
      </c>
      <c r="E25" s="43">
        <v>2500</v>
      </c>
      <c r="F25" s="52">
        <v>0</v>
      </c>
      <c r="G25" s="34">
        <v>1</v>
      </c>
      <c r="H25" s="53">
        <f t="shared" si="2"/>
        <v>0</v>
      </c>
      <c r="I25" s="37">
        <f t="shared" si="3"/>
        <v>2500</v>
      </c>
    </row>
    <row r="26" spans="1:9" ht="52.8" x14ac:dyDescent="0.3">
      <c r="A26" s="35">
        <v>25</v>
      </c>
      <c r="B26" s="38" t="s">
        <v>8</v>
      </c>
      <c r="C26" s="39" t="s">
        <v>95</v>
      </c>
      <c r="D26" s="41">
        <v>1</v>
      </c>
      <c r="E26" s="43">
        <v>2000</v>
      </c>
      <c r="F26" s="52">
        <v>0</v>
      </c>
      <c r="G26" s="34">
        <v>1</v>
      </c>
      <c r="H26" s="53">
        <f t="shared" si="2"/>
        <v>0</v>
      </c>
      <c r="I26" s="37">
        <f t="shared" si="3"/>
        <v>2000</v>
      </c>
    </row>
    <row r="27" spans="1:9" ht="26.4" x14ac:dyDescent="0.3">
      <c r="A27" s="35">
        <v>26</v>
      </c>
      <c r="B27" s="38" t="s">
        <v>93</v>
      </c>
      <c r="C27" s="39" t="s">
        <v>94</v>
      </c>
      <c r="D27" s="41">
        <v>2</v>
      </c>
      <c r="E27" s="43">
        <v>500</v>
      </c>
      <c r="F27" s="52">
        <v>0</v>
      </c>
      <c r="G27" s="34">
        <v>2</v>
      </c>
      <c r="H27" s="53">
        <f t="shared" si="2"/>
        <v>0</v>
      </c>
      <c r="I27" s="37">
        <f t="shared" si="3"/>
        <v>1000</v>
      </c>
    </row>
    <row r="28" spans="1:9" x14ac:dyDescent="0.3">
      <c r="A28" s="35">
        <v>27</v>
      </c>
      <c r="B28" s="38" t="s">
        <v>113</v>
      </c>
      <c r="C28" s="39" t="s">
        <v>112</v>
      </c>
      <c r="D28" s="41">
        <v>1</v>
      </c>
      <c r="E28" s="43">
        <v>1000</v>
      </c>
      <c r="F28" s="52">
        <v>0</v>
      </c>
      <c r="G28" s="34">
        <v>1</v>
      </c>
      <c r="H28" s="53">
        <f t="shared" si="2"/>
        <v>0</v>
      </c>
      <c r="I28" s="37">
        <f t="shared" si="3"/>
        <v>1000</v>
      </c>
    </row>
    <row r="29" spans="1:9" ht="26.4" x14ac:dyDescent="0.3">
      <c r="A29" s="35">
        <v>28</v>
      </c>
      <c r="B29" s="38" t="s">
        <v>118</v>
      </c>
      <c r="C29" s="39" t="s">
        <v>119</v>
      </c>
      <c r="D29" s="41">
        <v>25</v>
      </c>
      <c r="E29" s="43">
        <v>120</v>
      </c>
      <c r="F29" s="52">
        <v>0</v>
      </c>
      <c r="G29" s="34">
        <v>25</v>
      </c>
      <c r="H29" s="53">
        <f t="shared" si="2"/>
        <v>0</v>
      </c>
      <c r="I29" s="37">
        <f t="shared" si="3"/>
        <v>3000</v>
      </c>
    </row>
    <row r="30" spans="1:9" x14ac:dyDescent="0.3">
      <c r="F30" s="46">
        <f>SUM(F2:F29)</f>
        <v>0</v>
      </c>
      <c r="G30" s="54">
        <f>SUM(G2:G29)</f>
        <v>358</v>
      </c>
      <c r="H30" s="55">
        <f>SUM(H2:H29)</f>
        <v>0</v>
      </c>
      <c r="I30" s="44">
        <f>SUM(I2:I29)</f>
        <v>39485.644</v>
      </c>
    </row>
  </sheetData>
  <sheetProtection sheet="1" objects="1" scenarios="1"/>
  <customSheetViews>
    <customSheetView guid="{02E351BD-29B3-4903-96A8-12F00354F27E}" fitToPage="1">
      <selection activeCell="J1" sqref="J1"/>
      <pageMargins left="0.7" right="0.7" top="0.75" bottom="0.75" header="0.3" footer="0.3"/>
      <pageSetup paperSize="9" scale="50" orientation="portrait" r:id="rId1"/>
    </customSheetView>
  </customSheetViews>
  <mergeCells count="1">
    <mergeCell ref="B1:C1"/>
  </mergeCells>
  <pageMargins left="0.7" right="0.7" top="0.75" bottom="0.75" header="0.3" footer="0.3"/>
  <pageSetup paperSize="9" scale="5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6ECA-7F41-4296-8883-F0A30E3B8FD7}">
  <dimension ref="A1:H21"/>
  <sheetViews>
    <sheetView topLeftCell="B1" workbookViewId="0">
      <selection activeCell="B1" sqref="B1"/>
    </sheetView>
  </sheetViews>
  <sheetFormatPr defaultRowHeight="14.4" x14ac:dyDescent="0.3"/>
  <cols>
    <col min="1" max="1" width="16.88671875" customWidth="1"/>
    <col min="2" max="2" width="49.44140625" bestFit="1" customWidth="1"/>
    <col min="3" max="3" width="17.5546875" bestFit="1" customWidth="1"/>
    <col min="4" max="4" width="11.6640625" bestFit="1" customWidth="1"/>
    <col min="5" max="5" width="14.5546875" customWidth="1"/>
    <col min="6" max="6" width="13.6640625" customWidth="1"/>
    <col min="7" max="7" width="14.6640625" customWidth="1"/>
  </cols>
  <sheetData>
    <row r="1" spans="1:8" ht="79.2" x14ac:dyDescent="0.3">
      <c r="A1" s="23" t="s">
        <v>15</v>
      </c>
      <c r="B1" s="23" t="s">
        <v>16</v>
      </c>
      <c r="C1" s="24" t="s">
        <v>17</v>
      </c>
      <c r="D1" s="24" t="s">
        <v>18</v>
      </c>
      <c r="E1" s="24" t="s">
        <v>19</v>
      </c>
      <c r="F1" s="24" t="s">
        <v>20</v>
      </c>
      <c r="G1" s="25" t="s">
        <v>21</v>
      </c>
    </row>
    <row r="2" spans="1:8" s="17" customFormat="1" ht="28.8" x14ac:dyDescent="0.25">
      <c r="A2" s="49">
        <v>1</v>
      </c>
      <c r="B2" s="26" t="s">
        <v>48</v>
      </c>
      <c r="C2" s="10">
        <v>500</v>
      </c>
      <c r="D2" s="52">
        <v>0</v>
      </c>
      <c r="E2" s="8">
        <v>1</v>
      </c>
      <c r="F2" s="53">
        <f>D2*E2</f>
        <v>0</v>
      </c>
      <c r="G2" s="56">
        <f>C2*E2</f>
        <v>500</v>
      </c>
      <c r="H2" s="16"/>
    </row>
    <row r="3" spans="1:8" s="17" customFormat="1" x14ac:dyDescent="0.25">
      <c r="A3" s="49">
        <v>2</v>
      </c>
      <c r="B3" s="27" t="s">
        <v>50</v>
      </c>
      <c r="C3" s="10">
        <v>500</v>
      </c>
      <c r="D3" s="52">
        <v>0</v>
      </c>
      <c r="E3" s="8">
        <v>1</v>
      </c>
      <c r="F3" s="53">
        <f t="shared" ref="F3:F15" si="0">D3*E3</f>
        <v>0</v>
      </c>
      <c r="G3" s="56">
        <f>C3*E3</f>
        <v>500</v>
      </c>
      <c r="H3" s="16"/>
    </row>
    <row r="4" spans="1:8" s="17" customFormat="1" x14ac:dyDescent="0.25">
      <c r="A4" s="49">
        <v>3</v>
      </c>
      <c r="B4" s="26" t="s">
        <v>51</v>
      </c>
      <c r="C4" s="10">
        <v>500</v>
      </c>
      <c r="D4" s="52">
        <v>0</v>
      </c>
      <c r="E4" s="8">
        <v>1</v>
      </c>
      <c r="F4" s="53">
        <f t="shared" si="0"/>
        <v>0</v>
      </c>
      <c r="G4" s="56">
        <f t="shared" ref="G4:G15" si="1">C4*E4</f>
        <v>500</v>
      </c>
      <c r="H4" s="16"/>
    </row>
    <row r="5" spans="1:8" s="17" customFormat="1" x14ac:dyDescent="0.25">
      <c r="A5" s="49">
        <v>4</v>
      </c>
      <c r="B5" s="26" t="s">
        <v>52</v>
      </c>
      <c r="C5" s="10">
        <v>1000</v>
      </c>
      <c r="D5" s="52">
        <v>0</v>
      </c>
      <c r="E5" s="8">
        <v>1</v>
      </c>
      <c r="F5" s="53">
        <f t="shared" si="0"/>
        <v>0</v>
      </c>
      <c r="G5" s="56">
        <f t="shared" si="1"/>
        <v>1000</v>
      </c>
      <c r="H5" s="16"/>
    </row>
    <row r="6" spans="1:8" s="17" customFormat="1" x14ac:dyDescent="0.25">
      <c r="A6" s="49">
        <v>5</v>
      </c>
      <c r="B6" s="26" t="s">
        <v>53</v>
      </c>
      <c r="C6" s="10">
        <v>1200</v>
      </c>
      <c r="D6" s="52">
        <v>0</v>
      </c>
      <c r="E6" s="8">
        <v>1</v>
      </c>
      <c r="F6" s="53">
        <f t="shared" si="0"/>
        <v>0</v>
      </c>
      <c r="G6" s="56">
        <f t="shared" si="1"/>
        <v>1200</v>
      </c>
      <c r="H6" s="16"/>
    </row>
    <row r="7" spans="1:8" s="18" customFormat="1" x14ac:dyDescent="0.25">
      <c r="A7" s="49">
        <v>6</v>
      </c>
      <c r="B7" s="26" t="s">
        <v>54</v>
      </c>
      <c r="C7" s="10">
        <v>600</v>
      </c>
      <c r="D7" s="52">
        <v>0</v>
      </c>
      <c r="E7" s="8">
        <v>1</v>
      </c>
      <c r="F7" s="53">
        <f t="shared" si="0"/>
        <v>0</v>
      </c>
      <c r="G7" s="56">
        <f t="shared" si="1"/>
        <v>600</v>
      </c>
      <c r="H7" s="12"/>
    </row>
    <row r="8" spans="1:8" ht="15" customHeight="1" x14ac:dyDescent="0.3">
      <c r="A8" s="49">
        <v>7</v>
      </c>
      <c r="B8" s="26" t="s">
        <v>55</v>
      </c>
      <c r="C8" s="10">
        <v>1400</v>
      </c>
      <c r="D8" s="52">
        <v>0</v>
      </c>
      <c r="E8" s="8">
        <v>1</v>
      </c>
      <c r="F8" s="53">
        <f t="shared" si="0"/>
        <v>0</v>
      </c>
      <c r="G8" s="56">
        <f t="shared" si="1"/>
        <v>1400</v>
      </c>
    </row>
    <row r="9" spans="1:8" x14ac:dyDescent="0.3">
      <c r="A9" s="49">
        <v>8</v>
      </c>
      <c r="B9" s="26" t="s">
        <v>56</v>
      </c>
      <c r="C9" s="10">
        <v>1200</v>
      </c>
      <c r="D9" s="52">
        <v>0</v>
      </c>
      <c r="E9" s="8">
        <v>1</v>
      </c>
      <c r="F9" s="53">
        <f t="shared" si="0"/>
        <v>0</v>
      </c>
      <c r="G9" s="56">
        <f t="shared" si="1"/>
        <v>1200</v>
      </c>
    </row>
    <row r="10" spans="1:8" ht="28.8" x14ac:dyDescent="0.3">
      <c r="A10" s="49">
        <v>9</v>
      </c>
      <c r="B10" s="26" t="s">
        <v>57</v>
      </c>
      <c r="C10" s="10">
        <v>1000</v>
      </c>
      <c r="D10" s="52">
        <v>0</v>
      </c>
      <c r="E10" s="8">
        <v>1</v>
      </c>
      <c r="F10" s="53">
        <f t="shared" si="0"/>
        <v>0</v>
      </c>
      <c r="G10" s="56">
        <f t="shared" si="1"/>
        <v>1000</v>
      </c>
    </row>
    <row r="11" spans="1:8" ht="28.8" x14ac:dyDescent="0.3">
      <c r="A11" s="49">
        <v>10</v>
      </c>
      <c r="B11" s="26" t="s">
        <v>58</v>
      </c>
      <c r="C11" s="10">
        <v>500</v>
      </c>
      <c r="D11" s="52">
        <v>0</v>
      </c>
      <c r="E11" s="8">
        <v>1</v>
      </c>
      <c r="F11" s="53">
        <f t="shared" si="0"/>
        <v>0</v>
      </c>
      <c r="G11" s="56">
        <f t="shared" si="1"/>
        <v>500</v>
      </c>
    </row>
    <row r="12" spans="1:8" x14ac:dyDescent="0.3">
      <c r="A12" s="49">
        <v>11</v>
      </c>
      <c r="B12" s="26" t="s">
        <v>60</v>
      </c>
      <c r="C12" s="10">
        <v>500</v>
      </c>
      <c r="D12" s="52"/>
      <c r="E12" s="8">
        <v>3</v>
      </c>
      <c r="F12" s="53">
        <f t="shared" si="0"/>
        <v>0</v>
      </c>
      <c r="G12" s="56">
        <f t="shared" si="1"/>
        <v>1500</v>
      </c>
    </row>
    <row r="13" spans="1:8" x14ac:dyDescent="0.3">
      <c r="A13" s="49">
        <v>12</v>
      </c>
      <c r="B13" s="29" t="s">
        <v>49</v>
      </c>
      <c r="C13" s="10">
        <v>1500</v>
      </c>
      <c r="D13" s="52">
        <v>0</v>
      </c>
      <c r="E13" s="8">
        <v>1</v>
      </c>
      <c r="F13" s="53">
        <f t="shared" si="0"/>
        <v>0</v>
      </c>
      <c r="G13" s="56">
        <f t="shared" si="1"/>
        <v>1500</v>
      </c>
    </row>
    <row r="14" spans="1:8" ht="30.75" customHeight="1" x14ac:dyDescent="0.3">
      <c r="A14" s="49">
        <v>13</v>
      </c>
      <c r="B14" s="26" t="s">
        <v>6</v>
      </c>
      <c r="C14" s="10">
        <v>5150</v>
      </c>
      <c r="D14" s="52">
        <v>0</v>
      </c>
      <c r="E14" s="8">
        <v>1</v>
      </c>
      <c r="F14" s="53">
        <f t="shared" si="0"/>
        <v>0</v>
      </c>
      <c r="G14" s="56">
        <f t="shared" si="1"/>
        <v>5150</v>
      </c>
    </row>
    <row r="15" spans="1:8" x14ac:dyDescent="0.3">
      <c r="A15" s="49">
        <v>14</v>
      </c>
      <c r="B15" s="28" t="s">
        <v>59</v>
      </c>
      <c r="C15" s="10">
        <v>250</v>
      </c>
      <c r="D15" s="52">
        <v>0</v>
      </c>
      <c r="E15" s="8">
        <v>1</v>
      </c>
      <c r="F15" s="53">
        <f t="shared" si="0"/>
        <v>0</v>
      </c>
      <c r="G15" s="56">
        <f t="shared" si="1"/>
        <v>250</v>
      </c>
    </row>
    <row r="16" spans="1:8" x14ac:dyDescent="0.3">
      <c r="A16" s="49">
        <v>15</v>
      </c>
      <c r="B16" t="s">
        <v>124</v>
      </c>
      <c r="C16" s="10">
        <v>4500</v>
      </c>
      <c r="D16" s="52">
        <v>0</v>
      </c>
      <c r="E16" s="8">
        <v>1</v>
      </c>
      <c r="F16" s="53">
        <f t="shared" ref="F16:F17" si="2">D16*E16</f>
        <v>0</v>
      </c>
      <c r="G16" s="56">
        <f t="shared" ref="G16:G17" si="3">C16*E16</f>
        <v>4500</v>
      </c>
    </row>
    <row r="17" spans="1:7" x14ac:dyDescent="0.3">
      <c r="A17" s="49">
        <v>16</v>
      </c>
      <c r="B17" s="28" t="s">
        <v>114</v>
      </c>
      <c r="C17" s="10">
        <v>2950</v>
      </c>
      <c r="D17" s="52">
        <v>0</v>
      </c>
      <c r="E17" s="48">
        <v>1</v>
      </c>
      <c r="F17" s="53">
        <f t="shared" si="2"/>
        <v>0</v>
      </c>
      <c r="G17" s="59">
        <f t="shared" si="3"/>
        <v>2950</v>
      </c>
    </row>
    <row r="18" spans="1:7" x14ac:dyDescent="0.3">
      <c r="B18" s="12"/>
      <c r="C18" s="12"/>
      <c r="D18" s="47">
        <f>SUM(D2:D17)</f>
        <v>0</v>
      </c>
      <c r="E18" s="22">
        <f>SUM(E2:E17)</f>
        <v>18</v>
      </c>
      <c r="F18" s="55">
        <f>SUM(F2:F17)</f>
        <v>0</v>
      </c>
      <c r="G18" s="60">
        <f>SUM(G2:G17)</f>
        <v>24250</v>
      </c>
    </row>
    <row r="21" spans="1:7" x14ac:dyDescent="0.3">
      <c r="F21" s="1"/>
    </row>
  </sheetData>
  <sheetProtection sheet="1" objects="1" scenarios="1"/>
  <customSheetViews>
    <customSheetView guid="{02E351BD-29B3-4903-96A8-12F00354F27E}">
      <selection activeCell="D18" sqref="D18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5BCA-2818-46B7-8B71-66AD3EDE87A3}">
  <dimension ref="A1:G6"/>
  <sheetViews>
    <sheetView topLeftCell="C1" workbookViewId="0">
      <selection activeCell="C1" sqref="C1"/>
    </sheetView>
  </sheetViews>
  <sheetFormatPr defaultRowHeight="14.4" x14ac:dyDescent="0.3"/>
  <cols>
    <col min="1" max="1" width="25" bestFit="1" customWidth="1"/>
    <col min="2" max="2" width="48" bestFit="1" customWidth="1"/>
    <col min="3" max="3" width="26.109375" customWidth="1"/>
    <col min="4" max="4" width="17.33203125" customWidth="1"/>
    <col min="5" max="5" width="13.44140625" customWidth="1"/>
    <col min="6" max="6" width="17.5546875" customWidth="1"/>
    <col min="7" max="7" width="18.44140625" customWidth="1"/>
    <col min="8" max="8" width="9.5546875" bestFit="1" customWidth="1"/>
  </cols>
  <sheetData>
    <row r="1" spans="1:7" ht="66" x14ac:dyDescent="0.3">
      <c r="A1" s="2" t="s">
        <v>15</v>
      </c>
      <c r="B1" s="2" t="s">
        <v>16</v>
      </c>
      <c r="C1" s="3" t="s">
        <v>17</v>
      </c>
      <c r="D1" s="4" t="s">
        <v>18</v>
      </c>
      <c r="E1" s="5" t="s">
        <v>19</v>
      </c>
      <c r="F1" s="6" t="s">
        <v>20</v>
      </c>
      <c r="G1" s="7" t="s">
        <v>21</v>
      </c>
    </row>
    <row r="2" spans="1:7" x14ac:dyDescent="0.3">
      <c r="A2" s="8">
        <v>1</v>
      </c>
      <c r="B2" s="50" t="s">
        <v>45</v>
      </c>
      <c r="C2" s="10">
        <v>1600</v>
      </c>
      <c r="D2" s="52">
        <v>0</v>
      </c>
      <c r="E2" s="8">
        <v>1</v>
      </c>
      <c r="F2" s="53">
        <f t="shared" ref="F2:F5" si="0">D2*E2</f>
        <v>0</v>
      </c>
      <c r="G2" s="56">
        <f t="shared" ref="G2:G5" si="1">C2*E2</f>
        <v>1600</v>
      </c>
    </row>
    <row r="3" spans="1:7" x14ac:dyDescent="0.3">
      <c r="A3" s="8">
        <v>2</v>
      </c>
      <c r="B3" s="50" t="s">
        <v>46</v>
      </c>
      <c r="C3" s="10">
        <v>1800</v>
      </c>
      <c r="D3" s="52">
        <v>0</v>
      </c>
      <c r="E3" s="8">
        <v>3</v>
      </c>
      <c r="F3" s="53">
        <f t="shared" si="0"/>
        <v>0</v>
      </c>
      <c r="G3" s="56">
        <f t="shared" si="1"/>
        <v>5400</v>
      </c>
    </row>
    <row r="4" spans="1:7" x14ac:dyDescent="0.3">
      <c r="A4" s="8">
        <v>3</v>
      </c>
      <c r="B4" s="50" t="s">
        <v>47</v>
      </c>
      <c r="C4" s="10">
        <v>1000</v>
      </c>
      <c r="D4" s="52">
        <v>0</v>
      </c>
      <c r="E4" s="8">
        <v>1</v>
      </c>
      <c r="F4" s="53">
        <f t="shared" si="0"/>
        <v>0</v>
      </c>
      <c r="G4" s="56">
        <f t="shared" si="1"/>
        <v>1000</v>
      </c>
    </row>
    <row r="5" spans="1:7" ht="28.8" x14ac:dyDescent="0.3">
      <c r="A5" s="8">
        <v>4</v>
      </c>
      <c r="B5" s="50" t="s">
        <v>96</v>
      </c>
      <c r="C5" s="10">
        <v>22.61</v>
      </c>
      <c r="D5" s="52">
        <v>0</v>
      </c>
      <c r="E5" s="8">
        <v>8</v>
      </c>
      <c r="F5" s="53">
        <f t="shared" si="0"/>
        <v>0</v>
      </c>
      <c r="G5" s="56">
        <f t="shared" si="1"/>
        <v>180.88</v>
      </c>
    </row>
    <row r="6" spans="1:7" x14ac:dyDescent="0.3">
      <c r="B6" s="12"/>
      <c r="C6" s="12"/>
      <c r="D6" s="46">
        <f>SUM(D2:D5)</f>
        <v>0</v>
      </c>
      <c r="E6" s="13">
        <f>SUM(E2:E5)</f>
        <v>13</v>
      </c>
      <c r="F6" s="57">
        <f>SUM(F2:F5)</f>
        <v>0</v>
      </c>
      <c r="G6" s="58">
        <f>SUM(G2:G5)</f>
        <v>8180.88</v>
      </c>
    </row>
  </sheetData>
  <sheetProtection sheet="1" objects="1" scenarios="1"/>
  <customSheetViews>
    <customSheetView guid="{02E351BD-29B3-4903-96A8-12F00354F27E}">
      <selection activeCell="F18" sqref="F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Annex I.1</vt:lpstr>
      <vt:lpstr>Annex I.2</vt:lpstr>
      <vt:lpstr>Annex I.3</vt:lpstr>
      <vt:lpstr>Annex I.4</vt:lpstr>
      <vt:lpstr>Annex I.5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iarenas</dc:creator>
  <cp:lastModifiedBy>JRS</cp:lastModifiedBy>
  <cp:lastPrinted>2026-02-11T07:44:42Z</cp:lastPrinted>
  <dcterms:created xsi:type="dcterms:W3CDTF">2026-02-03T07:45:24Z</dcterms:created>
  <dcterms:modified xsi:type="dcterms:W3CDTF">2026-04-27T18:44:08Z</dcterms:modified>
</cp:coreProperties>
</file>