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ECAT\comu\A_Àrea_Tècnica\CONTRACTACIO 2025\MEC-25L05\01 PCAP\"/>
    </mc:Choice>
  </mc:AlternateContent>
  <xr:revisionPtr revIDLastSave="0" documentId="13_ncr:1_{CCEE0481-74CB-4DE6-B88E-E19797DB7F6F}" xr6:coauthVersionLast="47" xr6:coauthVersionMax="47" xr10:uidLastSave="{00000000-0000-0000-0000-000000000000}"/>
  <bookViews>
    <workbookView xWindow="-15270" yWindow="-16320" windowWidth="29040" windowHeight="15720" activeTab="1" xr2:uid="{00000000-000D-0000-FFFF-FFFF00000000}"/>
  </bookViews>
  <sheets>
    <sheet name="Instruccions" sheetId="4" r:id="rId1"/>
    <sheet name="Oferta desglossada" sheetId="1" r:id="rId2"/>
    <sheet name="Aux" sheetId="5" state="hidden" r:id="rId3"/>
  </sheets>
  <definedNames>
    <definedName name="_xlnm.Print_Area" localSheetId="1">'Oferta desglossada'!$A$1:$G$135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I12" i="4"/>
  <c r="I11" i="4" s="1"/>
  <c r="I10" i="4"/>
  <c r="I9" i="4" s="1"/>
  <c r="F17" i="1"/>
  <c r="C3" i="1"/>
  <c r="C14" i="5"/>
  <c r="F119" i="1"/>
  <c r="F120" i="1"/>
  <c r="F121" i="1"/>
  <c r="F118" i="1"/>
  <c r="F117" i="1"/>
  <c r="F116" i="1"/>
  <c r="F115" i="1" s="1"/>
  <c r="F124" i="1"/>
  <c r="F125" i="1"/>
  <c r="F126" i="1"/>
  <c r="F127" i="1"/>
  <c r="F128" i="1"/>
  <c r="F129" i="1"/>
  <c r="F130" i="1"/>
  <c r="F123" i="1"/>
  <c r="F122" i="1" s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5" i="1"/>
  <c r="F13" i="1"/>
  <c r="F14" i="1"/>
  <c r="F11" i="1"/>
  <c r="F34" i="1"/>
  <c r="F35" i="1"/>
  <c r="F36" i="1"/>
  <c r="F37" i="1"/>
  <c r="F38" i="1"/>
  <c r="F39" i="1"/>
  <c r="F40" i="1"/>
  <c r="F41" i="1"/>
  <c r="F42" i="1"/>
  <c r="F43" i="1"/>
  <c r="F33" i="1"/>
  <c r="F32" i="1" l="1"/>
  <c r="F10" i="1"/>
  <c r="F25" i="1"/>
  <c r="F26" i="1"/>
  <c r="F27" i="1"/>
  <c r="F28" i="1"/>
  <c r="F29" i="1"/>
  <c r="F30" i="1"/>
  <c r="F107" i="1" l="1"/>
  <c r="F108" i="1"/>
  <c r="F109" i="1"/>
  <c r="F110" i="1"/>
  <c r="F111" i="1"/>
  <c r="F112" i="1"/>
  <c r="F113" i="1"/>
  <c r="F114" i="1"/>
  <c r="F106" i="1"/>
  <c r="F105" i="1" s="1"/>
  <c r="F46" i="1"/>
  <c r="F47" i="1"/>
  <c r="F48" i="1"/>
  <c r="F49" i="1"/>
  <c r="F50" i="1"/>
  <c r="F51" i="1"/>
  <c r="F52" i="1"/>
  <c r="F53" i="1"/>
  <c r="F102" i="1"/>
  <c r="F103" i="1"/>
  <c r="F104" i="1"/>
  <c r="F45" i="1"/>
  <c r="F22" i="1"/>
  <c r="F23" i="1"/>
  <c r="F24" i="1"/>
  <c r="F31" i="1"/>
  <c r="F21" i="1"/>
  <c r="F18" i="1"/>
  <c r="F16" i="1" s="1"/>
  <c r="F44" i="1" l="1"/>
  <c r="F20" i="1"/>
  <c r="F133" i="1" l="1"/>
  <c r="F135" i="1" s="1"/>
</calcChain>
</file>

<file path=xl/sharedStrings.xml><?xml version="1.0" encoding="utf-8"?>
<sst xmlns="http://schemas.openxmlformats.org/spreadsheetml/2006/main" count="193" uniqueCount="160">
  <si>
    <t>Clau licitació</t>
  </si>
  <si>
    <t xml:space="preserve">NIF Licitador </t>
  </si>
  <si>
    <t xml:space="preserve">Nom Licitador </t>
  </si>
  <si>
    <t>INDICAR</t>
  </si>
  <si>
    <t>COSTOS TOTALS</t>
  </si>
  <si>
    <t>SERVEI DE TRANSICIÓ</t>
  </si>
  <si>
    <t>...</t>
  </si>
  <si>
    <t>Telèfon d'urgència i equip d'intervenció 24 hores</t>
  </si>
  <si>
    <t>Materials inclosos a la franquícia</t>
  </si>
  <si>
    <t>OFERTA. PROPOSTA ORGANITZATIVA DEL SERVEI DE CONSERVACIÓ I MANTENIMENT I GESTIÓ ENERGÈTICA I MILLORA AMBIENTAL</t>
  </si>
  <si>
    <t>OFERTA. MILLORES</t>
  </si>
  <si>
    <t>Termografies</t>
  </si>
  <si>
    <t>ALTRES DESPESES DEL SERVEI DE CONSERVACIÓ I MANTENIMENT I GESTIÓ ENERGÈTICA I MILLORA AMBIENTAL</t>
  </si>
  <si>
    <t>EPIS i uniformitats</t>
  </si>
  <si>
    <t>OCAs</t>
  </si>
  <si>
    <t>Aparells elevadors</t>
  </si>
  <si>
    <t>Parallamps</t>
  </si>
  <si>
    <t>SAI</t>
  </si>
  <si>
    <t>Baixa Tensió</t>
  </si>
  <si>
    <t>Altres 1 (Especificar)</t>
  </si>
  <si>
    <t>Altres 2 (Especificar)</t>
  </si>
  <si>
    <t>Altres 3 (Especificar)</t>
  </si>
  <si>
    <t>SUBCONTRACTACIONS MANTENIMENT</t>
  </si>
  <si>
    <t>%</t>
  </si>
  <si>
    <t>€</t>
  </si>
  <si>
    <t>Unt</t>
  </si>
  <si>
    <t>Gestió de residus</t>
  </si>
  <si>
    <t>Instruccións per complimentar l'arxiu</t>
  </si>
  <si>
    <t>Mode d'omplenat</t>
  </si>
  <si>
    <t>Conceptes a omplir</t>
  </si>
  <si>
    <t>Costos laborals del personal durant el periòde del contracte.</t>
  </si>
  <si>
    <t>Costos associats a les millores d'ampliació de dedicacions al servei</t>
  </si>
  <si>
    <t>Costos associats a les instal·lacions específiques, subcontractacions i tots aquells imports no continguts en la ma d'obra</t>
  </si>
  <si>
    <t>Costos associats als equipaments, vehicles i tots aquells de suport directe al servei</t>
  </si>
  <si>
    <t>Costos associats a les millores del servei</t>
  </si>
  <si>
    <t>SALARI BRUT / COST UNITARI
(Anual)</t>
  </si>
  <si>
    <t>COTITZACIÓ SSGG (CONT. COMUNES, FORMACIÓ I DESOCUPACIÓ)
(Anual)</t>
  </si>
  <si>
    <t>Anual</t>
  </si>
  <si>
    <t>Costos a ssociats a les revisions normatives per empreses acreditades (OCAs)</t>
  </si>
  <si>
    <t>Exempre d'informació a omplir en verd:</t>
  </si>
  <si>
    <t>S'inclouen els conceptes de benefici industrial, assegurances, oficines i despese estructurals no continguts en l'escandall del contracte</t>
  </si>
  <si>
    <t>Cap de Servei</t>
  </si>
  <si>
    <t>Els costos només poden fer referència als Serveis de transició, de conservació i manteniment i de gestió energètica i millora ambiental definits en el PPTP o a l'oferta</t>
  </si>
  <si>
    <t>PREU OFERTA (IVA NO INCLÒS)</t>
  </si>
  <si>
    <t>Encarregat</t>
  </si>
  <si>
    <t>Mesures de protecció en alçada (línies de vida, punts d'ancoratge i xarxes)</t>
  </si>
  <si>
    <t>Equipament tècnic del servei de transició</t>
  </si>
  <si>
    <t>Vehicles del servei</t>
  </si>
  <si>
    <t>Eines i maquinària (Telefonia, renting, lloguers, compres, ...)</t>
  </si>
  <si>
    <t>Import de licitació del servei de conservació i manteniment i de gestió energètica i millora ambiental</t>
  </si>
  <si>
    <t>…</t>
  </si>
  <si>
    <t>DISTRIBUCIÓ DE COSTOS OFERTA GLOBAL PRESENTADA SERVEI DE TRANSICIÓ, CONSERVACIÓ, MANTENIMENT I OPERACIÓ I DE GESTIÓ ENERGÈTICA I MILLORA AMBIENTAL</t>
  </si>
  <si>
    <t>SERVEI DE TRANSICIÓ - PERSONAL</t>
  </si>
  <si>
    <t>SERVEI DE TRANSICIÓ - Altres</t>
  </si>
  <si>
    <t>Cost previst €</t>
  </si>
  <si>
    <t>TERMINI DEL SERVEI DE TRANSICIÓ</t>
  </si>
  <si>
    <t>mesos</t>
  </si>
  <si>
    <t>TERMINI DEL SERVEI</t>
  </si>
  <si>
    <t>PERSONAL OBLIGATORI</t>
  </si>
  <si>
    <t>Dedicació (%)</t>
  </si>
  <si>
    <t>COSTOS DEL SERVEI DE TRANSICIÓ</t>
  </si>
  <si>
    <t>COSTOS DEL PERSONAL OBLIGATORI DEL SERVEI DE CONSERVACIÓ, MANTENIMENT I OPERACIÓ I DE GESTIÓ ENERGÈTIA I MILLORA AMBIENTAL</t>
  </si>
  <si>
    <t>Cost total previst (€)</t>
  </si>
  <si>
    <t>Alta tensió</t>
  </si>
  <si>
    <t>INSTAL·LACIONS AMB MANTENIMENT SUBCONTRACTAT</t>
  </si>
  <si>
    <t>Cost anual previst (€)</t>
  </si>
  <si>
    <t>COST TOTAL (IVA no inclòs)</t>
  </si>
  <si>
    <t>Tècnic Adjunt al Cap de Servei</t>
  </si>
  <si>
    <t>Gestor Energètic</t>
  </si>
  <si>
    <t xml:space="preserve">Encarregat </t>
  </si>
  <si>
    <t>Operaris de l'equip d'intervenció</t>
  </si>
  <si>
    <t>Cobertura de vacances</t>
  </si>
  <si>
    <t>Tècnic de monitoratge i control</t>
  </si>
  <si>
    <t>MT_OCA</t>
  </si>
  <si>
    <t>BT_OCA</t>
  </si>
  <si>
    <t>IPE_OCA</t>
  </si>
  <si>
    <t>RIPCI_OCA</t>
  </si>
  <si>
    <t>Aparells elevadors_OCA</t>
  </si>
  <si>
    <t>Gasoil_OCA</t>
  </si>
  <si>
    <t>Legionela_OCA</t>
  </si>
  <si>
    <t>Aparells a pressió_OCA</t>
  </si>
  <si>
    <t>Fred industrial_OCA</t>
  </si>
  <si>
    <t>Gasos combustibles_OCA</t>
  </si>
  <si>
    <t>IPIC_OCA</t>
  </si>
  <si>
    <t>ITE (Refredadores, bombes de calor, roof tops)</t>
  </si>
  <si>
    <t>Calderes</t>
  </si>
  <si>
    <t>Grups Electrogen</t>
  </si>
  <si>
    <t>Depuradora</t>
  </si>
  <si>
    <t>Portes mecàniques (corredisses, giratòries, seccionals, barreres d'aparcament,...)</t>
  </si>
  <si>
    <t>Petroliferes</t>
  </si>
  <si>
    <t>Gas</t>
  </si>
  <si>
    <t>Sistemes de gestió d'edificis</t>
  </si>
  <si>
    <t>Legionel·la</t>
  </si>
  <si>
    <t>Fotovoltaica</t>
  </si>
  <si>
    <t>Equips a pressió</t>
  </si>
  <si>
    <t>Cuina</t>
  </si>
  <si>
    <t>Sistema de recollida pneumatica</t>
  </si>
  <si>
    <t>Separador de greixos / hidrocarburs</t>
  </si>
  <si>
    <t>Molls de càrrega</t>
  </si>
  <si>
    <t>Fred industrial</t>
  </si>
  <si>
    <t>Canvi bateries (20% anual)</t>
  </si>
  <si>
    <t>Equips de respiració autònoms (Per unitat)</t>
  </si>
  <si>
    <t>Megafonia i interfonia</t>
  </si>
  <si>
    <t>Càmares tèrmiques</t>
  </si>
  <si>
    <t>Telefonia IP</t>
  </si>
  <si>
    <t>Servidors informatica</t>
  </si>
  <si>
    <t>Carregadors de vehicles electrics (per unitat)</t>
  </si>
  <si>
    <t>Aigües grises (per sistema)</t>
  </si>
  <si>
    <t>Piscines</t>
  </si>
  <si>
    <t>Sistemes de reg</t>
  </si>
  <si>
    <t>Sistemes de fitxatxe de treballadors</t>
  </si>
  <si>
    <t>Audiovisuals</t>
  </si>
  <si>
    <t>Humectadors</t>
  </si>
  <si>
    <t>Bugaderia</t>
  </si>
  <si>
    <t>Gasos medicinals + bombes de buit</t>
  </si>
  <si>
    <t>Laboratori - Diàlisi</t>
  </si>
  <si>
    <t>Quirofans i unitats especials</t>
  </si>
  <si>
    <t>Control d'accessos</t>
  </si>
  <si>
    <t>CCTV</t>
  </si>
  <si>
    <t>Senyalitació habitació</t>
  </si>
  <si>
    <t>Centraleta</t>
  </si>
  <si>
    <t>Extintors</t>
  </si>
  <si>
    <t>BIES</t>
  </si>
  <si>
    <t>Extinció escuma</t>
  </si>
  <si>
    <t>Gasos extinció</t>
  </si>
  <si>
    <t>RETIMBRAT PCI</t>
  </si>
  <si>
    <t>Exhutoris</t>
  </si>
  <si>
    <t>Centraleta de CO aparcament</t>
  </si>
  <si>
    <t>Jardineria</t>
  </si>
  <si>
    <t>Analítiques de qualitat d'aire</t>
  </si>
  <si>
    <t>Higienització de conductes</t>
  </si>
  <si>
    <t>Pou de captació</t>
  </si>
  <si>
    <t>Intrusió</t>
  </si>
  <si>
    <t>Cloració i filtratge</t>
  </si>
  <si>
    <t>Seguiment vessament gasoil</t>
  </si>
  <si>
    <t>Llicències per l’ús del GMAO (MantTest) en els terminals de telefonia mòbil.</t>
  </si>
  <si>
    <t>Equips informàtics</t>
  </si>
  <si>
    <t>Instrumentació</t>
  </si>
  <si>
    <t>Aparells d’inspecció de canonades</t>
  </si>
  <si>
    <t>Analitzador de xarxes</t>
  </si>
  <si>
    <t>Grup electrogen d’emergència</t>
  </si>
  <si>
    <t>Lector òptic i sondes combinables portàtils</t>
  </si>
  <si>
    <t>Realització de projectes de legalització</t>
  </si>
  <si>
    <t>Implantació i gestió de plataforma de gestió de les CAE</t>
  </si>
  <si>
    <t>Formació de personal</t>
  </si>
  <si>
    <t>OFERTA. ALTRES CONCEPTES INCLOSOS A L'OFERTA</t>
  </si>
  <si>
    <t>CAP DE SERVEI</t>
  </si>
  <si>
    <t xml:space="preserve">TOTS ELS IMPORTS I CONCEPTES SON PER AL TERMINI TOTAL DEL SERVEI </t>
  </si>
  <si>
    <t>Costos del periode de transició desglossant ma d'obra i equips necessaris que l'empresa licitadora consideri</t>
  </si>
  <si>
    <t>D'acord amb el previst a la clàusula 8.3.1 del plec de clàusules administratives particulars, caldrà presentar també un Arxiu en format electrònic (.xlsx) de distribució de costos, segonsoferta de l'empresa licitadora. Els imports que figurin a la proposta quantificable amb criteris automàtics (Annex 2) i a l’Arxiu en format electrònic (.xlsx), de distribució de costos, han de ser coincidents. En cas de discrepància entre els imports d’ambdós documents, Annex 2 i import de l’arxiu .xlsx de distribució de costos, prevaldrà l’import d’aquest últim</t>
  </si>
  <si>
    <t>MEC-25L05</t>
  </si>
  <si>
    <t>Lot</t>
  </si>
  <si>
    <t>TOTAL</t>
  </si>
  <si>
    <t>Serveis de transició, de conservació i manteniment i de gestió energètica i millora ambiental euros ((IVA no inclòs))</t>
  </si>
  <si>
    <t>LOT</t>
  </si>
  <si>
    <t>Termini del servei</t>
  </si>
  <si>
    <t>Costos associats a altres conceptes inclosos a l'oferta que l'empresa licitadora consideri necessari indicar</t>
  </si>
  <si>
    <t xml:space="preserve">% DESPESES GENERALS + BENEFICI INDUSTRIAL                                                                                                                                          </t>
  </si>
  <si>
    <t xml:space="preserve">% DESPESES GENERALS + BENEFICI INDUSTRIAL                 </t>
  </si>
  <si>
    <t xml:space="preserve">SERVEO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</si>
</sst>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#,##0.00\ &quot;€&quot;;\-#,##0.0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_-* #,##0.0\ _€_-;\-* #,##0.0\ _€_-;_-* &quot;-&quot;??\ _€_-;_-@_-"/>
  </numFmts>
  <fonts count="18" x14ac:knownFonts="1">
    <font>
      <sz val="10"/>
      <color rgb="FF000000"/>
      <name val="Times New Roman"/>
      <charset val="204"/>
    </font>
    <font>
      <b/>
      <sz val="9"/>
      <color rgb="FF231F20"/>
      <name val="Arial"/>
      <family val="2"/>
    </font>
    <font>
      <sz val="9"/>
      <color rgb="FF231F20"/>
      <name val="Arial"/>
      <family val="2"/>
    </font>
    <font>
      <b/>
      <sz val="9"/>
      <color rgb="FFFFFFFF"/>
      <name val="Arial"/>
      <family val="2"/>
    </font>
    <font>
      <sz val="10"/>
      <color rgb="FF000000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u/>
      <sz val="9"/>
      <name val="Arial"/>
      <family val="2"/>
    </font>
    <font>
      <b/>
      <u/>
      <sz val="9"/>
      <color rgb="FF231F20"/>
      <name val="Arial"/>
      <family val="2"/>
    </font>
    <font>
      <b/>
      <sz val="9"/>
      <color theme="0"/>
      <name val="Arial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11"/>
      <color rgb="FF000000"/>
      <name val="Arial"/>
      <family val="2"/>
    </font>
    <font>
      <b/>
      <u val="singleAccounting"/>
      <sz val="9"/>
      <color rgb="FF000000"/>
      <name val="Arial"/>
      <family val="2"/>
    </font>
    <font>
      <b/>
      <sz val="10"/>
      <color theme="0"/>
      <name val="Arial"/>
      <family val="2"/>
    </font>
    <font>
      <b/>
      <sz val="10"/>
      <color rgb="FFFFFFFF"/>
      <name val="Arial"/>
      <family val="2"/>
    </font>
    <font>
      <b/>
      <sz val="9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203764"/>
      </patternFill>
    </fill>
    <fill>
      <patternFill patternType="solid">
        <fgColor rgb="FFBDD8EE"/>
      </patternFill>
    </fill>
    <fill>
      <patternFill patternType="solid">
        <fgColor rgb="FF8EAAD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rgb="FF231F20"/>
      </bottom>
      <diagonal/>
    </border>
    <border>
      <left/>
      <right/>
      <top style="thin">
        <color rgb="FF231F20"/>
      </top>
      <bottom style="thin">
        <color rgb="FF231F20"/>
      </bottom>
      <diagonal/>
    </border>
    <border>
      <left/>
      <right/>
      <top style="thin">
        <color rgb="FF231F20"/>
      </top>
      <bottom/>
      <diagonal/>
    </border>
    <border>
      <left style="thin">
        <color rgb="FF231F20"/>
      </left>
      <right/>
      <top style="thin">
        <color rgb="FF231F20"/>
      </top>
      <bottom style="thin">
        <color rgb="FF231F2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231F2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rgb="FF231F20"/>
      </top>
      <bottom style="thin">
        <color rgb="FF231F20"/>
      </bottom>
      <diagonal/>
    </border>
    <border>
      <left style="thin">
        <color indexed="64"/>
      </left>
      <right/>
      <top style="thin">
        <color indexed="64"/>
      </top>
      <bottom style="thin">
        <color rgb="FF231F20"/>
      </bottom>
      <diagonal/>
    </border>
    <border>
      <left/>
      <right/>
      <top style="thin">
        <color indexed="64"/>
      </top>
      <bottom style="thin">
        <color rgb="FF231F20"/>
      </bottom>
      <diagonal/>
    </border>
    <border>
      <left style="thin">
        <color indexed="64"/>
      </left>
      <right/>
      <top style="thin">
        <color rgb="FF231F20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164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127">
    <xf numFmtId="0" fontId="0" fillId="0" borderId="0" xfId="0" applyAlignment="1">
      <alignment horizontal="left" vertical="top"/>
    </xf>
    <xf numFmtId="0" fontId="7" fillId="0" borderId="0" xfId="0" applyFont="1" applyAlignment="1">
      <alignment horizontal="left" vertical="center"/>
    </xf>
    <xf numFmtId="0" fontId="5" fillId="3" borderId="2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vertical="center" wrapText="1"/>
    </xf>
    <xf numFmtId="44" fontId="7" fillId="0" borderId="0" xfId="3" applyFont="1" applyFill="1" applyBorder="1" applyAlignment="1">
      <alignment horizontal="left" vertical="center"/>
    </xf>
    <xf numFmtId="0" fontId="5" fillId="3" borderId="14" xfId="0" applyFont="1" applyFill="1" applyBorder="1" applyAlignment="1">
      <alignment vertical="center" wrapText="1"/>
    </xf>
    <xf numFmtId="44" fontId="13" fillId="0" borderId="0" xfId="3" applyFont="1" applyFill="1" applyBorder="1" applyAlignment="1">
      <alignment horizontal="left" vertical="center"/>
    </xf>
    <xf numFmtId="44" fontId="14" fillId="0" borderId="0" xfId="3" applyFont="1" applyFill="1" applyBorder="1" applyAlignment="1">
      <alignment horizontal="left" vertical="center"/>
    </xf>
    <xf numFmtId="44" fontId="7" fillId="0" borderId="8" xfId="3" applyFont="1" applyFill="1" applyBorder="1" applyAlignment="1">
      <alignment horizontal="left" vertical="center"/>
    </xf>
    <xf numFmtId="44" fontId="7" fillId="0" borderId="15" xfId="3" applyFont="1" applyFill="1" applyBorder="1" applyAlignment="1">
      <alignment horizontal="left" vertical="center"/>
    </xf>
    <xf numFmtId="44" fontId="7" fillId="0" borderId="16" xfId="3" applyFont="1" applyFill="1" applyBorder="1" applyAlignment="1">
      <alignment horizontal="left" vertical="center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44" fontId="7" fillId="0" borderId="18" xfId="3" applyFont="1" applyFill="1" applyBorder="1" applyAlignment="1">
      <alignment horizontal="left" vertical="center"/>
    </xf>
    <xf numFmtId="0" fontId="0" fillId="0" borderId="19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44" fontId="1" fillId="3" borderId="2" xfId="3" applyFont="1" applyFill="1" applyBorder="1" applyAlignment="1" applyProtection="1">
      <alignment horizontal="center" vertical="center" shrinkToFit="1"/>
    </xf>
    <xf numFmtId="44" fontId="1" fillId="3" borderId="2" xfId="3" applyFont="1" applyFill="1" applyBorder="1" applyAlignment="1" applyProtection="1">
      <alignment vertical="center" shrinkToFit="1"/>
    </xf>
    <xf numFmtId="44" fontId="2" fillId="0" borderId="0" xfId="3" applyFont="1" applyFill="1" applyBorder="1" applyAlignment="1" applyProtection="1">
      <alignment vertical="center" shrinkToFit="1"/>
    </xf>
    <xf numFmtId="0" fontId="1" fillId="3" borderId="13" xfId="0" applyFont="1" applyFill="1" applyBorder="1" applyAlignment="1">
      <alignment horizontal="center" vertical="center" wrapText="1"/>
    </xf>
    <xf numFmtId="44" fontId="5" fillId="3" borderId="13" xfId="3" applyFont="1" applyFill="1" applyBorder="1" applyAlignment="1" applyProtection="1">
      <alignment horizontal="center" vertical="center" wrapText="1"/>
    </xf>
    <xf numFmtId="44" fontId="5" fillId="3" borderId="13" xfId="3" applyFont="1" applyFill="1" applyBorder="1" applyAlignment="1" applyProtection="1">
      <alignment vertical="center" wrapText="1"/>
    </xf>
    <xf numFmtId="44" fontId="1" fillId="3" borderId="13" xfId="3" applyFont="1" applyFill="1" applyBorder="1" applyAlignment="1" applyProtection="1">
      <alignment vertical="center" shrinkToFit="1"/>
    </xf>
    <xf numFmtId="44" fontId="7" fillId="6" borderId="0" xfId="3" applyFont="1" applyFill="1" applyBorder="1" applyAlignment="1" applyProtection="1">
      <alignment vertical="center" wrapText="1"/>
    </xf>
    <xf numFmtId="44" fontId="7" fillId="0" borderId="0" xfId="3" applyFont="1" applyFill="1" applyBorder="1" applyAlignment="1">
      <alignment horizontal="center" vertical="center"/>
    </xf>
    <xf numFmtId="44" fontId="7" fillId="7" borderId="0" xfId="3" applyFont="1" applyFill="1" applyBorder="1" applyAlignment="1" applyProtection="1">
      <alignment vertical="center" wrapText="1"/>
      <protection locked="0"/>
    </xf>
    <xf numFmtId="44" fontId="2" fillId="7" borderId="0" xfId="3" applyFont="1" applyFill="1" applyBorder="1" applyAlignment="1" applyProtection="1">
      <alignment vertical="center" shrinkToFit="1"/>
      <protection locked="0"/>
    </xf>
    <xf numFmtId="164" fontId="6" fillId="7" borderId="0" xfId="2" applyFont="1" applyFill="1" applyBorder="1" applyAlignment="1" applyProtection="1">
      <alignment vertical="center" wrapText="1"/>
    </xf>
    <xf numFmtId="9" fontId="6" fillId="7" borderId="0" xfId="1" applyFont="1" applyFill="1" applyBorder="1" applyAlignment="1" applyProtection="1">
      <alignment vertical="center" wrapText="1"/>
    </xf>
    <xf numFmtId="44" fontId="2" fillId="7" borderId="0" xfId="3" applyFont="1" applyFill="1" applyBorder="1" applyAlignment="1" applyProtection="1">
      <alignment vertical="center" shrinkToFit="1"/>
    </xf>
    <xf numFmtId="164" fontId="2" fillId="7" borderId="0" xfId="2" applyFont="1" applyFill="1" applyBorder="1" applyAlignment="1" applyProtection="1">
      <alignment vertical="center" shrinkToFit="1"/>
    </xf>
    <xf numFmtId="44" fontId="7" fillId="7" borderId="0" xfId="3" applyFont="1" applyFill="1" applyBorder="1" applyAlignment="1" applyProtection="1">
      <alignment vertical="center" wrapText="1"/>
    </xf>
    <xf numFmtId="165" fontId="1" fillId="7" borderId="4" xfId="2" applyNumberFormat="1" applyFont="1" applyFill="1" applyBorder="1" applyAlignment="1">
      <alignment vertical="center" wrapText="1"/>
    </xf>
    <xf numFmtId="166" fontId="2" fillId="7" borderId="0" xfId="2" applyNumberFormat="1" applyFont="1" applyFill="1" applyBorder="1" applyAlignment="1" applyProtection="1">
      <alignment vertical="center" shrinkToFit="1"/>
      <protection locked="0"/>
    </xf>
    <xf numFmtId="166" fontId="2" fillId="7" borderId="11" xfId="2" applyNumberFormat="1" applyFont="1" applyFill="1" applyBorder="1" applyAlignment="1" applyProtection="1">
      <alignment vertical="center" shrinkToFit="1"/>
      <protection locked="0"/>
    </xf>
    <xf numFmtId="9" fontId="6" fillId="7" borderId="8" xfId="1" applyFont="1" applyFill="1" applyBorder="1" applyAlignment="1" applyProtection="1">
      <alignment vertical="center" wrapText="1"/>
      <protection locked="0"/>
    </xf>
    <xf numFmtId="166" fontId="2" fillId="0" borderId="0" xfId="2" applyNumberFormat="1" applyFont="1" applyFill="1" applyBorder="1" applyAlignment="1" applyProtection="1">
      <alignment vertical="center" shrinkToFit="1"/>
      <protection locked="0"/>
    </xf>
    <xf numFmtId="44" fontId="2" fillId="0" borderId="0" xfId="3" applyFont="1" applyFill="1" applyBorder="1" applyAlignment="1" applyProtection="1">
      <alignment vertical="center" shrinkToFit="1"/>
      <protection locked="0"/>
    </xf>
    <xf numFmtId="44" fontId="7" fillId="0" borderId="0" xfId="3" applyFont="1" applyFill="1" applyBorder="1" applyAlignment="1" applyProtection="1">
      <alignment vertical="center" wrapText="1"/>
      <protection locked="0"/>
    </xf>
    <xf numFmtId="8" fontId="0" fillId="0" borderId="0" xfId="0" applyNumberFormat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165" fontId="2" fillId="7" borderId="0" xfId="2" applyNumberFormat="1" applyFont="1" applyFill="1" applyBorder="1" applyAlignment="1" applyProtection="1">
      <alignment vertical="center" shrinkToFit="1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0" fontId="11" fillId="5" borderId="5" xfId="0" applyFont="1" applyFill="1" applyBorder="1" applyAlignment="1" applyProtection="1">
      <alignment horizontal="right" vertical="center"/>
      <protection locked="0"/>
    </xf>
    <xf numFmtId="44" fontId="7" fillId="0" borderId="5" xfId="3" applyFont="1" applyFill="1" applyBorder="1" applyAlignment="1" applyProtection="1">
      <alignment horizontal="left" vertical="center"/>
      <protection locked="0"/>
    </xf>
    <xf numFmtId="165" fontId="7" fillId="0" borderId="5" xfId="2" applyNumberFormat="1" applyFont="1" applyFill="1" applyBorder="1" applyAlignment="1" applyProtection="1">
      <alignment horizontal="left" vertical="center"/>
      <protection locked="0"/>
    </xf>
    <xf numFmtId="44" fontId="7" fillId="0" borderId="7" xfId="3" applyFont="1" applyFill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44" fontId="7" fillId="0" borderId="0" xfId="3" applyFont="1" applyFill="1" applyBorder="1" applyAlignment="1" applyProtection="1">
      <alignment horizontal="left" vertical="center"/>
      <protection locked="0"/>
    </xf>
    <xf numFmtId="165" fontId="7" fillId="0" borderId="0" xfId="2" applyNumberFormat="1" applyFont="1" applyFill="1" applyBorder="1" applyAlignment="1" applyProtection="1">
      <alignment horizontal="left" vertical="center"/>
      <protection locked="0"/>
    </xf>
    <xf numFmtId="44" fontId="7" fillId="0" borderId="9" xfId="3" applyFont="1" applyFill="1" applyBorder="1" applyAlignment="1" applyProtection="1">
      <alignment horizontal="left" vertical="center"/>
      <protection locked="0"/>
    </xf>
    <xf numFmtId="0" fontId="7" fillId="0" borderId="10" xfId="0" applyFont="1" applyBorder="1" applyAlignment="1" applyProtection="1">
      <alignment horizontal="left" vertical="center"/>
      <protection locked="0"/>
    </xf>
    <xf numFmtId="0" fontId="11" fillId="5" borderId="11" xfId="0" applyFont="1" applyFill="1" applyBorder="1" applyAlignment="1" applyProtection="1">
      <alignment horizontal="left" vertical="center"/>
      <protection locked="0"/>
    </xf>
    <xf numFmtId="44" fontId="7" fillId="0" borderId="11" xfId="3" applyFont="1" applyFill="1" applyBorder="1" applyAlignment="1" applyProtection="1">
      <alignment horizontal="left" vertical="center"/>
      <protection locked="0"/>
    </xf>
    <xf numFmtId="165" fontId="7" fillId="0" borderId="11" xfId="2" applyNumberFormat="1" applyFont="1" applyFill="1" applyBorder="1" applyAlignment="1" applyProtection="1">
      <alignment horizontal="left" vertical="center"/>
      <protection locked="0"/>
    </xf>
    <xf numFmtId="44" fontId="7" fillId="0" borderId="12" xfId="3" applyFont="1" applyFill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7" fillId="0" borderId="7" xfId="0" applyFont="1" applyBorder="1" applyAlignment="1" applyProtection="1">
      <alignment horizontal="left" vertical="center"/>
      <protection locked="0"/>
    </xf>
    <xf numFmtId="0" fontId="5" fillId="3" borderId="23" xfId="0" applyFont="1" applyFill="1" applyBorder="1" applyAlignment="1" applyProtection="1">
      <alignment horizontal="center" vertical="center" wrapText="1"/>
      <protection locked="0"/>
    </xf>
    <xf numFmtId="0" fontId="5" fillId="3" borderId="2" xfId="0" applyFont="1" applyFill="1" applyBorder="1" applyAlignment="1" applyProtection="1">
      <alignment vertical="center" wrapText="1"/>
      <protection locked="0"/>
    </xf>
    <xf numFmtId="44" fontId="1" fillId="3" borderId="2" xfId="3" applyFont="1" applyFill="1" applyBorder="1" applyAlignment="1" applyProtection="1">
      <alignment horizontal="center" vertical="center" shrinkToFit="1"/>
      <protection locked="0"/>
    </xf>
    <xf numFmtId="165" fontId="1" fillId="3" borderId="2" xfId="2" applyNumberFormat="1" applyFont="1" applyFill="1" applyBorder="1" applyAlignment="1" applyProtection="1">
      <alignment horizontal="center" vertical="center" shrinkToFit="1"/>
      <protection locked="0"/>
    </xf>
    <xf numFmtId="44" fontId="1" fillId="3" borderId="2" xfId="3" applyFont="1" applyFill="1" applyBorder="1" applyAlignment="1" applyProtection="1">
      <alignment vertical="center" shrinkToFit="1"/>
      <protection locked="0"/>
    </xf>
    <xf numFmtId="0" fontId="7" fillId="0" borderId="9" xfId="0" applyFont="1" applyBorder="1" applyAlignment="1" applyProtection="1">
      <alignment horizontal="left" vertical="center"/>
      <protection locked="0"/>
    </xf>
    <xf numFmtId="0" fontId="2" fillId="7" borderId="8" xfId="0" applyFont="1" applyFill="1" applyBorder="1" applyAlignment="1" applyProtection="1">
      <alignment vertical="center" wrapText="1"/>
      <protection locked="0"/>
    </xf>
    <xf numFmtId="0" fontId="6" fillId="7" borderId="8" xfId="0" applyFont="1" applyFill="1" applyBorder="1" applyAlignment="1" applyProtection="1">
      <alignment vertical="center" wrapText="1"/>
      <protection locked="0"/>
    </xf>
    <xf numFmtId="0" fontId="1" fillId="3" borderId="26" xfId="0" applyFont="1" applyFill="1" applyBorder="1" applyAlignment="1" applyProtection="1">
      <alignment horizontal="center" vertical="center" wrapText="1"/>
      <protection locked="0"/>
    </xf>
    <xf numFmtId="44" fontId="1" fillId="3" borderId="13" xfId="3" applyFont="1" applyFill="1" applyBorder="1" applyAlignment="1" applyProtection="1">
      <alignment vertical="center" shrinkToFit="1"/>
      <protection locked="0"/>
    </xf>
    <xf numFmtId="44" fontId="7" fillId="6" borderId="8" xfId="3" applyFont="1" applyFill="1" applyBorder="1" applyAlignment="1" applyProtection="1">
      <alignment vertical="center" wrapText="1"/>
      <protection locked="0"/>
    </xf>
    <xf numFmtId="44" fontId="7" fillId="6" borderId="0" xfId="3" applyFont="1" applyFill="1" applyBorder="1" applyAlignment="1" applyProtection="1">
      <alignment vertical="center" wrapText="1"/>
      <protection locked="0"/>
    </xf>
    <xf numFmtId="44" fontId="7" fillId="0" borderId="8" xfId="3" applyFont="1" applyFill="1" applyBorder="1" applyAlignment="1" applyProtection="1">
      <alignment vertical="center" wrapText="1"/>
      <protection locked="0"/>
    </xf>
    <xf numFmtId="0" fontId="7" fillId="0" borderId="8" xfId="0" applyFont="1" applyBorder="1" applyAlignment="1" applyProtection="1">
      <alignment vertical="center" wrapText="1"/>
      <protection locked="0"/>
    </xf>
    <xf numFmtId="165" fontId="2" fillId="0" borderId="0" xfId="2" applyNumberFormat="1" applyFont="1" applyFill="1" applyBorder="1" applyAlignment="1" applyProtection="1">
      <alignment vertical="center" shrinkToFit="1"/>
      <protection locked="0"/>
    </xf>
    <xf numFmtId="0" fontId="7" fillId="0" borderId="12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2" fillId="0" borderId="8" xfId="0" applyFont="1" applyBorder="1" applyAlignment="1">
      <alignment vertical="center" wrapText="1"/>
    </xf>
    <xf numFmtId="166" fontId="2" fillId="0" borderId="0" xfId="2" applyNumberFormat="1" applyFont="1" applyFill="1" applyBorder="1" applyAlignment="1" applyProtection="1">
      <alignment vertical="center" shrinkToFit="1"/>
    </xf>
    <xf numFmtId="0" fontId="7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vertical="center" wrapText="1"/>
    </xf>
    <xf numFmtId="44" fontId="7" fillId="0" borderId="5" xfId="3" applyFont="1" applyFill="1" applyBorder="1" applyAlignment="1" applyProtection="1">
      <alignment horizontal="right" vertical="center"/>
    </xf>
    <xf numFmtId="7" fontId="2" fillId="0" borderId="0" xfId="2" applyNumberFormat="1" applyFont="1" applyFill="1" applyBorder="1" applyAlignment="1" applyProtection="1">
      <alignment vertical="center" shrinkToFit="1"/>
    </xf>
    <xf numFmtId="44" fontId="5" fillId="4" borderId="29" xfId="3" applyFont="1" applyFill="1" applyBorder="1" applyAlignment="1" applyProtection="1">
      <alignment vertical="center" wrapText="1"/>
    </xf>
    <xf numFmtId="44" fontId="16" fillId="8" borderId="29" xfId="3" applyFont="1" applyFill="1" applyBorder="1" applyAlignment="1" applyProtection="1">
      <alignment vertical="center" wrapText="1"/>
    </xf>
    <xf numFmtId="165" fontId="1" fillId="3" borderId="2" xfId="2" applyNumberFormat="1" applyFont="1" applyFill="1" applyBorder="1" applyAlignment="1" applyProtection="1">
      <alignment horizontal="center" vertical="center" shrinkToFit="1"/>
    </xf>
    <xf numFmtId="0" fontId="5" fillId="3" borderId="1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44" fontId="10" fillId="2" borderId="25" xfId="3" applyFont="1" applyFill="1" applyBorder="1" applyAlignment="1" applyProtection="1">
      <alignment horizontal="center" vertical="center" wrapText="1"/>
    </xf>
    <xf numFmtId="165" fontId="10" fillId="2" borderId="25" xfId="2" applyNumberFormat="1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vertical="center" wrapText="1"/>
    </xf>
    <xf numFmtId="10" fontId="5" fillId="7" borderId="29" xfId="1" applyNumberFormat="1" applyFont="1" applyFill="1" applyBorder="1" applyAlignment="1" applyProtection="1">
      <alignment vertical="center" wrapText="1"/>
      <protection locked="0"/>
    </xf>
    <xf numFmtId="0" fontId="11" fillId="5" borderId="0" xfId="0" applyFont="1" applyFill="1" applyAlignment="1" applyProtection="1">
      <alignment horizontal="right" vertical="center"/>
      <protection locked="0"/>
    </xf>
    <xf numFmtId="0" fontId="11" fillId="5" borderId="0" xfId="0" applyFont="1" applyFill="1" applyAlignment="1" applyProtection="1">
      <alignment horizontal="left" vertical="center"/>
      <protection locked="0"/>
    </xf>
    <xf numFmtId="0" fontId="8" fillId="0" borderId="9" xfId="0" applyFont="1" applyBorder="1" applyAlignment="1" applyProtection="1">
      <alignment vertical="center" wrapText="1"/>
      <protection locked="0"/>
    </xf>
    <xf numFmtId="0" fontId="2" fillId="7" borderId="0" xfId="0" applyFont="1" applyFill="1" applyAlignment="1" applyProtection="1">
      <alignment vertical="center" wrapText="1"/>
      <protection locked="0"/>
    </xf>
    <xf numFmtId="0" fontId="7" fillId="7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vertical="center" wrapText="1"/>
    </xf>
    <xf numFmtId="0" fontId="2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17" fillId="0" borderId="6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165" fontId="3" fillId="4" borderId="27" xfId="2" applyNumberFormat="1" applyFont="1" applyFill="1" applyBorder="1" applyAlignment="1" applyProtection="1">
      <alignment horizontal="right" vertical="center" wrapText="1"/>
    </xf>
    <xf numFmtId="165" fontId="3" fillId="4" borderId="28" xfId="2" applyNumberFormat="1" applyFont="1" applyFill="1" applyBorder="1" applyAlignment="1" applyProtection="1">
      <alignment horizontal="right" vertical="center" wrapText="1"/>
    </xf>
    <xf numFmtId="165" fontId="1" fillId="7" borderId="27" xfId="2" applyNumberFormat="1" applyFont="1" applyFill="1" applyBorder="1" applyAlignment="1" applyProtection="1">
      <alignment horizontal="right" vertical="center" wrapText="1"/>
    </xf>
    <xf numFmtId="165" fontId="1" fillId="7" borderId="28" xfId="2" applyNumberFormat="1" applyFont="1" applyFill="1" applyBorder="1" applyAlignment="1" applyProtection="1">
      <alignment horizontal="right" vertical="center" wrapText="1"/>
    </xf>
    <xf numFmtId="165" fontId="15" fillId="8" borderId="27" xfId="2" applyNumberFormat="1" applyFont="1" applyFill="1" applyBorder="1" applyAlignment="1" applyProtection="1">
      <alignment horizontal="right" vertical="center" wrapText="1"/>
    </xf>
    <xf numFmtId="165" fontId="15" fillId="8" borderId="28" xfId="2" applyNumberFormat="1" applyFont="1" applyFill="1" applyBorder="1" applyAlignment="1" applyProtection="1">
      <alignment horizontal="right" vertical="center" wrapText="1"/>
    </xf>
    <xf numFmtId="44" fontId="7" fillId="0" borderId="8" xfId="3" applyFont="1" applyFill="1" applyBorder="1" applyAlignment="1">
      <alignment horizontal="left" vertical="center"/>
    </xf>
    <xf numFmtId="44" fontId="7" fillId="0" borderId="0" xfId="3" applyFont="1" applyFill="1" applyBorder="1" applyAlignment="1">
      <alignment horizontal="left" vertical="center"/>
    </xf>
  </cellXfs>
  <cellStyles count="4">
    <cellStyle name="Coma" xfId="2" builtinId="3"/>
    <cellStyle name="Moneda" xfId="3" builtinId="4"/>
    <cellStyle name="Normal" xfId="0" builtinId="0"/>
    <cellStyle name="Percentatge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F0B5D-F634-4111-B3D3-EB6D670E2377}">
  <dimension ref="B2:J31"/>
  <sheetViews>
    <sheetView topLeftCell="B1" workbookViewId="0">
      <selection activeCell="D31" sqref="D31"/>
    </sheetView>
  </sheetViews>
  <sheetFormatPr defaultColWidth="8.88671875" defaultRowHeight="13.2" x14ac:dyDescent="0.25"/>
  <cols>
    <col min="4" max="4" width="36.33203125" customWidth="1"/>
    <col min="5" max="5" width="30.33203125" customWidth="1"/>
    <col min="6" max="8" width="30" customWidth="1"/>
    <col min="9" max="9" width="31.77734375" customWidth="1"/>
  </cols>
  <sheetData>
    <row r="2" spans="2:10" ht="13.8" x14ac:dyDescent="0.25">
      <c r="B2" s="8" t="s">
        <v>27</v>
      </c>
    </row>
    <row r="3" spans="2:10" ht="13.8" thickBot="1" x14ac:dyDescent="0.3"/>
    <row r="4" spans="2:10" x14ac:dyDescent="0.25">
      <c r="C4" s="11" t="s">
        <v>28</v>
      </c>
      <c r="D4" s="12"/>
      <c r="E4" s="13"/>
      <c r="F4" s="13"/>
      <c r="G4" s="13"/>
      <c r="H4" s="13"/>
      <c r="I4" s="13"/>
      <c r="J4" s="14"/>
    </row>
    <row r="5" spans="2:10" x14ac:dyDescent="0.25">
      <c r="C5" s="15"/>
      <c r="D5" s="6"/>
      <c r="J5" s="16"/>
    </row>
    <row r="6" spans="2:10" x14ac:dyDescent="0.25">
      <c r="C6" s="15"/>
      <c r="D6" s="6" t="s">
        <v>39</v>
      </c>
      <c r="J6" s="16"/>
    </row>
    <row r="7" spans="2:10" x14ac:dyDescent="0.25">
      <c r="C7" s="15"/>
      <c r="D7" s="6"/>
      <c r="J7" s="16"/>
    </row>
    <row r="8" spans="2:10" x14ac:dyDescent="0.25">
      <c r="C8" s="17"/>
      <c r="D8" s="29" t="s">
        <v>37</v>
      </c>
      <c r="E8" s="29"/>
      <c r="F8" s="29" t="s">
        <v>37</v>
      </c>
      <c r="G8" s="29" t="s">
        <v>37</v>
      </c>
      <c r="H8" s="29" t="s">
        <v>155</v>
      </c>
      <c r="J8" s="16"/>
    </row>
    <row r="9" spans="2:10" x14ac:dyDescent="0.25">
      <c r="C9" s="17"/>
      <c r="D9" s="4" t="s">
        <v>23</v>
      </c>
      <c r="E9" s="2" t="s">
        <v>58</v>
      </c>
      <c r="F9" s="21" t="s">
        <v>24</v>
      </c>
      <c r="G9" s="21" t="s">
        <v>24</v>
      </c>
      <c r="H9" s="21" t="s">
        <v>56</v>
      </c>
      <c r="I9" s="22">
        <f>I10</f>
        <v>123000</v>
      </c>
      <c r="J9" s="16"/>
    </row>
    <row r="10" spans="2:10" x14ac:dyDescent="0.25">
      <c r="C10" s="17"/>
      <c r="D10" s="33">
        <v>1</v>
      </c>
      <c r="E10" s="3" t="s">
        <v>146</v>
      </c>
      <c r="F10" s="34">
        <v>30000</v>
      </c>
      <c r="G10" s="34">
        <v>11000</v>
      </c>
      <c r="H10" s="35">
        <v>36</v>
      </c>
      <c r="I10" s="23">
        <f>ROUND(D10*(F10+G10)*H10/12,2)</f>
        <v>123000</v>
      </c>
      <c r="J10" s="16"/>
    </row>
    <row r="11" spans="2:10" ht="24" x14ac:dyDescent="0.25">
      <c r="C11" s="17"/>
      <c r="D11" s="24" t="s">
        <v>25</v>
      </c>
      <c r="E11" s="5" t="s">
        <v>22</v>
      </c>
      <c r="F11" s="25" t="s">
        <v>24</v>
      </c>
      <c r="G11" s="26"/>
      <c r="H11" s="21" t="s">
        <v>56</v>
      </c>
      <c r="I11" s="27">
        <f>I12</f>
        <v>75000</v>
      </c>
      <c r="J11" s="16"/>
    </row>
    <row r="12" spans="2:10" x14ac:dyDescent="0.25">
      <c r="C12" s="17"/>
      <c r="D12" s="32">
        <v>25</v>
      </c>
      <c r="E12" s="1" t="s">
        <v>15</v>
      </c>
      <c r="F12" s="36">
        <v>1000</v>
      </c>
      <c r="G12" s="28"/>
      <c r="H12" s="35">
        <v>36</v>
      </c>
      <c r="I12" s="23">
        <f>ROUND(D12*(F12)*H12/12,2)</f>
        <v>75000</v>
      </c>
      <c r="J12" s="16"/>
    </row>
    <row r="13" spans="2:10" x14ac:dyDescent="0.25">
      <c r="C13" s="17"/>
      <c r="J13" s="16"/>
    </row>
    <row r="14" spans="2:10" ht="13.8" thickBot="1" x14ac:dyDescent="0.3">
      <c r="C14" s="18"/>
      <c r="D14" s="19"/>
      <c r="E14" s="19"/>
      <c r="F14" s="19"/>
      <c r="G14" s="19"/>
      <c r="H14" s="19"/>
      <c r="I14" s="19"/>
      <c r="J14" s="20"/>
    </row>
    <row r="15" spans="2:10" ht="13.8" thickBot="1" x14ac:dyDescent="0.3"/>
    <row r="16" spans="2:10" x14ac:dyDescent="0.25">
      <c r="B16" s="6"/>
      <c r="C16" s="11" t="s">
        <v>29</v>
      </c>
      <c r="D16" s="12"/>
      <c r="E16" s="13"/>
      <c r="F16" s="13"/>
      <c r="G16" s="13"/>
      <c r="H16" s="13"/>
      <c r="I16" s="13"/>
      <c r="J16" s="14"/>
    </row>
    <row r="17" spans="2:10" x14ac:dyDescent="0.25">
      <c r="B17" s="6"/>
      <c r="C17" s="15"/>
      <c r="D17" s="6"/>
      <c r="J17" s="16"/>
    </row>
    <row r="18" spans="2:10" ht="15.6" x14ac:dyDescent="0.25">
      <c r="B18" s="6"/>
      <c r="C18" s="15"/>
      <c r="D18" s="9" t="s">
        <v>147</v>
      </c>
      <c r="J18" s="16"/>
    </row>
    <row r="19" spans="2:10" ht="15.6" x14ac:dyDescent="0.25">
      <c r="B19" s="6"/>
      <c r="C19" s="15"/>
      <c r="D19" s="9" t="s">
        <v>42</v>
      </c>
      <c r="J19" s="16"/>
    </row>
    <row r="20" spans="2:10" x14ac:dyDescent="0.25">
      <c r="C20" s="17"/>
      <c r="E20" s="6"/>
      <c r="J20" s="16"/>
    </row>
    <row r="21" spans="2:10" x14ac:dyDescent="0.25">
      <c r="C21" s="17"/>
      <c r="D21" s="7" t="s">
        <v>5</v>
      </c>
      <c r="E21" s="125" t="s">
        <v>148</v>
      </c>
      <c r="F21" s="126"/>
      <c r="G21" s="126"/>
      <c r="H21" s="126"/>
      <c r="I21" s="126"/>
      <c r="J21" s="16"/>
    </row>
    <row r="22" spans="2:10" x14ac:dyDescent="0.25">
      <c r="C22" s="17"/>
      <c r="D22" s="7" t="s">
        <v>58</v>
      </c>
      <c r="E22" s="125" t="s">
        <v>30</v>
      </c>
      <c r="F22" s="126"/>
      <c r="G22" s="126"/>
      <c r="H22" s="126"/>
      <c r="I22" s="126"/>
      <c r="J22" s="16"/>
    </row>
    <row r="23" spans="2:10" ht="48" x14ac:dyDescent="0.25">
      <c r="C23" s="17"/>
      <c r="D23" s="7" t="s">
        <v>9</v>
      </c>
      <c r="E23" s="125" t="s">
        <v>31</v>
      </c>
      <c r="F23" s="126"/>
      <c r="G23" s="126"/>
      <c r="H23" s="126"/>
      <c r="I23" s="126"/>
      <c r="J23" s="16"/>
    </row>
    <row r="24" spans="2:10" x14ac:dyDescent="0.25">
      <c r="C24" s="17"/>
      <c r="D24" s="7" t="s">
        <v>14</v>
      </c>
      <c r="E24" s="10" t="s">
        <v>38</v>
      </c>
      <c r="F24" s="6"/>
      <c r="G24" s="6"/>
      <c r="H24" s="6"/>
      <c r="I24" s="6"/>
      <c r="J24" s="16"/>
    </row>
    <row r="25" spans="2:10" x14ac:dyDescent="0.25">
      <c r="C25" s="17"/>
      <c r="D25" s="7" t="s">
        <v>22</v>
      </c>
      <c r="E25" s="125" t="s">
        <v>32</v>
      </c>
      <c r="F25" s="126"/>
      <c r="G25" s="126"/>
      <c r="H25" s="126"/>
      <c r="I25" s="126"/>
      <c r="J25" s="16"/>
    </row>
    <row r="26" spans="2:10" ht="36" x14ac:dyDescent="0.25">
      <c r="C26" s="17"/>
      <c r="D26" s="7" t="s">
        <v>12</v>
      </c>
      <c r="E26" s="125" t="s">
        <v>33</v>
      </c>
      <c r="F26" s="126"/>
      <c r="G26" s="126"/>
      <c r="H26" s="126"/>
      <c r="I26" s="126"/>
      <c r="J26" s="16"/>
    </row>
    <row r="27" spans="2:10" ht="24" x14ac:dyDescent="0.25">
      <c r="C27" s="17"/>
      <c r="D27" s="7" t="s">
        <v>145</v>
      </c>
      <c r="E27" s="125" t="s">
        <v>156</v>
      </c>
      <c r="F27" s="126"/>
      <c r="G27" s="126"/>
      <c r="H27" s="126"/>
      <c r="I27" s="126"/>
      <c r="J27" s="16"/>
    </row>
    <row r="28" spans="2:10" x14ac:dyDescent="0.25">
      <c r="C28" s="17"/>
      <c r="D28" s="7" t="s">
        <v>10</v>
      </c>
      <c r="E28" s="125" t="s">
        <v>34</v>
      </c>
      <c r="F28" s="126"/>
      <c r="G28" s="126"/>
      <c r="H28" s="126"/>
      <c r="I28" s="126"/>
      <c r="J28" s="16"/>
    </row>
    <row r="29" spans="2:10" x14ac:dyDescent="0.25">
      <c r="C29" s="17"/>
      <c r="E29" s="125"/>
      <c r="F29" s="126"/>
      <c r="G29" s="126"/>
      <c r="H29" s="126"/>
      <c r="I29" s="126"/>
      <c r="J29" s="16"/>
    </row>
    <row r="30" spans="2:10" ht="24" x14ac:dyDescent="0.25">
      <c r="C30" s="17"/>
      <c r="D30" s="37" t="s">
        <v>158</v>
      </c>
      <c r="E30" s="125" t="s">
        <v>40</v>
      </c>
      <c r="F30" s="126"/>
      <c r="G30" s="126"/>
      <c r="H30" s="126"/>
      <c r="I30" s="126"/>
      <c r="J30" s="16"/>
    </row>
    <row r="31" spans="2:10" ht="13.8" thickBot="1" x14ac:dyDescent="0.3">
      <c r="C31" s="18"/>
      <c r="D31" s="19"/>
      <c r="E31" s="19"/>
      <c r="F31" s="19"/>
      <c r="G31" s="19"/>
      <c r="H31" s="19"/>
      <c r="I31" s="19"/>
      <c r="J31" s="20"/>
    </row>
  </sheetData>
  <mergeCells count="9">
    <mergeCell ref="E28:I28"/>
    <mergeCell ref="E29:I29"/>
    <mergeCell ref="E30:I30"/>
    <mergeCell ref="E21:I21"/>
    <mergeCell ref="E22:I22"/>
    <mergeCell ref="E23:I23"/>
    <mergeCell ref="E25:I25"/>
    <mergeCell ref="E26:I26"/>
    <mergeCell ref="E27:I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38"/>
  <sheetViews>
    <sheetView tabSelected="1" zoomScale="80" zoomScaleNormal="80" workbookViewId="0">
      <selection activeCell="D22" sqref="D22"/>
    </sheetView>
  </sheetViews>
  <sheetFormatPr defaultColWidth="9.33203125" defaultRowHeight="15" customHeight="1" x14ac:dyDescent="0.25"/>
  <cols>
    <col min="1" max="1" width="8" style="53" customWidth="1"/>
    <col min="2" max="2" width="85" style="53" customWidth="1"/>
    <col min="3" max="3" width="29.21875" style="55" customWidth="1"/>
    <col min="4" max="4" width="32.44140625" style="55" bestFit="1" customWidth="1"/>
    <col min="5" max="5" width="15.6640625" style="56" customWidth="1"/>
    <col min="6" max="6" width="26.44140625" style="55" customWidth="1"/>
    <col min="7" max="7" width="2.44140625" style="53" bestFit="1" customWidth="1"/>
    <col min="8" max="8" width="13.33203125" style="53" bestFit="1" customWidth="1"/>
    <col min="9" max="9" width="12" style="53" bestFit="1" customWidth="1"/>
    <col min="10" max="10" width="6.6640625" style="53" bestFit="1" customWidth="1"/>
    <col min="11" max="11" width="13.44140625" style="53" bestFit="1" customWidth="1"/>
    <col min="12" max="12" width="10.77734375" style="53" bestFit="1" customWidth="1"/>
    <col min="13" max="13" width="1.33203125" style="53" customWidth="1"/>
    <col min="14" max="16384" width="9.33203125" style="53"/>
  </cols>
  <sheetData>
    <row r="1" spans="1:13" ht="15" customHeight="1" x14ac:dyDescent="0.25">
      <c r="A1" s="48"/>
      <c r="B1" s="49" t="s">
        <v>0</v>
      </c>
      <c r="C1" s="86" t="s">
        <v>150</v>
      </c>
      <c r="D1" s="50"/>
      <c r="E1" s="51"/>
      <c r="F1" s="52"/>
      <c r="G1" s="64"/>
    </row>
    <row r="2" spans="1:13" ht="15" customHeight="1" x14ac:dyDescent="0.25">
      <c r="A2" s="54"/>
      <c r="B2" s="100" t="s">
        <v>151</v>
      </c>
      <c r="C2" s="47"/>
      <c r="F2" s="57"/>
      <c r="G2" s="70"/>
    </row>
    <row r="3" spans="1:13" ht="15" customHeight="1" x14ac:dyDescent="0.25">
      <c r="A3" s="54"/>
      <c r="B3" s="101" t="s">
        <v>49</v>
      </c>
      <c r="C3" s="87" t="e">
        <f>VLOOKUP(C2,Aux!B3:C13,2,FALSE)</f>
        <v>#N/A</v>
      </c>
      <c r="F3" s="57"/>
      <c r="G3" s="70"/>
    </row>
    <row r="4" spans="1:13" ht="15" customHeight="1" x14ac:dyDescent="0.25">
      <c r="A4" s="54"/>
      <c r="B4" s="101" t="s">
        <v>1</v>
      </c>
      <c r="C4" s="38" t="s">
        <v>159</v>
      </c>
      <c r="F4" s="57"/>
      <c r="G4" s="70"/>
    </row>
    <row r="5" spans="1:13" ht="15" customHeight="1" x14ac:dyDescent="0.25">
      <c r="A5" s="58"/>
      <c r="B5" s="59" t="s">
        <v>2</v>
      </c>
      <c r="C5" s="39" t="s">
        <v>3</v>
      </c>
      <c r="D5" s="60"/>
      <c r="E5" s="61"/>
      <c r="F5" s="62"/>
      <c r="G5" s="70"/>
    </row>
    <row r="6" spans="1:13" ht="15" customHeight="1" x14ac:dyDescent="0.25">
      <c r="A6" s="54"/>
      <c r="G6" s="70"/>
    </row>
    <row r="7" spans="1:13" ht="15" customHeight="1" x14ac:dyDescent="0.25">
      <c r="A7" s="54"/>
      <c r="G7" s="70"/>
    </row>
    <row r="8" spans="1:13" ht="15" customHeight="1" x14ac:dyDescent="0.25">
      <c r="A8" s="108" t="s">
        <v>51</v>
      </c>
      <c r="B8" s="109"/>
      <c r="C8" s="109"/>
      <c r="D8" s="109"/>
      <c r="E8" s="109"/>
      <c r="F8" s="109"/>
      <c r="G8" s="102"/>
      <c r="H8" s="63"/>
      <c r="I8" s="63"/>
      <c r="J8" s="63"/>
      <c r="K8" s="63"/>
      <c r="L8" s="63"/>
      <c r="M8" s="63"/>
    </row>
    <row r="9" spans="1:13" ht="48" x14ac:dyDescent="0.25">
      <c r="A9" s="93"/>
      <c r="B9" s="94" t="s">
        <v>60</v>
      </c>
      <c r="C9" s="95" t="s">
        <v>35</v>
      </c>
      <c r="D9" s="95" t="s">
        <v>36</v>
      </c>
      <c r="E9" s="96" t="s">
        <v>55</v>
      </c>
      <c r="F9" s="95" t="s">
        <v>66</v>
      </c>
      <c r="G9" s="64"/>
    </row>
    <row r="10" spans="1:13" ht="28.8" customHeight="1" x14ac:dyDescent="0.25">
      <c r="A10" s="65" t="s">
        <v>59</v>
      </c>
      <c r="B10" s="66" t="s">
        <v>52</v>
      </c>
      <c r="C10" s="67" t="s">
        <v>24</v>
      </c>
      <c r="D10" s="67" t="s">
        <v>24</v>
      </c>
      <c r="E10" s="68" t="s">
        <v>56</v>
      </c>
      <c r="F10" s="69">
        <f>+SUM(F11:F15)</f>
        <v>0</v>
      </c>
      <c r="G10" s="70"/>
    </row>
    <row r="11" spans="1:13" ht="15" customHeight="1" x14ac:dyDescent="0.25">
      <c r="A11" s="40"/>
      <c r="B11" s="71" t="s">
        <v>41</v>
      </c>
      <c r="C11" s="31"/>
      <c r="D11" s="31"/>
      <c r="E11" s="38"/>
      <c r="F11" s="42">
        <f>ROUND(+(C11+D11)*A11/12*E11,2)</f>
        <v>0</v>
      </c>
      <c r="G11" s="70"/>
    </row>
    <row r="12" spans="1:13" ht="15" customHeight="1" x14ac:dyDescent="0.25">
      <c r="A12" s="40"/>
      <c r="B12" s="71" t="s">
        <v>68</v>
      </c>
      <c r="C12" s="31"/>
      <c r="D12" s="31"/>
      <c r="E12" s="38"/>
      <c r="F12" s="42">
        <f t="shared" ref="F12:F15" si="0">ROUND(+(C12+D12)*A12/12*E12,2)</f>
        <v>0</v>
      </c>
      <c r="G12" s="70"/>
    </row>
    <row r="13" spans="1:13" ht="15" customHeight="1" x14ac:dyDescent="0.25">
      <c r="A13" s="40"/>
      <c r="B13" s="71" t="s">
        <v>44</v>
      </c>
      <c r="C13" s="31"/>
      <c r="D13" s="31"/>
      <c r="E13" s="38"/>
      <c r="F13" s="42">
        <f t="shared" si="0"/>
        <v>0</v>
      </c>
      <c r="G13" s="70"/>
    </row>
    <row r="14" spans="1:13" ht="15" customHeight="1" x14ac:dyDescent="0.25">
      <c r="A14" s="40"/>
      <c r="B14" s="103"/>
      <c r="C14" s="31"/>
      <c r="D14" s="31"/>
      <c r="E14" s="38"/>
      <c r="F14" s="42">
        <f t="shared" si="0"/>
        <v>0</v>
      </c>
      <c r="G14" s="70"/>
    </row>
    <row r="15" spans="1:13" ht="15" customHeight="1" x14ac:dyDescent="0.25">
      <c r="A15" s="40"/>
      <c r="B15" s="103"/>
      <c r="C15" s="31"/>
      <c r="D15" s="31"/>
      <c r="E15" s="38"/>
      <c r="F15" s="42">
        <f t="shared" si="0"/>
        <v>0</v>
      </c>
      <c r="G15" s="70"/>
    </row>
    <row r="16" spans="1:13" ht="24.6" customHeight="1" x14ac:dyDescent="0.25">
      <c r="A16" s="65" t="s">
        <v>59</v>
      </c>
      <c r="B16" s="66" t="s">
        <v>53</v>
      </c>
      <c r="C16" s="67" t="s">
        <v>54</v>
      </c>
      <c r="D16" s="67"/>
      <c r="E16" s="68" t="s">
        <v>56</v>
      </c>
      <c r="F16" s="69">
        <f>SUM(F17:F18)</f>
        <v>0</v>
      </c>
      <c r="G16" s="70"/>
    </row>
    <row r="17" spans="1:7" ht="15" customHeight="1" x14ac:dyDescent="0.25">
      <c r="A17" s="40"/>
      <c r="B17" s="72" t="s">
        <v>46</v>
      </c>
      <c r="C17" s="31"/>
      <c r="D17" s="42"/>
      <c r="E17" s="38"/>
      <c r="F17" s="42">
        <f>ROUND(+(C17)*A17*E17,2)</f>
        <v>0</v>
      </c>
      <c r="G17" s="70"/>
    </row>
    <row r="18" spans="1:7" ht="15" customHeight="1" x14ac:dyDescent="0.25">
      <c r="A18" s="40"/>
      <c r="B18" s="103" t="s">
        <v>50</v>
      </c>
      <c r="C18" s="31"/>
      <c r="D18" s="42"/>
      <c r="E18" s="38"/>
      <c r="F18" s="42">
        <f>ROUND(+(C18)*A18*E18,2)</f>
        <v>0</v>
      </c>
      <c r="G18" s="70"/>
    </row>
    <row r="19" spans="1:7" ht="48" x14ac:dyDescent="0.25">
      <c r="A19" s="93"/>
      <c r="B19" s="94" t="s">
        <v>61</v>
      </c>
      <c r="C19" s="95" t="s">
        <v>35</v>
      </c>
      <c r="D19" s="95" t="s">
        <v>36</v>
      </c>
      <c r="E19" s="96" t="s">
        <v>57</v>
      </c>
      <c r="F19" s="95" t="s">
        <v>66</v>
      </c>
      <c r="G19" s="64"/>
    </row>
    <row r="20" spans="1:7" ht="32.4" customHeight="1" x14ac:dyDescent="0.25">
      <c r="A20" s="97" t="s">
        <v>59</v>
      </c>
      <c r="B20" s="98" t="s">
        <v>58</v>
      </c>
      <c r="C20" s="21" t="s">
        <v>24</v>
      </c>
      <c r="D20" s="21" t="s">
        <v>24</v>
      </c>
      <c r="E20" s="90" t="s">
        <v>56</v>
      </c>
      <c r="F20" s="69">
        <f>+SUM(F21:F31)</f>
        <v>0</v>
      </c>
      <c r="G20" s="70"/>
    </row>
    <row r="21" spans="1:7" ht="15" customHeight="1" x14ac:dyDescent="0.25">
      <c r="A21" s="40"/>
      <c r="B21" s="82" t="s">
        <v>41</v>
      </c>
      <c r="C21" s="31"/>
      <c r="D21" s="31"/>
      <c r="E21" s="83">
        <v>36</v>
      </c>
      <c r="F21" s="23">
        <f>ROUND(+(C21+D21)*A21*E21/12,2)</f>
        <v>0</v>
      </c>
      <c r="G21" s="70"/>
    </row>
    <row r="22" spans="1:7" ht="15" customHeight="1" x14ac:dyDescent="0.25">
      <c r="A22" s="40"/>
      <c r="B22" s="82" t="s">
        <v>67</v>
      </c>
      <c r="C22" s="31"/>
      <c r="D22" s="31"/>
      <c r="E22" s="83">
        <v>36</v>
      </c>
      <c r="F22" s="23">
        <f t="shared" ref="F22:F31" si="1">ROUND(+(C22+D22)*A22*E22/12,2)</f>
        <v>0</v>
      </c>
      <c r="G22" s="70"/>
    </row>
    <row r="23" spans="1:7" ht="15" customHeight="1" x14ac:dyDescent="0.25">
      <c r="A23" s="40"/>
      <c r="B23" s="82" t="s">
        <v>68</v>
      </c>
      <c r="C23" s="31"/>
      <c r="D23" s="31"/>
      <c r="E23" s="83">
        <v>36</v>
      </c>
      <c r="F23" s="23">
        <f t="shared" si="1"/>
        <v>0</v>
      </c>
      <c r="G23" s="70"/>
    </row>
    <row r="24" spans="1:7" ht="15" customHeight="1" x14ac:dyDescent="0.25">
      <c r="A24" s="40"/>
      <c r="B24" s="82" t="s">
        <v>72</v>
      </c>
      <c r="C24" s="31"/>
      <c r="D24" s="31"/>
      <c r="E24" s="83">
        <v>36</v>
      </c>
      <c r="F24" s="23">
        <f t="shared" si="1"/>
        <v>0</v>
      </c>
      <c r="G24" s="70"/>
    </row>
    <row r="25" spans="1:7" ht="15" customHeight="1" x14ac:dyDescent="0.25">
      <c r="A25" s="40"/>
      <c r="B25" s="82" t="s">
        <v>69</v>
      </c>
      <c r="C25" s="31"/>
      <c r="D25" s="31"/>
      <c r="E25" s="83">
        <v>36</v>
      </c>
      <c r="F25" s="23">
        <f t="shared" si="1"/>
        <v>0</v>
      </c>
      <c r="G25" s="70"/>
    </row>
    <row r="26" spans="1:7" ht="15" customHeight="1" x14ac:dyDescent="0.25">
      <c r="A26" s="40"/>
      <c r="B26" s="82" t="s">
        <v>70</v>
      </c>
      <c r="C26" s="31"/>
      <c r="D26" s="31"/>
      <c r="E26" s="83">
        <v>36</v>
      </c>
      <c r="F26" s="23">
        <f t="shared" si="1"/>
        <v>0</v>
      </c>
      <c r="G26" s="70"/>
    </row>
    <row r="27" spans="1:7" ht="15" customHeight="1" x14ac:dyDescent="0.25">
      <c r="A27" s="40"/>
      <c r="B27" s="82" t="s">
        <v>71</v>
      </c>
      <c r="C27" s="31"/>
      <c r="D27" s="31"/>
      <c r="E27" s="83">
        <v>36</v>
      </c>
      <c r="F27" s="23">
        <f t="shared" si="1"/>
        <v>0</v>
      </c>
      <c r="G27" s="70"/>
    </row>
    <row r="28" spans="1:7" ht="15" customHeight="1" x14ac:dyDescent="0.25">
      <c r="A28" s="40"/>
      <c r="B28" s="103"/>
      <c r="C28" s="31"/>
      <c r="D28" s="31"/>
      <c r="E28" s="41">
        <v>36</v>
      </c>
      <c r="F28" s="42">
        <f t="shared" si="1"/>
        <v>0</v>
      </c>
      <c r="G28" s="70"/>
    </row>
    <row r="29" spans="1:7" ht="15" customHeight="1" x14ac:dyDescent="0.25">
      <c r="A29" s="40"/>
      <c r="B29" s="103"/>
      <c r="C29" s="31"/>
      <c r="D29" s="31"/>
      <c r="E29" s="41">
        <v>36</v>
      </c>
      <c r="F29" s="42">
        <f t="shared" si="1"/>
        <v>0</v>
      </c>
      <c r="G29" s="70"/>
    </row>
    <row r="30" spans="1:7" ht="15" customHeight="1" x14ac:dyDescent="0.25">
      <c r="A30" s="40"/>
      <c r="B30" s="103"/>
      <c r="C30" s="31"/>
      <c r="D30" s="31"/>
      <c r="E30" s="41">
        <v>36</v>
      </c>
      <c r="F30" s="42">
        <f t="shared" si="1"/>
        <v>0</v>
      </c>
      <c r="G30" s="70"/>
    </row>
    <row r="31" spans="1:7" ht="15" customHeight="1" x14ac:dyDescent="0.25">
      <c r="A31" s="40"/>
      <c r="B31" s="103"/>
      <c r="C31" s="31"/>
      <c r="D31" s="31"/>
      <c r="E31" s="41">
        <v>36</v>
      </c>
      <c r="F31" s="42">
        <f t="shared" si="1"/>
        <v>0</v>
      </c>
      <c r="G31" s="70"/>
    </row>
    <row r="32" spans="1:7" ht="15" customHeight="1" x14ac:dyDescent="0.25">
      <c r="A32" s="73"/>
      <c r="B32" s="5" t="s">
        <v>14</v>
      </c>
      <c r="C32" s="5"/>
      <c r="D32" s="25" t="s">
        <v>62</v>
      </c>
      <c r="E32" s="90"/>
      <c r="F32" s="74">
        <f>+SUM(F33:F43)</f>
        <v>0</v>
      </c>
      <c r="G32" s="70"/>
    </row>
    <row r="33" spans="1:7" ht="15" customHeight="1" x14ac:dyDescent="0.25">
      <c r="A33" s="75"/>
      <c r="B33" s="82" t="s">
        <v>73</v>
      </c>
      <c r="C33" s="75"/>
      <c r="D33" s="30"/>
      <c r="E33" s="76"/>
      <c r="F33" s="23">
        <f>D33</f>
        <v>0</v>
      </c>
      <c r="G33" s="70"/>
    </row>
    <row r="34" spans="1:7" ht="15" customHeight="1" x14ac:dyDescent="0.25">
      <c r="A34" s="75"/>
      <c r="B34" s="82" t="s">
        <v>74</v>
      </c>
      <c r="C34" s="75"/>
      <c r="D34" s="30"/>
      <c r="E34" s="76"/>
      <c r="F34" s="23">
        <f t="shared" ref="F34:F43" si="2">D34</f>
        <v>0</v>
      </c>
      <c r="G34" s="70"/>
    </row>
    <row r="35" spans="1:7" ht="15" customHeight="1" x14ac:dyDescent="0.25">
      <c r="A35" s="75"/>
      <c r="B35" s="82" t="s">
        <v>75</v>
      </c>
      <c r="C35" s="75"/>
      <c r="D35" s="30"/>
      <c r="E35" s="76"/>
      <c r="F35" s="23">
        <f t="shared" si="2"/>
        <v>0</v>
      </c>
      <c r="G35" s="70"/>
    </row>
    <row r="36" spans="1:7" ht="15" customHeight="1" x14ac:dyDescent="0.25">
      <c r="A36" s="75"/>
      <c r="B36" s="82" t="s">
        <v>76</v>
      </c>
      <c r="C36" s="75"/>
      <c r="D36" s="30"/>
      <c r="E36" s="76"/>
      <c r="F36" s="23">
        <f t="shared" si="2"/>
        <v>0</v>
      </c>
      <c r="G36" s="70"/>
    </row>
    <row r="37" spans="1:7" ht="15" customHeight="1" x14ac:dyDescent="0.25">
      <c r="A37" s="75"/>
      <c r="B37" s="82" t="s">
        <v>77</v>
      </c>
      <c r="C37" s="75"/>
      <c r="D37" s="30"/>
      <c r="E37" s="76"/>
      <c r="F37" s="23">
        <f t="shared" si="2"/>
        <v>0</v>
      </c>
      <c r="G37" s="70"/>
    </row>
    <row r="38" spans="1:7" ht="15" customHeight="1" x14ac:dyDescent="0.25">
      <c r="A38" s="75"/>
      <c r="B38" s="82" t="s">
        <v>78</v>
      </c>
      <c r="C38" s="75"/>
      <c r="D38" s="30"/>
      <c r="E38" s="76"/>
      <c r="F38" s="23">
        <f t="shared" si="2"/>
        <v>0</v>
      </c>
      <c r="G38" s="70"/>
    </row>
    <row r="39" spans="1:7" ht="15" customHeight="1" x14ac:dyDescent="0.25">
      <c r="A39" s="75"/>
      <c r="B39" s="82" t="s">
        <v>79</v>
      </c>
      <c r="C39" s="75"/>
      <c r="D39" s="30"/>
      <c r="E39" s="76"/>
      <c r="F39" s="23">
        <f t="shared" si="2"/>
        <v>0</v>
      </c>
      <c r="G39" s="70"/>
    </row>
    <row r="40" spans="1:7" ht="15" customHeight="1" x14ac:dyDescent="0.25">
      <c r="A40" s="75"/>
      <c r="B40" s="82" t="s">
        <v>80</v>
      </c>
      <c r="C40" s="75"/>
      <c r="D40" s="30"/>
      <c r="E40" s="76"/>
      <c r="F40" s="23">
        <f t="shared" si="2"/>
        <v>0</v>
      </c>
      <c r="G40" s="70"/>
    </row>
    <row r="41" spans="1:7" ht="15" customHeight="1" x14ac:dyDescent="0.25">
      <c r="A41" s="75"/>
      <c r="B41" s="82" t="s">
        <v>81</v>
      </c>
      <c r="C41" s="75"/>
      <c r="D41" s="30"/>
      <c r="E41" s="76"/>
      <c r="F41" s="23">
        <f t="shared" si="2"/>
        <v>0</v>
      </c>
      <c r="G41" s="70"/>
    </row>
    <row r="42" spans="1:7" ht="15" customHeight="1" x14ac:dyDescent="0.25">
      <c r="A42" s="75"/>
      <c r="B42" s="82" t="s">
        <v>82</v>
      </c>
      <c r="C42" s="75"/>
      <c r="D42" s="30"/>
      <c r="E42" s="76"/>
      <c r="F42" s="23">
        <f t="shared" si="2"/>
        <v>0</v>
      </c>
      <c r="G42" s="70"/>
    </row>
    <row r="43" spans="1:7" ht="15" customHeight="1" x14ac:dyDescent="0.25">
      <c r="A43" s="75"/>
      <c r="B43" s="82" t="s">
        <v>83</v>
      </c>
      <c r="C43" s="75"/>
      <c r="D43" s="30"/>
      <c r="E43" s="76"/>
      <c r="F43" s="23">
        <f t="shared" si="2"/>
        <v>0</v>
      </c>
      <c r="G43" s="70"/>
    </row>
    <row r="44" spans="1:7" ht="15" customHeight="1" x14ac:dyDescent="0.25">
      <c r="A44" s="73"/>
      <c r="B44" s="5" t="s">
        <v>64</v>
      </c>
      <c r="C44" s="5"/>
      <c r="D44" s="25" t="s">
        <v>65</v>
      </c>
      <c r="E44" s="90" t="s">
        <v>56</v>
      </c>
      <c r="F44" s="74">
        <f>+SUM(F45:F104)</f>
        <v>0</v>
      </c>
      <c r="G44" s="70"/>
    </row>
    <row r="45" spans="1:7" ht="15" customHeight="1" x14ac:dyDescent="0.25">
      <c r="A45" s="75"/>
      <c r="B45" s="84" t="s">
        <v>15</v>
      </c>
      <c r="C45" s="75"/>
      <c r="D45" s="30"/>
      <c r="E45" s="83">
        <v>36</v>
      </c>
      <c r="F45" s="23">
        <f>ROUND(+E45*D45/12,2)</f>
        <v>0</v>
      </c>
      <c r="G45" s="70"/>
    </row>
    <row r="46" spans="1:7" ht="15" customHeight="1" x14ac:dyDescent="0.25">
      <c r="A46" s="75"/>
      <c r="B46" s="84" t="s">
        <v>84</v>
      </c>
      <c r="C46" s="75"/>
      <c r="D46" s="30"/>
      <c r="E46" s="83">
        <v>36</v>
      </c>
      <c r="F46" s="23">
        <f t="shared" ref="F46:F104" si="3">ROUND(+E46*D46/12,2)</f>
        <v>0</v>
      </c>
      <c r="G46" s="70"/>
    </row>
    <row r="47" spans="1:7" ht="15" customHeight="1" x14ac:dyDescent="0.25">
      <c r="A47" s="75"/>
      <c r="B47" s="84" t="s">
        <v>85</v>
      </c>
      <c r="C47" s="75"/>
      <c r="D47" s="30"/>
      <c r="E47" s="83">
        <v>36</v>
      </c>
      <c r="F47" s="23">
        <f t="shared" si="3"/>
        <v>0</v>
      </c>
      <c r="G47" s="70"/>
    </row>
    <row r="48" spans="1:7" ht="15" customHeight="1" x14ac:dyDescent="0.25">
      <c r="A48" s="75"/>
      <c r="B48" s="84" t="s">
        <v>86</v>
      </c>
      <c r="C48" s="75"/>
      <c r="D48" s="30"/>
      <c r="E48" s="83">
        <v>36</v>
      </c>
      <c r="F48" s="23">
        <f t="shared" si="3"/>
        <v>0</v>
      </c>
      <c r="G48" s="70"/>
    </row>
    <row r="49" spans="1:7" ht="15" customHeight="1" x14ac:dyDescent="0.25">
      <c r="A49" s="75"/>
      <c r="B49" s="84" t="s">
        <v>18</v>
      </c>
      <c r="C49" s="75"/>
      <c r="D49" s="30"/>
      <c r="E49" s="83">
        <v>36</v>
      </c>
      <c r="F49" s="23">
        <f t="shared" si="3"/>
        <v>0</v>
      </c>
      <c r="G49" s="70"/>
    </row>
    <row r="50" spans="1:7" ht="15" customHeight="1" x14ac:dyDescent="0.25">
      <c r="A50" s="75"/>
      <c r="B50" s="84" t="s">
        <v>63</v>
      </c>
      <c r="C50" s="75"/>
      <c r="D50" s="30"/>
      <c r="E50" s="83">
        <v>36</v>
      </c>
      <c r="F50" s="23">
        <f t="shared" si="3"/>
        <v>0</v>
      </c>
      <c r="G50" s="70"/>
    </row>
    <row r="51" spans="1:7" ht="15" customHeight="1" x14ac:dyDescent="0.25">
      <c r="A51" s="75"/>
      <c r="B51" s="84" t="s">
        <v>87</v>
      </c>
      <c r="C51" s="75"/>
      <c r="D51" s="30"/>
      <c r="E51" s="83">
        <v>36</v>
      </c>
      <c r="F51" s="23">
        <f t="shared" si="3"/>
        <v>0</v>
      </c>
      <c r="G51" s="70"/>
    </row>
    <row r="52" spans="1:7" ht="15" customHeight="1" x14ac:dyDescent="0.25">
      <c r="A52" s="75"/>
      <c r="B52" s="84" t="s">
        <v>88</v>
      </c>
      <c r="C52" s="75"/>
      <c r="D52" s="30"/>
      <c r="E52" s="83">
        <v>36</v>
      </c>
      <c r="F52" s="23">
        <f t="shared" si="3"/>
        <v>0</v>
      </c>
      <c r="G52" s="70"/>
    </row>
    <row r="53" spans="1:7" ht="15" customHeight="1" x14ac:dyDescent="0.25">
      <c r="A53" s="75"/>
      <c r="B53" s="84" t="s">
        <v>45</v>
      </c>
      <c r="C53" s="75"/>
      <c r="D53" s="30"/>
      <c r="E53" s="83">
        <v>36</v>
      </c>
      <c r="F53" s="23">
        <f t="shared" si="3"/>
        <v>0</v>
      </c>
      <c r="G53" s="70"/>
    </row>
    <row r="54" spans="1:7" ht="15" customHeight="1" x14ac:dyDescent="0.25">
      <c r="A54" s="75"/>
      <c r="B54" s="84" t="s">
        <v>89</v>
      </c>
      <c r="C54" s="75"/>
      <c r="D54" s="30"/>
      <c r="E54" s="83">
        <v>36</v>
      </c>
      <c r="F54" s="23">
        <f t="shared" ref="F54:F101" si="4">ROUND(+E54*D54/12,2)</f>
        <v>0</v>
      </c>
      <c r="G54" s="70"/>
    </row>
    <row r="55" spans="1:7" ht="15" customHeight="1" x14ac:dyDescent="0.25">
      <c r="A55" s="75"/>
      <c r="B55" s="84" t="s">
        <v>16</v>
      </c>
      <c r="C55" s="75"/>
      <c r="D55" s="30"/>
      <c r="E55" s="83">
        <v>36</v>
      </c>
      <c r="F55" s="23">
        <f t="shared" si="4"/>
        <v>0</v>
      </c>
      <c r="G55" s="70"/>
    </row>
    <row r="56" spans="1:7" ht="15" customHeight="1" x14ac:dyDescent="0.25">
      <c r="A56" s="75"/>
      <c r="B56" s="84" t="s">
        <v>90</v>
      </c>
      <c r="C56" s="75"/>
      <c r="D56" s="30"/>
      <c r="E56" s="83">
        <v>36</v>
      </c>
      <c r="F56" s="23">
        <f t="shared" si="4"/>
        <v>0</v>
      </c>
      <c r="G56" s="70"/>
    </row>
    <row r="57" spans="1:7" ht="15" customHeight="1" x14ac:dyDescent="0.25">
      <c r="A57" s="75"/>
      <c r="B57" s="84" t="s">
        <v>91</v>
      </c>
      <c r="C57" s="75"/>
      <c r="D57" s="30"/>
      <c r="E57" s="83">
        <v>36</v>
      </c>
      <c r="F57" s="23">
        <f t="shared" si="4"/>
        <v>0</v>
      </c>
      <c r="G57" s="70"/>
    </row>
    <row r="58" spans="1:7" ht="15" customHeight="1" x14ac:dyDescent="0.25">
      <c r="A58" s="75"/>
      <c r="B58" s="84" t="s">
        <v>92</v>
      </c>
      <c r="C58" s="75"/>
      <c r="D58" s="30"/>
      <c r="E58" s="83">
        <v>36</v>
      </c>
      <c r="F58" s="23">
        <f t="shared" si="4"/>
        <v>0</v>
      </c>
      <c r="G58" s="70"/>
    </row>
    <row r="59" spans="1:7" ht="15" customHeight="1" x14ac:dyDescent="0.25">
      <c r="A59" s="75"/>
      <c r="B59" s="84" t="s">
        <v>93</v>
      </c>
      <c r="C59" s="75"/>
      <c r="D59" s="30"/>
      <c r="E59" s="83">
        <v>36</v>
      </c>
      <c r="F59" s="23">
        <f t="shared" si="4"/>
        <v>0</v>
      </c>
      <c r="G59" s="70"/>
    </row>
    <row r="60" spans="1:7" ht="15" customHeight="1" x14ac:dyDescent="0.25">
      <c r="A60" s="75"/>
      <c r="B60" s="84" t="s">
        <v>94</v>
      </c>
      <c r="C60" s="75"/>
      <c r="D60" s="30"/>
      <c r="E60" s="83">
        <v>36</v>
      </c>
      <c r="F60" s="23">
        <f t="shared" si="4"/>
        <v>0</v>
      </c>
      <c r="G60" s="70"/>
    </row>
    <row r="61" spans="1:7" ht="15" customHeight="1" x14ac:dyDescent="0.25">
      <c r="A61" s="75"/>
      <c r="B61" s="84" t="s">
        <v>95</v>
      </c>
      <c r="C61" s="75"/>
      <c r="D61" s="30"/>
      <c r="E61" s="83">
        <v>36</v>
      </c>
      <c r="F61" s="23">
        <f t="shared" si="4"/>
        <v>0</v>
      </c>
      <c r="G61" s="70"/>
    </row>
    <row r="62" spans="1:7" ht="15" customHeight="1" x14ac:dyDescent="0.25">
      <c r="A62" s="75"/>
      <c r="B62" s="84" t="s">
        <v>96</v>
      </c>
      <c r="C62" s="75"/>
      <c r="D62" s="30"/>
      <c r="E62" s="83">
        <v>36</v>
      </c>
      <c r="F62" s="23">
        <f t="shared" si="4"/>
        <v>0</v>
      </c>
      <c r="G62" s="70"/>
    </row>
    <row r="63" spans="1:7" ht="15" customHeight="1" x14ac:dyDescent="0.25">
      <c r="A63" s="75"/>
      <c r="B63" s="84" t="s">
        <v>97</v>
      </c>
      <c r="C63" s="75"/>
      <c r="D63" s="30"/>
      <c r="E63" s="83">
        <v>36</v>
      </c>
      <c r="F63" s="23">
        <f t="shared" si="4"/>
        <v>0</v>
      </c>
      <c r="G63" s="70"/>
    </row>
    <row r="64" spans="1:7" ht="15" customHeight="1" x14ac:dyDescent="0.25">
      <c r="A64" s="75"/>
      <c r="B64" s="84" t="s">
        <v>98</v>
      </c>
      <c r="C64" s="75"/>
      <c r="D64" s="30"/>
      <c r="E64" s="83">
        <v>36</v>
      </c>
      <c r="F64" s="23">
        <f t="shared" si="4"/>
        <v>0</v>
      </c>
      <c r="G64" s="70"/>
    </row>
    <row r="65" spans="1:7" ht="15" customHeight="1" x14ac:dyDescent="0.25">
      <c r="A65" s="75"/>
      <c r="B65" s="84" t="s">
        <v>99</v>
      </c>
      <c r="C65" s="75"/>
      <c r="D65" s="30"/>
      <c r="E65" s="83">
        <v>36</v>
      </c>
      <c r="F65" s="23">
        <f t="shared" si="4"/>
        <v>0</v>
      </c>
      <c r="G65" s="70"/>
    </row>
    <row r="66" spans="1:7" ht="15" customHeight="1" x14ac:dyDescent="0.25">
      <c r="A66" s="75"/>
      <c r="B66" s="84" t="s">
        <v>17</v>
      </c>
      <c r="C66" s="75"/>
      <c r="D66" s="30"/>
      <c r="E66" s="83">
        <v>36</v>
      </c>
      <c r="F66" s="23">
        <f t="shared" si="4"/>
        <v>0</v>
      </c>
      <c r="G66" s="70"/>
    </row>
    <row r="67" spans="1:7" ht="15" customHeight="1" x14ac:dyDescent="0.25">
      <c r="A67" s="75"/>
      <c r="B67" s="84" t="s">
        <v>100</v>
      </c>
      <c r="C67" s="75"/>
      <c r="D67" s="30"/>
      <c r="E67" s="83">
        <v>36</v>
      </c>
      <c r="F67" s="23">
        <f t="shared" si="4"/>
        <v>0</v>
      </c>
      <c r="G67" s="70"/>
    </row>
    <row r="68" spans="1:7" ht="15" customHeight="1" x14ac:dyDescent="0.25">
      <c r="A68" s="75"/>
      <c r="B68" s="84" t="s">
        <v>101</v>
      </c>
      <c r="C68" s="75"/>
      <c r="D68" s="30"/>
      <c r="E68" s="83">
        <v>36</v>
      </c>
      <c r="F68" s="23">
        <f t="shared" si="4"/>
        <v>0</v>
      </c>
      <c r="G68" s="70"/>
    </row>
    <row r="69" spans="1:7" ht="15" customHeight="1" x14ac:dyDescent="0.25">
      <c r="A69" s="75"/>
      <c r="B69" s="84" t="s">
        <v>102</v>
      </c>
      <c r="C69" s="75"/>
      <c r="D69" s="30"/>
      <c r="E69" s="83">
        <v>36</v>
      </c>
      <c r="F69" s="23">
        <f t="shared" si="4"/>
        <v>0</v>
      </c>
      <c r="G69" s="70"/>
    </row>
    <row r="70" spans="1:7" ht="15" customHeight="1" x14ac:dyDescent="0.25">
      <c r="A70" s="75"/>
      <c r="B70" s="84" t="s">
        <v>103</v>
      </c>
      <c r="C70" s="75"/>
      <c r="D70" s="30"/>
      <c r="E70" s="83">
        <v>36</v>
      </c>
      <c r="F70" s="23">
        <f t="shared" si="4"/>
        <v>0</v>
      </c>
      <c r="G70" s="70"/>
    </row>
    <row r="71" spans="1:7" ht="15" customHeight="1" x14ac:dyDescent="0.25">
      <c r="A71" s="75"/>
      <c r="B71" s="84" t="s">
        <v>104</v>
      </c>
      <c r="C71" s="75"/>
      <c r="D71" s="30"/>
      <c r="E71" s="83">
        <v>36</v>
      </c>
      <c r="F71" s="23">
        <f t="shared" si="4"/>
        <v>0</v>
      </c>
      <c r="G71" s="70"/>
    </row>
    <row r="72" spans="1:7" ht="15" customHeight="1" x14ac:dyDescent="0.25">
      <c r="A72" s="75"/>
      <c r="B72" s="84" t="s">
        <v>105</v>
      </c>
      <c r="C72" s="75"/>
      <c r="D72" s="30"/>
      <c r="E72" s="83">
        <v>36</v>
      </c>
      <c r="F72" s="23">
        <f t="shared" si="4"/>
        <v>0</v>
      </c>
      <c r="G72" s="70"/>
    </row>
    <row r="73" spans="1:7" ht="15" customHeight="1" x14ac:dyDescent="0.25">
      <c r="A73" s="75"/>
      <c r="B73" s="84" t="s">
        <v>106</v>
      </c>
      <c r="C73" s="75"/>
      <c r="D73" s="30"/>
      <c r="E73" s="83">
        <v>36</v>
      </c>
      <c r="F73" s="23">
        <f t="shared" si="4"/>
        <v>0</v>
      </c>
      <c r="G73" s="70"/>
    </row>
    <row r="74" spans="1:7" ht="15" customHeight="1" x14ac:dyDescent="0.25">
      <c r="A74" s="75"/>
      <c r="B74" s="84" t="s">
        <v>107</v>
      </c>
      <c r="C74" s="75"/>
      <c r="D74" s="30"/>
      <c r="E74" s="83">
        <v>36</v>
      </c>
      <c r="F74" s="23">
        <f t="shared" si="4"/>
        <v>0</v>
      </c>
      <c r="G74" s="70"/>
    </row>
    <row r="75" spans="1:7" ht="15" customHeight="1" x14ac:dyDescent="0.25">
      <c r="A75" s="75"/>
      <c r="B75" s="84" t="s">
        <v>108</v>
      </c>
      <c r="C75" s="75"/>
      <c r="D75" s="30"/>
      <c r="E75" s="83">
        <v>36</v>
      </c>
      <c r="F75" s="23">
        <f t="shared" si="4"/>
        <v>0</v>
      </c>
      <c r="G75" s="70"/>
    </row>
    <row r="76" spans="1:7" ht="15" customHeight="1" x14ac:dyDescent="0.25">
      <c r="A76" s="75"/>
      <c r="B76" s="84" t="s">
        <v>109</v>
      </c>
      <c r="C76" s="75"/>
      <c r="D76" s="30"/>
      <c r="E76" s="83">
        <v>36</v>
      </c>
      <c r="F76" s="23">
        <f t="shared" si="4"/>
        <v>0</v>
      </c>
      <c r="G76" s="70"/>
    </row>
    <row r="77" spans="1:7" ht="15" customHeight="1" x14ac:dyDescent="0.25">
      <c r="A77" s="75"/>
      <c r="B77" s="84" t="s">
        <v>110</v>
      </c>
      <c r="C77" s="75"/>
      <c r="D77" s="30"/>
      <c r="E77" s="83">
        <v>36</v>
      </c>
      <c r="F77" s="23">
        <f t="shared" si="4"/>
        <v>0</v>
      </c>
      <c r="G77" s="70"/>
    </row>
    <row r="78" spans="1:7" ht="15" customHeight="1" x14ac:dyDescent="0.25">
      <c r="A78" s="75"/>
      <c r="B78" s="84" t="s">
        <v>111</v>
      </c>
      <c r="C78" s="75"/>
      <c r="D78" s="30"/>
      <c r="E78" s="83">
        <v>36</v>
      </c>
      <c r="F78" s="23">
        <f t="shared" si="4"/>
        <v>0</v>
      </c>
      <c r="G78" s="70"/>
    </row>
    <row r="79" spans="1:7" ht="15" customHeight="1" x14ac:dyDescent="0.25">
      <c r="A79" s="75"/>
      <c r="B79" s="84" t="s">
        <v>112</v>
      </c>
      <c r="C79" s="75"/>
      <c r="D79" s="30"/>
      <c r="E79" s="83">
        <v>36</v>
      </c>
      <c r="F79" s="23">
        <f t="shared" si="4"/>
        <v>0</v>
      </c>
      <c r="G79" s="70"/>
    </row>
    <row r="80" spans="1:7" ht="15" customHeight="1" x14ac:dyDescent="0.25">
      <c r="A80" s="75"/>
      <c r="B80" s="84" t="s">
        <v>113</v>
      </c>
      <c r="C80" s="75"/>
      <c r="D80" s="30"/>
      <c r="E80" s="83">
        <v>36</v>
      </c>
      <c r="F80" s="23">
        <f t="shared" si="4"/>
        <v>0</v>
      </c>
      <c r="G80" s="70"/>
    </row>
    <row r="81" spans="1:7" ht="15" customHeight="1" x14ac:dyDescent="0.25">
      <c r="A81" s="75"/>
      <c r="B81" s="84" t="s">
        <v>114</v>
      </c>
      <c r="C81" s="75"/>
      <c r="D81" s="30"/>
      <c r="E81" s="83">
        <v>36</v>
      </c>
      <c r="F81" s="23">
        <f t="shared" si="4"/>
        <v>0</v>
      </c>
      <c r="G81" s="70"/>
    </row>
    <row r="82" spans="1:7" ht="15" customHeight="1" x14ac:dyDescent="0.25">
      <c r="A82" s="75"/>
      <c r="B82" s="84" t="s">
        <v>115</v>
      </c>
      <c r="C82" s="75"/>
      <c r="D82" s="30"/>
      <c r="E82" s="83">
        <v>36</v>
      </c>
      <c r="F82" s="23">
        <f t="shared" si="4"/>
        <v>0</v>
      </c>
      <c r="G82" s="70"/>
    </row>
    <row r="83" spans="1:7" ht="15" customHeight="1" x14ac:dyDescent="0.25">
      <c r="A83" s="75"/>
      <c r="B83" s="84" t="s">
        <v>116</v>
      </c>
      <c r="C83" s="75"/>
      <c r="D83" s="30"/>
      <c r="E83" s="83">
        <v>36</v>
      </c>
      <c r="F83" s="23">
        <f t="shared" si="4"/>
        <v>0</v>
      </c>
      <c r="G83" s="70"/>
    </row>
    <row r="84" spans="1:7" ht="15" customHeight="1" x14ac:dyDescent="0.25">
      <c r="A84" s="75"/>
      <c r="B84" s="84" t="s">
        <v>117</v>
      </c>
      <c r="C84" s="75"/>
      <c r="D84" s="30"/>
      <c r="E84" s="83">
        <v>36</v>
      </c>
      <c r="F84" s="23">
        <f t="shared" si="4"/>
        <v>0</v>
      </c>
      <c r="G84" s="70"/>
    </row>
    <row r="85" spans="1:7" ht="15" customHeight="1" x14ac:dyDescent="0.25">
      <c r="A85" s="75"/>
      <c r="B85" s="84" t="s">
        <v>118</v>
      </c>
      <c r="C85" s="75"/>
      <c r="D85" s="30"/>
      <c r="E85" s="83">
        <v>36</v>
      </c>
      <c r="F85" s="23">
        <f t="shared" si="4"/>
        <v>0</v>
      </c>
      <c r="G85" s="70"/>
    </row>
    <row r="86" spans="1:7" ht="15" customHeight="1" x14ac:dyDescent="0.25">
      <c r="A86" s="75"/>
      <c r="B86" s="84" t="s">
        <v>119</v>
      </c>
      <c r="C86" s="75"/>
      <c r="D86" s="30"/>
      <c r="E86" s="83">
        <v>36</v>
      </c>
      <c r="F86" s="23">
        <f t="shared" si="4"/>
        <v>0</v>
      </c>
      <c r="G86" s="70"/>
    </row>
    <row r="87" spans="1:7" ht="15" customHeight="1" x14ac:dyDescent="0.25">
      <c r="A87" s="75"/>
      <c r="B87" s="84" t="s">
        <v>120</v>
      </c>
      <c r="C87" s="75"/>
      <c r="D87" s="30"/>
      <c r="E87" s="83">
        <v>36</v>
      </c>
      <c r="F87" s="23">
        <f t="shared" si="4"/>
        <v>0</v>
      </c>
      <c r="G87" s="70"/>
    </row>
    <row r="88" spans="1:7" ht="15" customHeight="1" x14ac:dyDescent="0.25">
      <c r="A88" s="75"/>
      <c r="B88" s="84" t="s">
        <v>121</v>
      </c>
      <c r="C88" s="75"/>
      <c r="D88" s="30"/>
      <c r="E88" s="83">
        <v>36</v>
      </c>
      <c r="F88" s="23">
        <f t="shared" si="4"/>
        <v>0</v>
      </c>
      <c r="G88" s="70"/>
    </row>
    <row r="89" spans="1:7" ht="15" customHeight="1" x14ac:dyDescent="0.25">
      <c r="A89" s="75"/>
      <c r="B89" s="84" t="s">
        <v>122</v>
      </c>
      <c r="C89" s="75"/>
      <c r="D89" s="30"/>
      <c r="E89" s="83">
        <v>36</v>
      </c>
      <c r="F89" s="23">
        <f t="shared" si="4"/>
        <v>0</v>
      </c>
      <c r="G89" s="70"/>
    </row>
    <row r="90" spans="1:7" ht="15" customHeight="1" x14ac:dyDescent="0.25">
      <c r="A90" s="75"/>
      <c r="B90" s="84" t="s">
        <v>123</v>
      </c>
      <c r="C90" s="75"/>
      <c r="D90" s="30"/>
      <c r="E90" s="83">
        <v>36</v>
      </c>
      <c r="F90" s="23">
        <f t="shared" si="4"/>
        <v>0</v>
      </c>
      <c r="G90" s="70"/>
    </row>
    <row r="91" spans="1:7" ht="15" customHeight="1" x14ac:dyDescent="0.25">
      <c r="A91" s="75"/>
      <c r="B91" s="84" t="s">
        <v>124</v>
      </c>
      <c r="C91" s="75"/>
      <c r="D91" s="30"/>
      <c r="E91" s="83">
        <v>36</v>
      </c>
      <c r="F91" s="23">
        <f t="shared" si="4"/>
        <v>0</v>
      </c>
      <c r="G91" s="70"/>
    </row>
    <row r="92" spans="1:7" ht="15" customHeight="1" x14ac:dyDescent="0.25">
      <c r="A92" s="75"/>
      <c r="B92" s="84" t="s">
        <v>125</v>
      </c>
      <c r="C92" s="75"/>
      <c r="D92" s="30"/>
      <c r="E92" s="83">
        <v>36</v>
      </c>
      <c r="F92" s="23">
        <f t="shared" si="4"/>
        <v>0</v>
      </c>
      <c r="G92" s="70"/>
    </row>
    <row r="93" spans="1:7" ht="15" customHeight="1" x14ac:dyDescent="0.25">
      <c r="A93" s="75"/>
      <c r="B93" s="84" t="s">
        <v>126</v>
      </c>
      <c r="C93" s="75"/>
      <c r="D93" s="30"/>
      <c r="E93" s="83">
        <v>36</v>
      </c>
      <c r="F93" s="23">
        <f t="shared" si="4"/>
        <v>0</v>
      </c>
      <c r="G93" s="70"/>
    </row>
    <row r="94" spans="1:7" ht="15" customHeight="1" x14ac:dyDescent="0.25">
      <c r="A94" s="75"/>
      <c r="B94" s="84" t="s">
        <v>127</v>
      </c>
      <c r="C94" s="75"/>
      <c r="D94" s="30"/>
      <c r="E94" s="83">
        <v>36</v>
      </c>
      <c r="F94" s="23">
        <f t="shared" si="4"/>
        <v>0</v>
      </c>
      <c r="G94" s="70"/>
    </row>
    <row r="95" spans="1:7" ht="15" customHeight="1" x14ac:dyDescent="0.25">
      <c r="A95" s="75"/>
      <c r="B95" s="84" t="s">
        <v>128</v>
      </c>
      <c r="C95" s="75"/>
      <c r="D95" s="30"/>
      <c r="E95" s="83">
        <v>36</v>
      </c>
      <c r="F95" s="23">
        <f t="shared" si="4"/>
        <v>0</v>
      </c>
      <c r="G95" s="70"/>
    </row>
    <row r="96" spans="1:7" ht="15" customHeight="1" x14ac:dyDescent="0.25">
      <c r="A96" s="75"/>
      <c r="B96" s="84" t="s">
        <v>129</v>
      </c>
      <c r="C96" s="75"/>
      <c r="D96" s="30"/>
      <c r="E96" s="83">
        <v>36</v>
      </c>
      <c r="F96" s="23">
        <f t="shared" si="4"/>
        <v>0</v>
      </c>
      <c r="G96" s="70"/>
    </row>
    <row r="97" spans="1:7" ht="15" customHeight="1" x14ac:dyDescent="0.25">
      <c r="A97" s="75"/>
      <c r="B97" s="84" t="s">
        <v>130</v>
      </c>
      <c r="C97" s="75"/>
      <c r="D97" s="30"/>
      <c r="E97" s="83">
        <v>36</v>
      </c>
      <c r="F97" s="23">
        <f t="shared" si="4"/>
        <v>0</v>
      </c>
      <c r="G97" s="70"/>
    </row>
    <row r="98" spans="1:7" ht="15" customHeight="1" x14ac:dyDescent="0.25">
      <c r="A98" s="75"/>
      <c r="B98" s="84" t="s">
        <v>131</v>
      </c>
      <c r="C98" s="75"/>
      <c r="D98" s="30"/>
      <c r="E98" s="83">
        <v>36</v>
      </c>
      <c r="F98" s="23">
        <f t="shared" si="4"/>
        <v>0</v>
      </c>
      <c r="G98" s="70"/>
    </row>
    <row r="99" spans="1:7" ht="15" customHeight="1" x14ac:dyDescent="0.25">
      <c r="A99" s="75"/>
      <c r="B99" s="84" t="s">
        <v>132</v>
      </c>
      <c r="C99" s="75"/>
      <c r="D99" s="30"/>
      <c r="E99" s="83">
        <v>36</v>
      </c>
      <c r="F99" s="23">
        <f t="shared" si="4"/>
        <v>0</v>
      </c>
      <c r="G99" s="70"/>
    </row>
    <row r="100" spans="1:7" ht="15" customHeight="1" x14ac:dyDescent="0.25">
      <c r="A100" s="75"/>
      <c r="B100" s="84" t="s">
        <v>133</v>
      </c>
      <c r="C100" s="75"/>
      <c r="D100" s="30"/>
      <c r="E100" s="83">
        <v>36</v>
      </c>
      <c r="F100" s="23">
        <f t="shared" si="4"/>
        <v>0</v>
      </c>
      <c r="G100" s="70"/>
    </row>
    <row r="101" spans="1:7" ht="15" customHeight="1" x14ac:dyDescent="0.25">
      <c r="A101" s="75"/>
      <c r="B101" s="84" t="s">
        <v>134</v>
      </c>
      <c r="C101" s="75"/>
      <c r="D101" s="30"/>
      <c r="E101" s="83">
        <v>36</v>
      </c>
      <c r="F101" s="23">
        <f t="shared" si="4"/>
        <v>0</v>
      </c>
      <c r="G101" s="70"/>
    </row>
    <row r="102" spans="1:7" ht="15" customHeight="1" x14ac:dyDescent="0.25">
      <c r="A102" s="75"/>
      <c r="B102" s="104" t="s">
        <v>19</v>
      </c>
      <c r="C102" s="75"/>
      <c r="D102" s="30"/>
      <c r="E102" s="38"/>
      <c r="F102" s="42">
        <f t="shared" si="3"/>
        <v>0</v>
      </c>
      <c r="G102" s="70"/>
    </row>
    <row r="103" spans="1:7" ht="15" customHeight="1" x14ac:dyDescent="0.25">
      <c r="A103" s="75"/>
      <c r="B103" s="104" t="s">
        <v>20</v>
      </c>
      <c r="C103" s="75"/>
      <c r="D103" s="30"/>
      <c r="E103" s="38"/>
      <c r="F103" s="42">
        <f t="shared" si="3"/>
        <v>0</v>
      </c>
      <c r="G103" s="70"/>
    </row>
    <row r="104" spans="1:7" ht="15" customHeight="1" x14ac:dyDescent="0.25">
      <c r="A104" s="75"/>
      <c r="B104" s="104" t="s">
        <v>21</v>
      </c>
      <c r="C104" s="75"/>
      <c r="D104" s="30"/>
      <c r="E104" s="38"/>
      <c r="F104" s="42">
        <f t="shared" si="3"/>
        <v>0</v>
      </c>
      <c r="G104" s="70"/>
    </row>
    <row r="105" spans="1:7" ht="24" x14ac:dyDescent="0.25">
      <c r="A105" s="73"/>
      <c r="B105" s="92" t="s">
        <v>12</v>
      </c>
      <c r="C105" s="25"/>
      <c r="D105" s="25" t="s">
        <v>65</v>
      </c>
      <c r="E105" s="90" t="s">
        <v>56</v>
      </c>
      <c r="F105" s="69">
        <f>+SUM(F106:F114)</f>
        <v>0</v>
      </c>
      <c r="G105" s="70"/>
    </row>
    <row r="106" spans="1:7" ht="15" customHeight="1" x14ac:dyDescent="0.25">
      <c r="A106" s="75"/>
      <c r="B106" s="82" t="s">
        <v>7</v>
      </c>
      <c r="C106" s="76"/>
      <c r="D106" s="30"/>
      <c r="E106" s="83">
        <v>36</v>
      </c>
      <c r="F106" s="23">
        <f>ROUND(+E106*D106/12,2)</f>
        <v>0</v>
      </c>
      <c r="G106" s="70"/>
    </row>
    <row r="107" spans="1:7" ht="15" customHeight="1" x14ac:dyDescent="0.25">
      <c r="A107" s="75"/>
      <c r="B107" s="85" t="s">
        <v>135</v>
      </c>
      <c r="C107" s="76"/>
      <c r="D107" s="30"/>
      <c r="E107" s="83">
        <v>36</v>
      </c>
      <c r="F107" s="23">
        <f t="shared" ref="F107:F114" si="5">ROUND(+E107*D107/12,2)</f>
        <v>0</v>
      </c>
      <c r="G107" s="70"/>
    </row>
    <row r="108" spans="1:7" ht="15" customHeight="1" x14ac:dyDescent="0.25">
      <c r="A108" s="75"/>
      <c r="B108" s="85" t="s">
        <v>136</v>
      </c>
      <c r="C108" s="76"/>
      <c r="D108" s="30"/>
      <c r="E108" s="83">
        <v>36</v>
      </c>
      <c r="F108" s="23">
        <f t="shared" si="5"/>
        <v>0</v>
      </c>
      <c r="G108" s="70"/>
    </row>
    <row r="109" spans="1:7" ht="15" customHeight="1" x14ac:dyDescent="0.25">
      <c r="A109" s="75"/>
      <c r="B109" s="85" t="s">
        <v>48</v>
      </c>
      <c r="C109" s="76"/>
      <c r="D109" s="30"/>
      <c r="E109" s="83">
        <v>36</v>
      </c>
      <c r="F109" s="23">
        <f t="shared" si="5"/>
        <v>0</v>
      </c>
      <c r="G109" s="70"/>
    </row>
    <row r="110" spans="1:7" ht="15" customHeight="1" x14ac:dyDescent="0.25">
      <c r="A110" s="75"/>
      <c r="B110" s="85" t="s">
        <v>13</v>
      </c>
      <c r="C110" s="76"/>
      <c r="D110" s="30"/>
      <c r="E110" s="83">
        <v>36</v>
      </c>
      <c r="F110" s="23">
        <f t="shared" si="5"/>
        <v>0</v>
      </c>
      <c r="G110" s="70"/>
    </row>
    <row r="111" spans="1:7" ht="15" customHeight="1" x14ac:dyDescent="0.25">
      <c r="A111" s="75"/>
      <c r="B111" s="85" t="s">
        <v>47</v>
      </c>
      <c r="C111" s="76"/>
      <c r="D111" s="30"/>
      <c r="E111" s="83">
        <v>36</v>
      </c>
      <c r="F111" s="23">
        <f t="shared" si="5"/>
        <v>0</v>
      </c>
      <c r="G111" s="70"/>
    </row>
    <row r="112" spans="1:7" ht="15" customHeight="1" x14ac:dyDescent="0.25">
      <c r="A112" s="75"/>
      <c r="B112" s="85" t="s">
        <v>26</v>
      </c>
      <c r="C112" s="76"/>
      <c r="D112" s="30"/>
      <c r="E112" s="83">
        <v>36</v>
      </c>
      <c r="F112" s="23">
        <f t="shared" si="5"/>
        <v>0</v>
      </c>
      <c r="G112" s="70"/>
    </row>
    <row r="113" spans="1:7" ht="15" customHeight="1" x14ac:dyDescent="0.25">
      <c r="A113" s="75"/>
      <c r="B113" s="85" t="s">
        <v>137</v>
      </c>
      <c r="C113" s="76"/>
      <c r="D113" s="30"/>
      <c r="E113" s="83">
        <v>36</v>
      </c>
      <c r="F113" s="23">
        <f t="shared" si="5"/>
        <v>0</v>
      </c>
      <c r="G113" s="70"/>
    </row>
    <row r="114" spans="1:7" ht="15" customHeight="1" x14ac:dyDescent="0.25">
      <c r="A114" s="75"/>
      <c r="B114" s="82" t="s">
        <v>8</v>
      </c>
      <c r="C114" s="76"/>
      <c r="D114" s="30"/>
      <c r="E114" s="83">
        <v>36</v>
      </c>
      <c r="F114" s="23">
        <f t="shared" si="5"/>
        <v>0</v>
      </c>
      <c r="G114" s="70"/>
    </row>
    <row r="115" spans="1:7" ht="15" customHeight="1" x14ac:dyDescent="0.25">
      <c r="A115" s="73"/>
      <c r="B115" s="91" t="s">
        <v>145</v>
      </c>
      <c r="C115" s="25"/>
      <c r="D115" s="25" t="s">
        <v>62</v>
      </c>
      <c r="E115" s="90"/>
      <c r="F115" s="69">
        <f>+SUM(F116:F121)</f>
        <v>0</v>
      </c>
      <c r="G115" s="70"/>
    </row>
    <row r="116" spans="1:7" ht="15" customHeight="1" x14ac:dyDescent="0.25">
      <c r="A116" s="75"/>
      <c r="B116" s="104" t="s">
        <v>6</v>
      </c>
      <c r="C116" s="76"/>
      <c r="D116" s="30"/>
      <c r="E116" s="41"/>
      <c r="F116" s="42">
        <f>D116</f>
        <v>0</v>
      </c>
      <c r="G116" s="70"/>
    </row>
    <row r="117" spans="1:7" ht="15" customHeight="1" x14ac:dyDescent="0.25">
      <c r="A117" s="75"/>
      <c r="B117" s="104"/>
      <c r="C117" s="76"/>
      <c r="D117" s="30"/>
      <c r="E117" s="41"/>
      <c r="F117" s="42">
        <f t="shared" ref="F117:F118" si="6">D117</f>
        <v>0</v>
      </c>
      <c r="G117" s="70"/>
    </row>
    <row r="118" spans="1:7" ht="15" customHeight="1" x14ac:dyDescent="0.25">
      <c r="A118" s="75"/>
      <c r="B118" s="104"/>
      <c r="C118" s="76"/>
      <c r="D118" s="30"/>
      <c r="E118" s="41"/>
      <c r="F118" s="42">
        <f t="shared" si="6"/>
        <v>0</v>
      </c>
      <c r="G118" s="70"/>
    </row>
    <row r="119" spans="1:7" ht="15" customHeight="1" x14ac:dyDescent="0.25">
      <c r="A119" s="75"/>
      <c r="B119" s="104"/>
      <c r="C119" s="76"/>
      <c r="D119" s="30"/>
      <c r="E119" s="41"/>
      <c r="F119" s="42">
        <f>D119</f>
        <v>0</v>
      </c>
      <c r="G119" s="70"/>
    </row>
    <row r="120" spans="1:7" ht="15" customHeight="1" x14ac:dyDescent="0.25">
      <c r="A120" s="75"/>
      <c r="B120" s="104"/>
      <c r="C120" s="76"/>
      <c r="D120" s="30"/>
      <c r="E120" s="41"/>
      <c r="F120" s="42">
        <f t="shared" ref="F120:F121" si="7">D120</f>
        <v>0</v>
      </c>
      <c r="G120" s="70"/>
    </row>
    <row r="121" spans="1:7" ht="15" customHeight="1" x14ac:dyDescent="0.25">
      <c r="A121" s="75"/>
      <c r="B121" s="104" t="s">
        <v>6</v>
      </c>
      <c r="C121" s="76"/>
      <c r="D121" s="30"/>
      <c r="E121" s="41"/>
      <c r="F121" s="42">
        <f t="shared" si="7"/>
        <v>0</v>
      </c>
      <c r="G121" s="70"/>
    </row>
    <row r="122" spans="1:7" ht="15" customHeight="1" x14ac:dyDescent="0.25">
      <c r="A122" s="73"/>
      <c r="B122" s="2" t="s">
        <v>10</v>
      </c>
      <c r="C122" s="25"/>
      <c r="D122" s="25" t="s">
        <v>62</v>
      </c>
      <c r="E122" s="90"/>
      <c r="F122" s="69">
        <f>+SUM(F123:F130)</f>
        <v>0</v>
      </c>
      <c r="G122" s="70"/>
    </row>
    <row r="123" spans="1:7" ht="15" customHeight="1" x14ac:dyDescent="0.25">
      <c r="A123" s="75"/>
      <c r="B123" s="105" t="s">
        <v>138</v>
      </c>
      <c r="C123" s="76"/>
      <c r="D123" s="30"/>
      <c r="E123" s="41"/>
      <c r="F123" s="23">
        <f>D123</f>
        <v>0</v>
      </c>
      <c r="G123" s="70"/>
    </row>
    <row r="124" spans="1:7" ht="15" customHeight="1" x14ac:dyDescent="0.25">
      <c r="A124" s="75"/>
      <c r="B124" s="105" t="s">
        <v>139</v>
      </c>
      <c r="C124" s="76"/>
      <c r="D124" s="30"/>
      <c r="E124" s="41"/>
      <c r="F124" s="23">
        <f t="shared" ref="F124:F130" si="8">D124</f>
        <v>0</v>
      </c>
      <c r="G124" s="70"/>
    </row>
    <row r="125" spans="1:7" ht="15" customHeight="1" x14ac:dyDescent="0.25">
      <c r="A125" s="75"/>
      <c r="B125" s="105" t="s">
        <v>140</v>
      </c>
      <c r="C125" s="76"/>
      <c r="D125" s="30"/>
      <c r="E125" s="41"/>
      <c r="F125" s="23">
        <f t="shared" si="8"/>
        <v>0</v>
      </c>
      <c r="G125" s="70"/>
    </row>
    <row r="126" spans="1:7" ht="15" customHeight="1" x14ac:dyDescent="0.25">
      <c r="A126" s="75"/>
      <c r="B126" s="105" t="s">
        <v>11</v>
      </c>
      <c r="C126" s="76"/>
      <c r="D126" s="30"/>
      <c r="E126" s="41"/>
      <c r="F126" s="23">
        <f t="shared" si="8"/>
        <v>0</v>
      </c>
      <c r="G126" s="70"/>
    </row>
    <row r="127" spans="1:7" ht="15" customHeight="1" x14ac:dyDescent="0.25">
      <c r="A127" s="75"/>
      <c r="B127" s="105" t="s">
        <v>141</v>
      </c>
      <c r="C127" s="76"/>
      <c r="D127" s="30"/>
      <c r="E127" s="41"/>
      <c r="F127" s="23">
        <f t="shared" si="8"/>
        <v>0</v>
      </c>
      <c r="G127" s="70"/>
    </row>
    <row r="128" spans="1:7" ht="15" customHeight="1" x14ac:dyDescent="0.25">
      <c r="A128" s="75"/>
      <c r="B128" s="105" t="s">
        <v>142</v>
      </c>
      <c r="C128" s="76"/>
      <c r="D128" s="30"/>
      <c r="E128" s="41"/>
      <c r="F128" s="23">
        <f t="shared" si="8"/>
        <v>0</v>
      </c>
      <c r="G128" s="70"/>
    </row>
    <row r="129" spans="1:7" ht="15" customHeight="1" x14ac:dyDescent="0.25">
      <c r="A129" s="75"/>
      <c r="B129" s="105" t="s">
        <v>143</v>
      </c>
      <c r="C129" s="76"/>
      <c r="D129" s="30"/>
      <c r="E129" s="41"/>
      <c r="F129" s="23">
        <f t="shared" si="8"/>
        <v>0</v>
      </c>
      <c r="G129" s="70"/>
    </row>
    <row r="130" spans="1:7" ht="15" customHeight="1" x14ac:dyDescent="0.25">
      <c r="A130" s="75"/>
      <c r="B130" s="105" t="s">
        <v>144</v>
      </c>
      <c r="C130" s="76"/>
      <c r="D130" s="30"/>
      <c r="E130" s="41"/>
      <c r="F130" s="23">
        <f t="shared" si="8"/>
        <v>0</v>
      </c>
      <c r="G130" s="70"/>
    </row>
    <row r="131" spans="1:7" ht="15" customHeight="1" x14ac:dyDescent="0.25">
      <c r="A131" s="77"/>
      <c r="B131" s="106"/>
      <c r="C131" s="43"/>
      <c r="D131" s="43"/>
      <c r="E131" s="41"/>
      <c r="F131" s="42"/>
      <c r="G131" s="70"/>
    </row>
    <row r="132" spans="1:7" ht="15" customHeight="1" x14ac:dyDescent="0.25">
      <c r="A132" s="78"/>
      <c r="B132" s="107"/>
      <c r="C132" s="107"/>
      <c r="D132" s="107"/>
      <c r="E132" s="79"/>
      <c r="F132" s="42"/>
      <c r="G132" s="70"/>
    </row>
    <row r="133" spans="1:7" ht="29.4" customHeight="1" x14ac:dyDescent="0.25">
      <c r="A133" s="110" t="s">
        <v>149</v>
      </c>
      <c r="B133" s="111"/>
      <c r="C133" s="112"/>
      <c r="D133" s="119" t="s">
        <v>4</v>
      </c>
      <c r="E133" s="120"/>
      <c r="F133" s="88">
        <f>+F122+F115+F105+F44+F32+F20+F10+F16</f>
        <v>0</v>
      </c>
      <c r="G133" s="70"/>
    </row>
    <row r="134" spans="1:7" ht="29.4" customHeight="1" x14ac:dyDescent="0.25">
      <c r="A134" s="113"/>
      <c r="B134" s="114"/>
      <c r="C134" s="115"/>
      <c r="D134" s="121" t="s">
        <v>157</v>
      </c>
      <c r="E134" s="122"/>
      <c r="F134" s="99"/>
      <c r="G134" s="70"/>
    </row>
    <row r="135" spans="1:7" ht="29.4" customHeight="1" x14ac:dyDescent="0.25">
      <c r="A135" s="116"/>
      <c r="B135" s="117"/>
      <c r="C135" s="118"/>
      <c r="D135" s="123" t="s">
        <v>43</v>
      </c>
      <c r="E135" s="124"/>
      <c r="F135" s="89">
        <f>ROUND(+F133*(1+F134),2)</f>
        <v>0</v>
      </c>
      <c r="G135" s="80"/>
    </row>
    <row r="138" spans="1:7" ht="72" customHeight="1" x14ac:dyDescent="0.25">
      <c r="B138" s="81"/>
    </row>
  </sheetData>
  <sheetProtection algorithmName="SHA-512" hashValue="Uc9IoB2eDl9uW/gq0TXSHC1cH9bE8RBBJCYRbObGTGYCjvJ7DnHQJrAsGGvqoaDoi8D1D8px2xr3Ua0yCcaDkQ==" saltValue="a6xEqRtwaaRs0gYE4n+SWA==" spinCount="100000" sheet="1" objects="1" scenarios="1" insertRows="0"/>
  <mergeCells count="5">
    <mergeCell ref="A8:F8"/>
    <mergeCell ref="A133:C135"/>
    <mergeCell ref="D133:E133"/>
    <mergeCell ref="D134:E134"/>
    <mergeCell ref="D135:E135"/>
  </mergeCells>
  <conditionalFormatting sqref="F135">
    <cfRule type="cellIs" dxfId="0" priority="1" operator="greaterThan">
      <formula>$C$3</formula>
    </cfRule>
  </conditionalFormatting>
  <pageMargins left="0.70866141732283472" right="0.70866141732283472" top="0.74803149606299213" bottom="0.74803149606299213" header="0.31496062992125984" footer="0.31496062992125984"/>
  <pageSetup paperSize="9" scale="49" fitToHeight="2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193F1C5E-F20B-4B98-8F41-DF2761E5CF79}">
          <x14:formula1>
            <xm:f>Aux!$B$3:$B$13</xm:f>
          </x14:formula1>
          <xm:sqref>C2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F944C-6981-4260-9DC3-F0966D148806}">
  <dimension ref="B2:H14"/>
  <sheetViews>
    <sheetView workbookViewId="0">
      <selection activeCell="C15" sqref="C15"/>
    </sheetView>
  </sheetViews>
  <sheetFormatPr defaultRowHeight="13.2" x14ac:dyDescent="0.25"/>
  <cols>
    <col min="3" max="3" width="16.5546875" customWidth="1"/>
    <col min="4" max="4" width="31.6640625" bestFit="1" customWidth="1"/>
    <col min="5" max="5" width="35.5546875" bestFit="1" customWidth="1"/>
    <col min="6" max="7" width="13.88671875" bestFit="1" customWidth="1"/>
    <col min="8" max="8" width="21.5546875" bestFit="1" customWidth="1"/>
  </cols>
  <sheetData>
    <row r="2" spans="2:8" ht="91.2" customHeight="1" x14ac:dyDescent="0.25">
      <c r="B2" s="45" t="s">
        <v>154</v>
      </c>
      <c r="C2" s="46" t="s">
        <v>153</v>
      </c>
    </row>
    <row r="3" spans="2:8" x14ac:dyDescent="0.25">
      <c r="B3">
        <v>1</v>
      </c>
      <c r="C3" s="44">
        <v>5629531.3200000003</v>
      </c>
      <c r="D3" s="44"/>
      <c r="E3" s="44"/>
      <c r="F3" s="44"/>
      <c r="G3" s="44"/>
      <c r="H3" s="44"/>
    </row>
    <row r="4" spans="2:8" x14ac:dyDescent="0.25">
      <c r="B4">
        <v>2</v>
      </c>
      <c r="C4" s="44">
        <v>6065210.9400000004</v>
      </c>
      <c r="D4" s="44"/>
      <c r="E4" s="44"/>
      <c r="F4" s="44"/>
      <c r="G4" s="44"/>
      <c r="H4" s="44"/>
    </row>
    <row r="5" spans="2:8" x14ac:dyDescent="0.25">
      <c r="B5">
        <v>3</v>
      </c>
      <c r="C5" s="44">
        <v>5893005.7300000004</v>
      </c>
      <c r="D5" s="44"/>
      <c r="E5" s="44"/>
      <c r="F5" s="44"/>
      <c r="G5" s="44"/>
      <c r="H5" s="44"/>
    </row>
    <row r="6" spans="2:8" x14ac:dyDescent="0.25">
      <c r="B6">
        <v>4</v>
      </c>
      <c r="C6" s="44">
        <v>4255764.8</v>
      </c>
      <c r="D6" s="44"/>
      <c r="E6" s="44"/>
      <c r="F6" s="44"/>
      <c r="G6" s="44"/>
      <c r="H6" s="44"/>
    </row>
    <row r="7" spans="2:8" x14ac:dyDescent="0.25">
      <c r="B7">
        <v>5</v>
      </c>
      <c r="C7" s="44">
        <v>3468987.28</v>
      </c>
      <c r="D7" s="44"/>
      <c r="E7" s="44"/>
      <c r="F7" s="44"/>
      <c r="G7" s="44"/>
      <c r="H7" s="44"/>
    </row>
    <row r="8" spans="2:8" x14ac:dyDescent="0.25">
      <c r="B8">
        <v>6</v>
      </c>
      <c r="C8" s="44">
        <v>3472537.68</v>
      </c>
      <c r="D8" s="44"/>
      <c r="E8" s="44"/>
      <c r="F8" s="44"/>
      <c r="G8" s="44"/>
      <c r="H8" s="44"/>
    </row>
    <row r="9" spans="2:8" x14ac:dyDescent="0.25">
      <c r="B9">
        <v>7</v>
      </c>
      <c r="C9" s="44">
        <v>4249630.34</v>
      </c>
      <c r="D9" s="44"/>
      <c r="E9" s="44"/>
      <c r="F9" s="44"/>
      <c r="G9" s="44"/>
      <c r="H9" s="44"/>
    </row>
    <row r="10" spans="2:8" x14ac:dyDescent="0.25">
      <c r="B10">
        <v>8</v>
      </c>
      <c r="C10" s="44">
        <v>3004508.43</v>
      </c>
      <c r="D10" s="44"/>
      <c r="E10" s="44"/>
      <c r="F10" s="44"/>
      <c r="G10" s="44"/>
      <c r="H10" s="44"/>
    </row>
    <row r="11" spans="2:8" x14ac:dyDescent="0.25">
      <c r="B11">
        <v>9</v>
      </c>
      <c r="C11" s="44">
        <v>2220707.61</v>
      </c>
      <c r="D11" s="44"/>
      <c r="E11" s="44"/>
      <c r="F11" s="44"/>
      <c r="G11" s="44"/>
      <c r="H11" s="44"/>
    </row>
    <row r="12" spans="2:8" x14ac:dyDescent="0.25">
      <c r="B12">
        <v>10</v>
      </c>
      <c r="C12" s="44">
        <v>3813349.19</v>
      </c>
      <c r="D12" s="44"/>
      <c r="E12" s="44"/>
      <c r="F12" s="44"/>
      <c r="G12" s="44"/>
      <c r="H12" s="44"/>
    </row>
    <row r="13" spans="2:8" x14ac:dyDescent="0.25">
      <c r="B13">
        <v>11</v>
      </c>
      <c r="C13" s="44">
        <v>2640290.5299999998</v>
      </c>
      <c r="D13" s="44"/>
      <c r="E13" s="44"/>
      <c r="F13" s="44"/>
      <c r="G13" s="44"/>
      <c r="H13" s="44"/>
    </row>
    <row r="14" spans="2:8" x14ac:dyDescent="0.25">
      <c r="B14" t="s">
        <v>152</v>
      </c>
      <c r="C14" s="44">
        <f>SUM(C3:C13)</f>
        <v>44713523.850000001</v>
      </c>
      <c r="D14" s="44"/>
      <c r="E14" s="44"/>
      <c r="F14" s="44"/>
      <c r="G14" s="44"/>
      <c r="H14" s="44"/>
    </row>
  </sheetData>
  <sheetProtection algorithmName="SHA-512" hashValue="9doCfysGCvlNg2X4+MeWohrYeQueH5Ogzf+BaittPNsCbJp87Fd9KhW38AxplsZHo+6DQkVV9QEhrV/Duq6OwA==" saltValue="MFPgo6XQe5hNJqS8XuUht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1</vt:i4>
      </vt:variant>
    </vt:vector>
  </HeadingPairs>
  <TitlesOfParts>
    <vt:vector size="4" baseType="lpstr">
      <vt:lpstr>Instruccions</vt:lpstr>
      <vt:lpstr>Oferta desglossada</vt:lpstr>
      <vt:lpstr>Aux</vt:lpstr>
      <vt:lpstr>'Oferta desglossada'!Àrea_d'impressió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Requeriment d'acreditació de solvència tècnica o professional GEINSTAL.pdf</dc:title>
  <dc:creator>Gonzalo Vielba</dc:creator>
  <cp:lastModifiedBy>Garcia Piera, Josep Oriol</cp:lastModifiedBy>
  <cp:lastPrinted>2026-05-21T09:29:35Z</cp:lastPrinted>
  <dcterms:created xsi:type="dcterms:W3CDTF">2019-09-05T10:35:09Z</dcterms:created>
  <dcterms:modified xsi:type="dcterms:W3CDTF">2026-05-21T09:31:31Z</dcterms:modified>
</cp:coreProperties>
</file>