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Obelix\e\DireccioEconomicoFinancera\DEF\Gestio_Economica\Contractacio\2026_HUAV\CAPITOL_2\MIXTES\26-1101472189_O_Hemodialisi_domiciliaria\"/>
    </mc:Choice>
  </mc:AlternateContent>
  <bookViews>
    <workbookView xWindow="0" yWindow="0" windowWidth="23040" windowHeight="9192"/>
  </bookViews>
  <sheets>
    <sheet name="Dades licitador" sheetId="7" r:id="rId1"/>
    <sheet name="LOT 2 - imports licitació" sheetId="3" r:id="rId2"/>
    <sheet name="LOT 2 - oferta econòmica" sheetId="8" r:id="rId3"/>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27" i="8" l="1"/>
  <c r="J27" i="8" s="1"/>
  <c r="K27" i="8" s="1"/>
  <c r="H26" i="8"/>
  <c r="J26" i="8" s="1"/>
  <c r="J28" i="8" s="1"/>
  <c r="J29" i="8" s="1"/>
  <c r="H22" i="8"/>
  <c r="J22" i="8" s="1"/>
  <c r="K22" i="8" s="1"/>
  <c r="J21" i="8"/>
  <c r="H21" i="8"/>
  <c r="H17" i="8"/>
  <c r="J17" i="8" s="1"/>
  <c r="K17" i="8" s="1"/>
  <c r="J16" i="8"/>
  <c r="J18" i="8" s="1"/>
  <c r="J19" i="8" s="1"/>
  <c r="H16" i="8"/>
  <c r="J10" i="8"/>
  <c r="K10" i="8" s="1"/>
  <c r="J9" i="8"/>
  <c r="K9" i="8" s="1"/>
  <c r="J8" i="8"/>
  <c r="K8" i="8" s="1"/>
  <c r="J7" i="8"/>
  <c r="J12" i="8" l="1"/>
  <c r="J23" i="8"/>
  <c r="J24" i="8" s="1"/>
  <c r="K7" i="8"/>
  <c r="K12" i="8" s="1"/>
  <c r="K16" i="8"/>
  <c r="K18" i="8" s="1"/>
  <c r="K19" i="8" s="1"/>
  <c r="K26" i="8"/>
  <c r="K28" i="8" s="1"/>
  <c r="K29" i="8" s="1"/>
  <c r="K21" i="8"/>
  <c r="K23" i="8" s="1"/>
  <c r="K24" i="8" s="1"/>
  <c r="J8" i="3"/>
  <c r="K13" i="8" l="1"/>
  <c r="K31" i="8" s="1"/>
  <c r="H12" i="8"/>
  <c r="J13" i="8"/>
  <c r="J31" i="8" s="1"/>
  <c r="H31" i="8" s="1"/>
  <c r="J7" i="3"/>
  <c r="K8" i="3"/>
  <c r="H27" i="3"/>
  <c r="H26" i="3"/>
  <c r="H22" i="3"/>
  <c r="H21" i="3"/>
  <c r="H17" i="3"/>
  <c r="H16" i="3"/>
  <c r="H10" i="3"/>
  <c r="H9" i="3"/>
  <c r="J26" i="3" l="1"/>
  <c r="J27" i="3"/>
  <c r="K27" i="3" s="1"/>
  <c r="J21" i="3"/>
  <c r="J22" i="3"/>
  <c r="K22" i="3" s="1"/>
  <c r="J17" i="3"/>
  <c r="K17" i="3" s="1"/>
  <c r="J16" i="3"/>
  <c r="J9" i="3"/>
  <c r="K9" i="3" s="1"/>
  <c r="J10" i="3"/>
  <c r="K10" i="3" s="1"/>
  <c r="K7" i="3"/>
  <c r="K26" i="3" l="1"/>
  <c r="K28" i="3" s="1"/>
  <c r="K29" i="3" s="1"/>
  <c r="J28" i="3"/>
  <c r="J29" i="3" s="1"/>
  <c r="K21" i="3"/>
  <c r="K23" i="3" s="1"/>
  <c r="K24" i="3" s="1"/>
  <c r="J23" i="3"/>
  <c r="J24" i="3" s="1"/>
  <c r="K16" i="3"/>
  <c r="K18" i="3" s="1"/>
  <c r="K19" i="3" s="1"/>
  <c r="J18" i="3"/>
  <c r="J19" i="3" s="1"/>
  <c r="K12" i="3"/>
  <c r="J12" i="3"/>
  <c r="J13" i="3" l="1"/>
  <c r="J31" i="3"/>
  <c r="K13" i="3"/>
  <c r="K31" i="3"/>
  <c r="H12" i="3"/>
  <c r="H31" i="3" l="1"/>
</calcChain>
</file>

<file path=xl/sharedStrings.xml><?xml version="1.0" encoding="utf-8"?>
<sst xmlns="http://schemas.openxmlformats.org/spreadsheetml/2006/main" count="121" uniqueCount="48">
  <si>
    <t>Tipus IVA</t>
  </si>
  <si>
    <t>Codi SAP</t>
  </si>
  <si>
    <t>2027 (12 mesos)</t>
  </si>
  <si>
    <t>2026 (6 mesos)</t>
  </si>
  <si>
    <t>2028 (12 mesos)</t>
  </si>
  <si>
    <t>2029 (12 mesos)</t>
  </si>
  <si>
    <t>2030 (6 mesos)</t>
  </si>
  <si>
    <t>Any</t>
  </si>
  <si>
    <t>Contracte
inicial</t>
  </si>
  <si>
    <t>1a pròrroga</t>
  </si>
  <si>
    <t>2a pròrroga</t>
  </si>
  <si>
    <t>3a pròrroga</t>
  </si>
  <si>
    <t>Setmanes</t>
  </si>
  <si>
    <t>Número
pacients</t>
  </si>
  <si>
    <t>LOT 2   HEMODIÀLISI DOMICILIÀRIA PER A CASOS ESPECIALS</t>
  </si>
  <si>
    <t>Total sessions estimades</t>
  </si>
  <si>
    <t>TOTAL</t>
  </si>
  <si>
    <t>Valor estimat del contracte (sense IVA):</t>
  </si>
  <si>
    <t>Import base de licitació (amb IVA):</t>
  </si>
  <si>
    <t>Contracte</t>
  </si>
  <si>
    <t>Pròrroga</t>
  </si>
  <si>
    <t>Import unitari
 sense IVA</t>
  </si>
  <si>
    <t>Import total
sense IVA</t>
  </si>
  <si>
    <t>Import total
amb IVA</t>
  </si>
  <si>
    <t>Concepte</t>
  </si>
  <si>
    <t>Fungible</t>
  </si>
  <si>
    <t>Lloguer equip</t>
  </si>
  <si>
    <t>Total sessions
 estimades</t>
  </si>
  <si>
    <t>Possibilitat de modificacions (20 % de l'import de licitació):</t>
  </si>
  <si>
    <t>Import de la 1a pròrroga (amb IVA):</t>
  </si>
  <si>
    <t>Import de la 2a pròrroga (amb IVA):</t>
  </si>
  <si>
    <t>Import de la 3a pròrroga (amb IVA):</t>
  </si>
  <si>
    <t xml:space="preserve">                                      Possibilitat de modificacions (20 % de l'import de la pròrroga):</t>
  </si>
  <si>
    <t>Licitador</t>
  </si>
  <si>
    <t>NIF</t>
  </si>
  <si>
    <t>Nom i cognoms representant 1</t>
  </si>
  <si>
    <t>DNI representant 1</t>
  </si>
  <si>
    <t>Nom i cognoms representant 2</t>
  </si>
  <si>
    <t>DNI representant 2</t>
  </si>
  <si>
    <t>Lloc i data</t>
  </si>
  <si>
    <r>
      <t xml:space="preserve">D'acord amb el que s'estableix plec de clàusules administratives particulars,  per mitjà de l’eina Sobre Digital les empreses hauran de signar el document “resum” de les seves ofertes, amb signatura electrònica avançada basada en un certificat qualificat o reconegut, amb la signatura del qual s’entén signada la totalitat de l’oferta, atès que aquest document conté les empremtes electròniques de tots els documents que la composen. 
</t>
    </r>
    <r>
      <rPr>
        <sz val="10"/>
        <color rgb="FFC00000"/>
        <rFont val="Arial"/>
        <family val="2"/>
      </rPr>
      <t>Per aquest motiu, no és necessari passar aquest document a pdf i signar-l'ho electrònicament, ja que es suficient amb signar el document "resum" de les ofertes per mitjà de l'eina Sobre Digital</t>
    </r>
    <r>
      <rPr>
        <sz val="10"/>
        <color theme="1"/>
        <rFont val="Arial"/>
        <family val="2"/>
      </rPr>
      <t xml:space="preserve">
 S'estableixen els requisits següents per a la presentació d'aquest document d'oferta:
1-presentar l'oferta en el format de full de càlcul facilitat  
2-no alterar l'estructura del full de càlcul
</t>
    </r>
    <r>
      <rPr>
        <sz val="10"/>
        <color rgb="FFC00000"/>
        <rFont val="Arial"/>
        <family val="2"/>
      </rPr>
      <t xml:space="preserve">
L'incompliment de qualsevol dels requisits anteriors comportarà l'exclusió  de la licitació quan afecti a  elements substancials i/o materials de l'oferta de manera que no permeti determinar el contingut material de l’oferta i/o valorar-la d'acord amb els criteris d'adjudicació.</t>
    </r>
  </si>
  <si>
    <t>Subministrament de l’equipament i  material necessaris per 
a realitzar les sessions d’hemodiàlisi domiciliària diària de
 l’Hospital Universitari Arnau de Vilanova de Lleida</t>
  </si>
  <si>
    <t>Sobre 3 - oferta ecònomica</t>
  </si>
  <si>
    <t>IMPORTS DE LICITACIÓ</t>
  </si>
  <si>
    <t>OFERTA ECONÒMICA</t>
  </si>
  <si>
    <t>S'hauran d'emplenar les cel·les ressaltades en groc,
la resta de cel·les s'emplenaran automàticament</t>
  </si>
  <si>
    <t>Lot 2 - Hemodiàlisi domiciliària per a casos especials</t>
  </si>
  <si>
    <t>Expedient número CS/AH06/1101472189/26/AMUP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</si>
</sst>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 &quot;€&quot;"/>
  </numFmts>
  <fonts count="11" x14ac:knownFonts="1">
    <font>
      <sz val="11"/>
      <color theme="1"/>
      <name val="Calibri"/>
      <family val="2"/>
      <scheme val="minor"/>
    </font>
    <font>
      <sz val="9"/>
      <color theme="1"/>
      <name val="Arial"/>
      <family val="2"/>
    </font>
    <font>
      <b/>
      <sz val="9"/>
      <color theme="1"/>
      <name val="Arial"/>
      <family val="2"/>
    </font>
    <font>
      <sz val="10"/>
      <color theme="1"/>
      <name val="Arial"/>
      <family val="2"/>
    </font>
    <font>
      <sz val="10"/>
      <color theme="0"/>
      <name val="Arial"/>
      <family val="2"/>
    </font>
    <font>
      <sz val="10"/>
      <color rgb="FFC00000"/>
      <name val="Arial"/>
      <family val="2"/>
    </font>
    <font>
      <b/>
      <sz val="10"/>
      <color theme="0"/>
      <name val="Arial"/>
      <family val="2"/>
    </font>
    <font>
      <b/>
      <sz val="16"/>
      <color theme="1"/>
      <name val="Arial"/>
      <family val="2"/>
    </font>
    <font>
      <b/>
      <sz val="18"/>
      <color theme="1"/>
      <name val="Arial"/>
      <family val="2"/>
    </font>
    <font>
      <b/>
      <sz val="16"/>
      <color rgb="FFC00000"/>
      <name val="Arial"/>
      <family val="2"/>
    </font>
    <font>
      <b/>
      <sz val="12"/>
      <color theme="1"/>
      <name val="Arial"/>
      <family val="2"/>
    </font>
  </fonts>
  <fills count="5">
    <fill>
      <patternFill patternType="none"/>
    </fill>
    <fill>
      <patternFill patternType="gray125"/>
    </fill>
    <fill>
      <patternFill patternType="solid">
        <fgColor theme="7" tint="0.79998168889431442"/>
        <bgColor indexed="64"/>
      </patternFill>
    </fill>
    <fill>
      <patternFill patternType="solid">
        <fgColor theme="7" tint="0.59999389629810485"/>
        <bgColor indexed="64"/>
      </patternFill>
    </fill>
    <fill>
      <patternFill patternType="solid">
        <fgColor rgb="FFFFFF99"/>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1">
    <xf numFmtId="0" fontId="0" fillId="0" borderId="0"/>
  </cellStyleXfs>
  <cellXfs count="61">
    <xf numFmtId="0" fontId="0" fillId="0" borderId="0" xfId="0"/>
    <xf numFmtId="0" fontId="3" fillId="0" borderId="0" xfId="0" applyFont="1" applyProtection="1"/>
    <xf numFmtId="0" fontId="7" fillId="0" borderId="0" xfId="0" applyFont="1" applyAlignment="1" applyProtection="1">
      <alignment horizontal="center"/>
    </xf>
    <xf numFmtId="164" fontId="4" fillId="0" borderId="0" xfId="0" applyNumberFormat="1" applyFont="1" applyBorder="1" applyAlignment="1" applyProtection="1">
      <alignment horizontal="center" vertical="center"/>
    </xf>
    <xf numFmtId="0" fontId="4" fillId="0" borderId="0" xfId="0" applyFont="1" applyBorder="1" applyProtection="1"/>
    <xf numFmtId="164" fontId="6" fillId="0" borderId="0" xfId="0" applyNumberFormat="1" applyFont="1" applyBorder="1" applyAlignment="1" applyProtection="1">
      <alignment horizontal="center" vertical="center"/>
    </xf>
    <xf numFmtId="0" fontId="8" fillId="0" borderId="0" xfId="0" applyFont="1" applyBorder="1" applyAlignment="1" applyProtection="1">
      <alignment vertical="center"/>
    </xf>
    <xf numFmtId="0" fontId="1" fillId="0" borderId="0" xfId="0" applyFont="1" applyProtection="1"/>
    <xf numFmtId="0" fontId="2" fillId="3" borderId="1" xfId="0" applyFont="1" applyFill="1" applyBorder="1" applyAlignment="1" applyProtection="1">
      <alignment horizontal="center" vertical="center" wrapText="1"/>
    </xf>
    <xf numFmtId="0" fontId="2" fillId="3" borderId="2" xfId="0" applyFont="1" applyFill="1" applyBorder="1" applyAlignment="1" applyProtection="1">
      <alignment horizontal="center" vertical="center" wrapText="1"/>
    </xf>
    <xf numFmtId="0" fontId="1" fillId="0" borderId="0" xfId="0" applyFont="1" applyAlignment="1" applyProtection="1">
      <alignment wrapText="1"/>
    </xf>
    <xf numFmtId="0" fontId="1" fillId="0" borderId="1" xfId="0" applyFont="1" applyBorder="1" applyAlignment="1" applyProtection="1">
      <alignment horizontal="center" vertical="center"/>
    </xf>
    <xf numFmtId="164" fontId="1" fillId="0" borderId="1" xfId="0" applyNumberFormat="1" applyFont="1" applyBorder="1" applyAlignment="1" applyProtection="1">
      <alignment horizontal="center" vertical="center"/>
    </xf>
    <xf numFmtId="9" fontId="1" fillId="0" borderId="1" xfId="0" applyNumberFormat="1" applyFont="1" applyBorder="1" applyAlignment="1" applyProtection="1">
      <alignment horizontal="center" vertical="center"/>
    </xf>
    <xf numFmtId="0" fontId="1" fillId="0" borderId="0" xfId="0" applyFont="1" applyAlignment="1" applyProtection="1">
      <alignment horizontal="center" vertical="center"/>
    </xf>
    <xf numFmtId="164" fontId="1" fillId="0" borderId="0" xfId="0" applyNumberFormat="1" applyFont="1" applyAlignment="1" applyProtection="1">
      <alignment horizontal="center" vertical="center"/>
    </xf>
    <xf numFmtId="0" fontId="2" fillId="3" borderId="4" xfId="0" applyFont="1" applyFill="1" applyBorder="1" applyAlignment="1" applyProtection="1">
      <alignment horizontal="center" vertical="center" wrapText="1"/>
    </xf>
    <xf numFmtId="0" fontId="2" fillId="3" borderId="3" xfId="0" applyFont="1" applyFill="1" applyBorder="1" applyAlignment="1" applyProtection="1">
      <alignment horizontal="center" vertical="center"/>
    </xf>
    <xf numFmtId="0" fontId="1" fillId="3" borderId="3" xfId="0" applyFont="1" applyFill="1" applyBorder="1" applyAlignment="1" applyProtection="1">
      <alignment horizontal="center" vertical="center"/>
    </xf>
    <xf numFmtId="164" fontId="2" fillId="3" borderId="3" xfId="0" applyNumberFormat="1" applyFont="1" applyFill="1" applyBorder="1" applyAlignment="1" applyProtection="1">
      <alignment horizontal="left" vertical="center" wrapText="1"/>
    </xf>
    <xf numFmtId="164" fontId="2" fillId="3" borderId="3" xfId="0" applyNumberFormat="1" applyFont="1" applyFill="1" applyBorder="1" applyAlignment="1" applyProtection="1">
      <alignment horizontal="center" vertical="center" wrapText="1"/>
    </xf>
    <xf numFmtId="164" fontId="2" fillId="3" borderId="5" xfId="0" applyNumberFormat="1" applyFont="1" applyFill="1" applyBorder="1" applyAlignment="1" applyProtection="1">
      <alignment horizontal="center" vertical="center" wrapText="1"/>
    </xf>
    <xf numFmtId="0" fontId="2" fillId="3" borderId="6" xfId="0" applyFont="1" applyFill="1" applyBorder="1" applyAlignment="1" applyProtection="1">
      <alignment horizontal="center" vertical="center" wrapText="1"/>
    </xf>
    <xf numFmtId="0" fontId="2" fillId="3" borderId="7" xfId="0" applyFont="1" applyFill="1" applyBorder="1" applyAlignment="1" applyProtection="1">
      <alignment horizontal="center" vertical="center"/>
    </xf>
    <xf numFmtId="0" fontId="1" fillId="3" borderId="7" xfId="0" applyFont="1" applyFill="1" applyBorder="1" applyAlignment="1" applyProtection="1">
      <alignment horizontal="center" vertical="center"/>
    </xf>
    <xf numFmtId="164" fontId="2" fillId="3" borderId="7" xfId="0" applyNumberFormat="1" applyFont="1" applyFill="1" applyBorder="1" applyAlignment="1" applyProtection="1">
      <alignment horizontal="center" vertical="center" wrapText="1"/>
    </xf>
    <xf numFmtId="164" fontId="2" fillId="3" borderId="8" xfId="0" applyNumberFormat="1" applyFont="1" applyFill="1" applyBorder="1" applyAlignment="1" applyProtection="1">
      <alignment horizontal="center" vertical="center" wrapText="1"/>
    </xf>
    <xf numFmtId="0" fontId="2" fillId="3" borderId="4" xfId="0" applyFont="1" applyFill="1" applyBorder="1" applyAlignment="1" applyProtection="1">
      <alignment vertical="center" wrapText="1"/>
    </xf>
    <xf numFmtId="0" fontId="2" fillId="3" borderId="3" xfId="0" applyFont="1" applyFill="1" applyBorder="1" applyAlignment="1" applyProtection="1">
      <alignment vertical="center" wrapText="1"/>
    </xf>
    <xf numFmtId="0" fontId="2" fillId="3" borderId="3" xfId="0" applyFont="1" applyFill="1" applyBorder="1" applyAlignment="1" applyProtection="1">
      <alignment horizontal="center" vertical="center" wrapText="1"/>
    </xf>
    <xf numFmtId="0" fontId="2" fillId="3" borderId="6" xfId="0" applyFont="1" applyFill="1" applyBorder="1" applyAlignment="1" applyProtection="1">
      <alignment vertical="center" wrapText="1"/>
    </xf>
    <xf numFmtId="0" fontId="2" fillId="3" borderId="7" xfId="0" applyFont="1" applyFill="1" applyBorder="1" applyAlignment="1" applyProtection="1">
      <alignment vertical="center" wrapText="1"/>
    </xf>
    <xf numFmtId="0" fontId="2" fillId="3" borderId="9" xfId="0" applyFont="1" applyFill="1" applyBorder="1" applyAlignment="1" applyProtection="1">
      <alignment vertical="center" wrapText="1"/>
    </xf>
    <xf numFmtId="0" fontId="2" fillId="3" borderId="10" xfId="0" applyFont="1" applyFill="1" applyBorder="1" applyAlignment="1" applyProtection="1">
      <alignment vertical="center" wrapText="1"/>
    </xf>
    <xf numFmtId="164" fontId="2" fillId="3" borderId="10" xfId="0" applyNumberFormat="1" applyFont="1" applyFill="1" applyBorder="1" applyAlignment="1" applyProtection="1">
      <alignment horizontal="left" vertical="center" wrapText="1"/>
    </xf>
    <xf numFmtId="164" fontId="2" fillId="3" borderId="10" xfId="0" applyNumberFormat="1" applyFont="1" applyFill="1" applyBorder="1" applyAlignment="1" applyProtection="1">
      <alignment horizontal="center" vertical="center" wrapText="1"/>
    </xf>
    <xf numFmtId="164" fontId="2" fillId="3" borderId="2" xfId="0" applyNumberFormat="1" applyFont="1" applyFill="1" applyBorder="1" applyAlignment="1" applyProtection="1">
      <alignment horizontal="center" vertical="center" wrapText="1"/>
    </xf>
    <xf numFmtId="164" fontId="1" fillId="0" borderId="0" xfId="0" applyNumberFormat="1" applyFont="1" applyProtection="1"/>
    <xf numFmtId="164" fontId="1" fillId="4" borderId="1" xfId="0" applyNumberFormat="1" applyFont="1" applyFill="1" applyBorder="1" applyAlignment="1" applyProtection="1">
      <alignment horizontal="center" vertical="center"/>
      <protection locked="0"/>
    </xf>
    <xf numFmtId="0" fontId="3" fillId="0" borderId="1" xfId="0" applyFont="1" applyBorder="1" applyAlignment="1" applyProtection="1">
      <alignment horizontal="center" vertical="center"/>
    </xf>
    <xf numFmtId="0" fontId="3" fillId="4" borderId="1" xfId="0" applyFont="1" applyFill="1" applyBorder="1" applyAlignment="1" applyProtection="1">
      <alignment horizontal="center" vertical="center"/>
      <protection locked="0"/>
    </xf>
    <xf numFmtId="0" fontId="3" fillId="0" borderId="1" xfId="0" applyFont="1" applyBorder="1" applyAlignment="1" applyProtection="1">
      <alignment horizontal="center" vertical="center" wrapText="1"/>
    </xf>
    <xf numFmtId="0" fontId="3" fillId="0" borderId="0" xfId="0" applyFont="1" applyAlignment="1" applyProtection="1">
      <alignment horizontal="center" vertical="center"/>
    </xf>
    <xf numFmtId="0" fontId="7" fillId="0" borderId="0" xfId="0" applyFont="1" applyAlignment="1" applyProtection="1">
      <alignment horizontal="center"/>
    </xf>
    <xf numFmtId="0" fontId="8" fillId="0" borderId="0" xfId="0" applyFont="1" applyAlignment="1" applyProtection="1">
      <alignment horizontal="center" vertical="center" wrapText="1"/>
    </xf>
    <xf numFmtId="0" fontId="8" fillId="0" borderId="0" xfId="0" applyFont="1" applyAlignment="1" applyProtection="1">
      <alignment horizontal="center" vertical="center"/>
    </xf>
    <xf numFmtId="0" fontId="9" fillId="0" borderId="0" xfId="0" applyFont="1" applyAlignment="1" applyProtection="1">
      <alignment horizontal="center"/>
    </xf>
    <xf numFmtId="0" fontId="2" fillId="3" borderId="10" xfId="0" applyFont="1" applyFill="1" applyBorder="1" applyAlignment="1" applyProtection="1">
      <alignment horizontal="right" vertical="center" wrapText="1"/>
    </xf>
    <xf numFmtId="0" fontId="2" fillId="3" borderId="1" xfId="0" applyFont="1" applyFill="1" applyBorder="1" applyAlignment="1" applyProtection="1">
      <alignment horizontal="center" vertical="center"/>
    </xf>
    <xf numFmtId="0" fontId="2" fillId="2" borderId="1" xfId="0" applyFont="1" applyFill="1" applyBorder="1" applyAlignment="1" applyProtection="1">
      <alignment horizontal="center" vertical="center" wrapText="1"/>
    </xf>
    <xf numFmtId="0" fontId="2" fillId="2" borderId="1" xfId="0" applyFont="1" applyFill="1" applyBorder="1" applyAlignment="1" applyProtection="1">
      <alignment horizontal="center" vertical="center"/>
    </xf>
    <xf numFmtId="0" fontId="1" fillId="0" borderId="1" xfId="0" applyFont="1" applyBorder="1" applyAlignment="1" applyProtection="1">
      <alignment horizontal="center" vertical="center"/>
    </xf>
    <xf numFmtId="3" fontId="1" fillId="0" borderId="1" xfId="0" applyNumberFormat="1" applyFont="1" applyBorder="1" applyAlignment="1" applyProtection="1">
      <alignment horizontal="center" vertical="center"/>
    </xf>
    <xf numFmtId="0" fontId="2" fillId="3" borderId="3" xfId="0" applyFont="1" applyFill="1" applyBorder="1" applyAlignment="1" applyProtection="1">
      <alignment horizontal="right" vertical="center" wrapText="1"/>
    </xf>
    <xf numFmtId="0" fontId="2" fillId="3" borderId="7" xfId="0" applyFont="1" applyFill="1" applyBorder="1" applyAlignment="1" applyProtection="1">
      <alignment horizontal="left" vertical="center" wrapText="1"/>
    </xf>
    <xf numFmtId="0" fontId="8" fillId="0" borderId="0" xfId="0" applyFont="1" applyBorder="1" applyAlignment="1" applyProtection="1">
      <alignment horizontal="center" vertical="center"/>
    </xf>
    <xf numFmtId="0" fontId="8" fillId="0" borderId="7" xfId="0" applyFont="1" applyBorder="1" applyAlignment="1" applyProtection="1">
      <alignment horizontal="center" vertical="center"/>
    </xf>
    <xf numFmtId="0" fontId="2" fillId="3" borderId="7" xfId="0" applyFont="1" applyFill="1" applyBorder="1" applyAlignment="1" applyProtection="1">
      <alignment horizontal="right" vertical="center" wrapText="1"/>
    </xf>
    <xf numFmtId="0" fontId="10" fillId="4" borderId="9" xfId="0" applyFont="1" applyFill="1" applyBorder="1" applyAlignment="1" applyProtection="1">
      <alignment horizontal="center" vertical="center" wrapText="1"/>
    </xf>
    <xf numFmtId="0" fontId="10" fillId="4" borderId="10" xfId="0" applyFont="1" applyFill="1" applyBorder="1" applyAlignment="1" applyProtection="1">
      <alignment horizontal="center" vertical="center" wrapText="1"/>
    </xf>
    <xf numFmtId="0" fontId="10" fillId="4" borderId="2" xfId="0" applyFont="1" applyFill="1" applyBorder="1" applyAlignment="1" applyProtection="1">
      <alignment horizontal="center" vertical="center" wrapText="1"/>
    </xf>
  </cellXfs>
  <cellStyles count="1">
    <cellStyle name="Normal"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l'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G27"/>
  <sheetViews>
    <sheetView showGridLines="0" tabSelected="1" zoomScale="90" zoomScaleNormal="90" workbookViewId="0">
      <selection activeCell="D9" sqref="D9:G9"/>
    </sheetView>
  </sheetViews>
  <sheetFormatPr defaultColWidth="10.77734375" defaultRowHeight="19.95" customHeight="1" x14ac:dyDescent="0.25"/>
  <cols>
    <col min="1" max="1" width="5.77734375" style="1" customWidth="1"/>
    <col min="2" max="7" width="16.6640625" style="1" customWidth="1"/>
    <col min="8" max="16384" width="10.77734375" style="1"/>
  </cols>
  <sheetData>
    <row r="2" spans="1:7" ht="76.2" customHeight="1" x14ac:dyDescent="0.25">
      <c r="B2" s="44" t="s">
        <v>41</v>
      </c>
      <c r="C2" s="45"/>
      <c r="D2" s="45"/>
      <c r="E2" s="45"/>
      <c r="F2" s="45"/>
      <c r="G2" s="45"/>
    </row>
    <row r="3" spans="1:7" ht="19.95" customHeight="1" x14ac:dyDescent="0.4">
      <c r="B3" s="43" t="s">
        <v>47</v>
      </c>
      <c r="C3" s="43"/>
      <c r="D3" s="43"/>
      <c r="E3" s="43"/>
      <c r="F3" s="43"/>
      <c r="G3" s="43"/>
    </row>
    <row r="4" spans="1:7" ht="19.95" customHeight="1" x14ac:dyDescent="0.4">
      <c r="B4" s="2"/>
      <c r="C4" s="2"/>
      <c r="D4" s="2"/>
      <c r="E4" s="2"/>
      <c r="F4" s="2"/>
      <c r="G4" s="2"/>
    </row>
    <row r="5" spans="1:7" ht="19.95" customHeight="1" x14ac:dyDescent="0.4">
      <c r="B5" s="46" t="s">
        <v>46</v>
      </c>
      <c r="C5" s="46"/>
      <c r="D5" s="46"/>
      <c r="E5" s="46"/>
      <c r="F5" s="46"/>
      <c r="G5" s="46"/>
    </row>
    <row r="6" spans="1:7" ht="19.95" customHeight="1" x14ac:dyDescent="0.4">
      <c r="B6" s="2"/>
      <c r="C6" s="2"/>
      <c r="D6" s="2"/>
      <c r="E6" s="2"/>
      <c r="F6" s="2"/>
      <c r="G6" s="2"/>
    </row>
    <row r="7" spans="1:7" ht="19.95" customHeight="1" x14ac:dyDescent="0.4">
      <c r="B7" s="43" t="s">
        <v>42</v>
      </c>
      <c r="C7" s="43"/>
      <c r="D7" s="43"/>
      <c r="E7" s="43"/>
      <c r="F7" s="43"/>
      <c r="G7" s="43"/>
    </row>
    <row r="9" spans="1:7" ht="19.95" customHeight="1" x14ac:dyDescent="0.25">
      <c r="B9" s="39" t="s">
        <v>33</v>
      </c>
      <c r="C9" s="39"/>
      <c r="D9" s="40"/>
      <c r="E9" s="40"/>
      <c r="F9" s="40"/>
      <c r="G9" s="40"/>
    </row>
    <row r="10" spans="1:7" ht="19.95" customHeight="1" x14ac:dyDescent="0.25">
      <c r="B10" s="39" t="s">
        <v>34</v>
      </c>
      <c r="C10" s="39"/>
      <c r="D10" s="40"/>
      <c r="E10" s="40"/>
      <c r="F10" s="40"/>
      <c r="G10" s="40"/>
    </row>
    <row r="11" spans="1:7" ht="19.95" customHeight="1" x14ac:dyDescent="0.25">
      <c r="B11" s="39" t="s">
        <v>35</v>
      </c>
      <c r="C11" s="39"/>
      <c r="D11" s="40"/>
      <c r="E11" s="40"/>
      <c r="F11" s="40"/>
      <c r="G11" s="40"/>
    </row>
    <row r="12" spans="1:7" ht="19.95" customHeight="1" x14ac:dyDescent="0.25">
      <c r="B12" s="39" t="s">
        <v>36</v>
      </c>
      <c r="C12" s="39"/>
      <c r="D12" s="40"/>
      <c r="E12" s="40"/>
      <c r="F12" s="40"/>
      <c r="G12" s="40"/>
    </row>
    <row r="13" spans="1:7" ht="19.95" customHeight="1" x14ac:dyDescent="0.25">
      <c r="B13" s="39" t="s">
        <v>37</v>
      </c>
      <c r="C13" s="39"/>
      <c r="D13" s="40"/>
      <c r="E13" s="40"/>
      <c r="F13" s="40"/>
      <c r="G13" s="40"/>
    </row>
    <row r="14" spans="1:7" ht="19.95" customHeight="1" x14ac:dyDescent="0.25">
      <c r="A14" s="3"/>
      <c r="B14" s="39" t="s">
        <v>38</v>
      </c>
      <c r="C14" s="39"/>
      <c r="D14" s="40"/>
      <c r="E14" s="40"/>
      <c r="F14" s="40"/>
      <c r="G14" s="40"/>
    </row>
    <row r="15" spans="1:7" ht="19.95" customHeight="1" x14ac:dyDescent="0.25">
      <c r="A15" s="3"/>
      <c r="B15" s="39" t="s">
        <v>39</v>
      </c>
      <c r="C15" s="39"/>
      <c r="D15" s="40"/>
      <c r="E15" s="40"/>
      <c r="F15" s="40"/>
      <c r="G15" s="40"/>
    </row>
    <row r="16" spans="1:7" ht="19.95" customHeight="1" x14ac:dyDescent="0.25">
      <c r="A16" s="4"/>
      <c r="B16" s="42"/>
      <c r="C16" s="42"/>
    </row>
    <row r="17" spans="1:7" ht="19.95" customHeight="1" x14ac:dyDescent="0.25">
      <c r="A17" s="3"/>
      <c r="B17" s="41" t="s">
        <v>40</v>
      </c>
      <c r="C17" s="41"/>
      <c r="D17" s="41"/>
      <c r="E17" s="41"/>
      <c r="F17" s="41"/>
      <c r="G17" s="41"/>
    </row>
    <row r="18" spans="1:7" ht="19.95" customHeight="1" x14ac:dyDescent="0.25">
      <c r="A18" s="4"/>
      <c r="B18" s="41"/>
      <c r="C18" s="41"/>
      <c r="D18" s="41"/>
      <c r="E18" s="41"/>
      <c r="F18" s="41"/>
      <c r="G18" s="41"/>
    </row>
    <row r="19" spans="1:7" ht="19.95" customHeight="1" x14ac:dyDescent="0.25">
      <c r="A19" s="3"/>
      <c r="B19" s="41"/>
      <c r="C19" s="41"/>
      <c r="D19" s="41"/>
      <c r="E19" s="41"/>
      <c r="F19" s="41"/>
      <c r="G19" s="41"/>
    </row>
    <row r="20" spans="1:7" ht="19.95" customHeight="1" x14ac:dyDescent="0.25">
      <c r="A20" s="4"/>
      <c r="B20" s="41"/>
      <c r="C20" s="41"/>
      <c r="D20" s="41"/>
      <c r="E20" s="41"/>
      <c r="F20" s="41"/>
      <c r="G20" s="41"/>
    </row>
    <row r="21" spans="1:7" ht="19.95" customHeight="1" x14ac:dyDescent="0.25">
      <c r="A21" s="3"/>
      <c r="B21" s="41"/>
      <c r="C21" s="41"/>
      <c r="D21" s="41"/>
      <c r="E21" s="41"/>
      <c r="F21" s="41"/>
      <c r="G21" s="41"/>
    </row>
    <row r="22" spans="1:7" ht="19.95" customHeight="1" x14ac:dyDescent="0.25">
      <c r="A22" s="4"/>
      <c r="B22" s="41"/>
      <c r="C22" s="41"/>
      <c r="D22" s="41"/>
      <c r="E22" s="41"/>
      <c r="F22" s="41"/>
      <c r="G22" s="41"/>
    </row>
    <row r="23" spans="1:7" ht="19.95" customHeight="1" x14ac:dyDescent="0.25">
      <c r="A23" s="3"/>
      <c r="B23" s="41"/>
      <c r="C23" s="41"/>
      <c r="D23" s="41"/>
      <c r="E23" s="41"/>
      <c r="F23" s="41"/>
      <c r="G23" s="41"/>
    </row>
    <row r="24" spans="1:7" ht="19.95" customHeight="1" x14ac:dyDescent="0.25">
      <c r="A24" s="3"/>
      <c r="B24" s="41"/>
      <c r="C24" s="41"/>
      <c r="D24" s="41"/>
      <c r="E24" s="41"/>
      <c r="F24" s="41"/>
      <c r="G24" s="41"/>
    </row>
    <row r="25" spans="1:7" ht="40.049999999999997" customHeight="1" x14ac:dyDescent="0.25">
      <c r="A25" s="5"/>
      <c r="B25" s="41"/>
      <c r="C25" s="41"/>
      <c r="D25" s="41"/>
      <c r="E25" s="41"/>
      <c r="F25" s="41"/>
      <c r="G25" s="41"/>
    </row>
    <row r="26" spans="1:7" ht="19.95" customHeight="1" x14ac:dyDescent="0.25">
      <c r="B26" s="41"/>
      <c r="C26" s="41"/>
      <c r="D26" s="41"/>
      <c r="E26" s="41"/>
      <c r="F26" s="41"/>
      <c r="G26" s="41"/>
    </row>
    <row r="27" spans="1:7" ht="19.95" customHeight="1" x14ac:dyDescent="0.25">
      <c r="B27" s="41"/>
      <c r="C27" s="41"/>
      <c r="D27" s="41"/>
      <c r="E27" s="41"/>
      <c r="F27" s="41"/>
      <c r="G27" s="41"/>
    </row>
  </sheetData>
  <sheetProtection algorithmName="SHA-512" hashValue="WLb8ftk/QuQvCU/k99AEQVpH9ihabBAkNlYKP/lhsPutYzqe0PQO2S8Byrt3bCgaY+NuCBMOwjFTuQ0xMGuoYw==" saltValue="dDQHekH/MaaeV0GZFgachw==" spinCount="100000" sheet="1" selectLockedCells="1"/>
  <mergeCells count="20">
    <mergeCell ref="D10:G10"/>
    <mergeCell ref="B3:G3"/>
    <mergeCell ref="B7:G7"/>
    <mergeCell ref="B2:G2"/>
    <mergeCell ref="B5:G5"/>
    <mergeCell ref="B9:C9"/>
    <mergeCell ref="D9:G9"/>
    <mergeCell ref="B10:C10"/>
    <mergeCell ref="B17:G27"/>
    <mergeCell ref="B14:C14"/>
    <mergeCell ref="D14:G14"/>
    <mergeCell ref="B15:C15"/>
    <mergeCell ref="D15:G15"/>
    <mergeCell ref="B16:C16"/>
    <mergeCell ref="B11:C11"/>
    <mergeCell ref="D11:G11"/>
    <mergeCell ref="B12:C12"/>
    <mergeCell ref="D12:G12"/>
    <mergeCell ref="B13:C13"/>
    <mergeCell ref="D13:G13"/>
  </mergeCells>
  <pageMargins left="0.70866141732283472" right="0.70866141732283472" top="1.5354330708661419" bottom="0.74803149606299213" header="0.31496062992125984" footer="0.31496062992125984"/>
  <pageSetup paperSize="9" scale="82" orientation="portrait" r:id="rId1"/>
  <headerFooter>
    <oddHeader>&amp;L&amp;G</oddHeader>
    <oddFooter>&amp;L&amp;G</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34"/>
  <sheetViews>
    <sheetView showGridLines="0" zoomScaleNormal="100" workbookViewId="0">
      <selection sqref="A1:C3"/>
    </sheetView>
  </sheetViews>
  <sheetFormatPr defaultRowHeight="11.4" x14ac:dyDescent="0.2"/>
  <cols>
    <col min="1" max="2" width="15.77734375" style="7" customWidth="1"/>
    <col min="3" max="3" width="10.77734375" style="7" customWidth="1"/>
    <col min="4" max="4" width="11.77734375" style="7" customWidth="1"/>
    <col min="5" max="5" width="22.77734375" style="7" customWidth="1"/>
    <col min="6" max="6" width="11.77734375" style="7" customWidth="1"/>
    <col min="7" max="7" width="9.77734375" style="7" customWidth="1"/>
    <col min="8" max="8" width="14.77734375" style="7" customWidth="1"/>
    <col min="9" max="9" width="10.77734375" style="7" customWidth="1"/>
    <col min="10" max="11" width="14.77734375" style="7" customWidth="1"/>
    <col min="12" max="12" width="10.109375" style="7" bestFit="1" customWidth="1"/>
    <col min="13" max="16384" width="8.88671875" style="7"/>
  </cols>
  <sheetData>
    <row r="1" spans="1:13" ht="19.95" customHeight="1" x14ac:dyDescent="0.2">
      <c r="A1" s="55" t="s">
        <v>43</v>
      </c>
      <c r="B1" s="55"/>
      <c r="C1" s="55"/>
      <c r="D1" s="6"/>
      <c r="E1" s="6"/>
      <c r="F1" s="6"/>
      <c r="G1" s="6"/>
      <c r="H1" s="6"/>
      <c r="I1" s="6"/>
      <c r="J1" s="6"/>
      <c r="K1" s="6"/>
    </row>
    <row r="2" spans="1:13" ht="19.95" customHeight="1" x14ac:dyDescent="0.2">
      <c r="A2" s="55"/>
      <c r="B2" s="55"/>
      <c r="C2" s="55"/>
      <c r="D2" s="6"/>
      <c r="E2" s="55"/>
      <c r="F2" s="55"/>
      <c r="G2" s="55"/>
      <c r="H2" s="55"/>
      <c r="I2" s="55"/>
      <c r="J2" s="55"/>
      <c r="K2" s="55"/>
    </row>
    <row r="3" spans="1:13" ht="19.95" customHeight="1" x14ac:dyDescent="0.2">
      <c r="A3" s="56"/>
      <c r="B3" s="56"/>
      <c r="C3" s="56"/>
      <c r="D3" s="6"/>
      <c r="E3" s="6"/>
      <c r="F3" s="6"/>
      <c r="G3" s="6"/>
      <c r="H3" s="6"/>
      <c r="I3" s="6"/>
      <c r="J3" s="6"/>
      <c r="K3" s="6"/>
    </row>
    <row r="4" spans="1:13" ht="25.05" customHeight="1" x14ac:dyDescent="0.2">
      <c r="A4" s="48" t="s">
        <v>14</v>
      </c>
      <c r="B4" s="48"/>
      <c r="C4" s="48"/>
      <c r="D4" s="48"/>
      <c r="E4" s="48"/>
      <c r="F4" s="48"/>
      <c r="G4" s="48"/>
      <c r="H4" s="48"/>
      <c r="I4" s="48"/>
      <c r="J4" s="48"/>
      <c r="K4" s="48"/>
    </row>
    <row r="5" spans="1:13" ht="19.95" customHeight="1" x14ac:dyDescent="0.2"/>
    <row r="6" spans="1:13" ht="40.049999999999997" customHeight="1" x14ac:dyDescent="0.2">
      <c r="A6" s="8" t="s">
        <v>19</v>
      </c>
      <c r="B6" s="8" t="s">
        <v>7</v>
      </c>
      <c r="C6" s="8" t="s">
        <v>13</v>
      </c>
      <c r="D6" s="8" t="s">
        <v>12</v>
      </c>
      <c r="E6" s="9" t="s">
        <v>27</v>
      </c>
      <c r="F6" s="9" t="s">
        <v>24</v>
      </c>
      <c r="G6" s="8" t="s">
        <v>1</v>
      </c>
      <c r="H6" s="8" t="s">
        <v>21</v>
      </c>
      <c r="I6" s="8" t="s">
        <v>0</v>
      </c>
      <c r="J6" s="8" t="s">
        <v>22</v>
      </c>
      <c r="K6" s="8" t="s">
        <v>23</v>
      </c>
      <c r="L6" s="10"/>
      <c r="M6" s="10"/>
    </row>
    <row r="7" spans="1:13" s="14" customFormat="1" ht="19.95" customHeight="1" x14ac:dyDescent="0.3">
      <c r="A7" s="49" t="s">
        <v>8</v>
      </c>
      <c r="B7" s="50" t="s">
        <v>3</v>
      </c>
      <c r="C7" s="51">
        <v>1</v>
      </c>
      <c r="D7" s="51">
        <v>27</v>
      </c>
      <c r="E7" s="52">
        <v>94</v>
      </c>
      <c r="F7" s="11" t="s">
        <v>25</v>
      </c>
      <c r="G7" s="11">
        <v>30053785</v>
      </c>
      <c r="H7" s="12">
        <v>123</v>
      </c>
      <c r="I7" s="13">
        <v>0.1</v>
      </c>
      <c r="J7" s="12">
        <f>E7*H7</f>
        <v>11562</v>
      </c>
      <c r="K7" s="12">
        <f>J7+(J7*I7)</f>
        <v>12718.2</v>
      </c>
    </row>
    <row r="8" spans="1:13" s="14" customFormat="1" ht="19.95" customHeight="1" x14ac:dyDescent="0.3">
      <c r="A8" s="49"/>
      <c r="B8" s="50"/>
      <c r="C8" s="51"/>
      <c r="D8" s="51"/>
      <c r="E8" s="52"/>
      <c r="F8" s="11" t="s">
        <v>26</v>
      </c>
      <c r="G8" s="11">
        <v>30053787</v>
      </c>
      <c r="H8" s="12">
        <v>27</v>
      </c>
      <c r="I8" s="13">
        <v>0.21</v>
      </c>
      <c r="J8" s="12">
        <f>E7*H8</f>
        <v>2538</v>
      </c>
      <c r="K8" s="12">
        <f t="shared" ref="K8:K27" si="0">J8+(J8*I8)</f>
        <v>3070.98</v>
      </c>
      <c r="L8" s="15"/>
    </row>
    <row r="9" spans="1:13" s="14" customFormat="1" ht="19.95" customHeight="1" x14ac:dyDescent="0.3">
      <c r="A9" s="49"/>
      <c r="B9" s="50" t="s">
        <v>2</v>
      </c>
      <c r="C9" s="51">
        <v>1</v>
      </c>
      <c r="D9" s="51">
        <v>52</v>
      </c>
      <c r="E9" s="52">
        <v>182</v>
      </c>
      <c r="F9" s="11" t="s">
        <v>25</v>
      </c>
      <c r="G9" s="11">
        <v>30053785</v>
      </c>
      <c r="H9" s="12">
        <f>$H$7</f>
        <v>123</v>
      </c>
      <c r="I9" s="13">
        <v>0.1</v>
      </c>
      <c r="J9" s="12">
        <f t="shared" ref="J9" si="1">E9*H9</f>
        <v>22386</v>
      </c>
      <c r="K9" s="12">
        <f t="shared" si="0"/>
        <v>24624.6</v>
      </c>
    </row>
    <row r="10" spans="1:13" s="14" customFormat="1" ht="19.95" customHeight="1" x14ac:dyDescent="0.3">
      <c r="A10" s="49"/>
      <c r="B10" s="50"/>
      <c r="C10" s="51"/>
      <c r="D10" s="51"/>
      <c r="E10" s="52"/>
      <c r="F10" s="11" t="s">
        <v>26</v>
      </c>
      <c r="G10" s="11">
        <v>30053787</v>
      </c>
      <c r="H10" s="12">
        <f>$H$8</f>
        <v>27</v>
      </c>
      <c r="I10" s="13">
        <v>0.21</v>
      </c>
      <c r="J10" s="12">
        <f t="shared" ref="J10" si="2">E9*H10</f>
        <v>4914</v>
      </c>
      <c r="K10" s="12">
        <f t="shared" si="0"/>
        <v>5945.9400000000005</v>
      </c>
    </row>
    <row r="11" spans="1:13" ht="10.050000000000001" customHeight="1" x14ac:dyDescent="0.2"/>
    <row r="12" spans="1:13" s="14" customFormat="1" ht="19.95" customHeight="1" x14ac:dyDescent="0.3">
      <c r="A12" s="16"/>
      <c r="B12" s="17"/>
      <c r="C12" s="18"/>
      <c r="D12" s="18"/>
      <c r="E12" s="53" t="s">
        <v>18</v>
      </c>
      <c r="F12" s="53"/>
      <c r="G12" s="53"/>
      <c r="H12" s="19">
        <f>K12</f>
        <v>46359.72</v>
      </c>
      <c r="I12" s="20" t="s">
        <v>16</v>
      </c>
      <c r="J12" s="20">
        <f>SUM(J7:J10)</f>
        <v>41400</v>
      </c>
      <c r="K12" s="21">
        <f>SUM(K7:K10)</f>
        <v>46359.72</v>
      </c>
    </row>
    <row r="13" spans="1:13" s="14" customFormat="1" ht="19.95" customHeight="1" x14ac:dyDescent="0.3">
      <c r="A13" s="22"/>
      <c r="B13" s="23"/>
      <c r="C13" s="24"/>
      <c r="D13" s="24"/>
      <c r="E13" s="57" t="s">
        <v>28</v>
      </c>
      <c r="F13" s="57"/>
      <c r="G13" s="57"/>
      <c r="H13" s="57"/>
      <c r="I13" s="25"/>
      <c r="J13" s="25">
        <f>J12*0.2</f>
        <v>8280</v>
      </c>
      <c r="K13" s="26">
        <f>K12*0.2</f>
        <v>9271.9440000000013</v>
      </c>
    </row>
    <row r="14" spans="1:13" ht="19.95" customHeight="1" x14ac:dyDescent="0.2"/>
    <row r="15" spans="1:13" s="14" customFormat="1" ht="40.049999999999997" customHeight="1" x14ac:dyDescent="0.3">
      <c r="A15" s="8" t="s">
        <v>20</v>
      </c>
      <c r="B15" s="8" t="s">
        <v>7</v>
      </c>
      <c r="C15" s="8" t="s">
        <v>13</v>
      </c>
      <c r="D15" s="8" t="s">
        <v>12</v>
      </c>
      <c r="E15" s="9" t="s">
        <v>15</v>
      </c>
      <c r="F15" s="9" t="s">
        <v>24</v>
      </c>
      <c r="G15" s="8" t="s">
        <v>1</v>
      </c>
      <c r="H15" s="8" t="s">
        <v>21</v>
      </c>
      <c r="I15" s="8" t="s">
        <v>0</v>
      </c>
      <c r="J15" s="8" t="s">
        <v>22</v>
      </c>
      <c r="K15" s="8" t="s">
        <v>23</v>
      </c>
    </row>
    <row r="16" spans="1:13" s="14" customFormat="1" ht="19.95" customHeight="1" x14ac:dyDescent="0.3">
      <c r="A16" s="50" t="s">
        <v>9</v>
      </c>
      <c r="B16" s="50" t="s">
        <v>4</v>
      </c>
      <c r="C16" s="51">
        <v>1</v>
      </c>
      <c r="D16" s="51">
        <v>52</v>
      </c>
      <c r="E16" s="51">
        <v>182</v>
      </c>
      <c r="F16" s="11" t="s">
        <v>25</v>
      </c>
      <c r="G16" s="11">
        <v>30053785</v>
      </c>
      <c r="H16" s="12">
        <f t="shared" ref="H16" si="3">$H$7</f>
        <v>123</v>
      </c>
      <c r="I16" s="13">
        <v>0.1</v>
      </c>
      <c r="J16" s="12">
        <f t="shared" ref="J16" si="4">E16*H16</f>
        <v>22386</v>
      </c>
      <c r="K16" s="12">
        <f t="shared" si="0"/>
        <v>24624.6</v>
      </c>
    </row>
    <row r="17" spans="1:12" s="14" customFormat="1" ht="19.95" customHeight="1" x14ac:dyDescent="0.3">
      <c r="A17" s="50"/>
      <c r="B17" s="50"/>
      <c r="C17" s="51"/>
      <c r="D17" s="51"/>
      <c r="E17" s="51"/>
      <c r="F17" s="11" t="s">
        <v>26</v>
      </c>
      <c r="G17" s="11">
        <v>30053787</v>
      </c>
      <c r="H17" s="12">
        <f t="shared" ref="H17" si="5">$H$8</f>
        <v>27</v>
      </c>
      <c r="I17" s="13">
        <v>0.21</v>
      </c>
      <c r="J17" s="12">
        <f t="shared" ref="J17" si="6">E16*H17</f>
        <v>4914</v>
      </c>
      <c r="K17" s="12">
        <f t="shared" si="0"/>
        <v>5945.9400000000005</v>
      </c>
    </row>
    <row r="18" spans="1:12" s="14" customFormat="1" ht="19.95" customHeight="1" x14ac:dyDescent="0.3">
      <c r="A18" s="27"/>
      <c r="B18" s="28"/>
      <c r="C18" s="28"/>
      <c r="D18" s="53" t="s">
        <v>29</v>
      </c>
      <c r="E18" s="53"/>
      <c r="F18" s="53"/>
      <c r="G18" s="53"/>
      <c r="H18" s="19"/>
      <c r="I18" s="29"/>
      <c r="J18" s="20">
        <f>SUM(J16:J17)</f>
        <v>27300</v>
      </c>
      <c r="K18" s="21">
        <f>SUM(K16:K17)</f>
        <v>30570.54</v>
      </c>
    </row>
    <row r="19" spans="1:12" s="14" customFormat="1" ht="19.95" customHeight="1" x14ac:dyDescent="0.3">
      <c r="A19" s="30"/>
      <c r="B19" s="31"/>
      <c r="C19" s="31"/>
      <c r="D19" s="31"/>
      <c r="E19" s="54" t="s">
        <v>32</v>
      </c>
      <c r="F19" s="54"/>
      <c r="G19" s="54"/>
      <c r="H19" s="54"/>
      <c r="I19" s="54"/>
      <c r="J19" s="25">
        <f>J18*0.2</f>
        <v>5460</v>
      </c>
      <c r="K19" s="26">
        <f>K18*0.2</f>
        <v>6114.1080000000002</v>
      </c>
    </row>
    <row r="20" spans="1:12" s="14" customFormat="1" ht="10.050000000000001" customHeight="1" x14ac:dyDescent="0.2">
      <c r="A20" s="7"/>
      <c r="B20" s="7"/>
      <c r="C20" s="7"/>
      <c r="D20" s="7"/>
      <c r="E20" s="7"/>
      <c r="F20" s="7"/>
      <c r="G20" s="7"/>
      <c r="H20" s="7"/>
      <c r="I20" s="7"/>
      <c r="J20" s="7"/>
      <c r="K20" s="7"/>
      <c r="L20" s="7"/>
    </row>
    <row r="21" spans="1:12" s="14" customFormat="1" ht="19.95" customHeight="1" x14ac:dyDescent="0.3">
      <c r="A21" s="50" t="s">
        <v>10</v>
      </c>
      <c r="B21" s="50" t="s">
        <v>5</v>
      </c>
      <c r="C21" s="51">
        <v>1</v>
      </c>
      <c r="D21" s="51">
        <v>52</v>
      </c>
      <c r="E21" s="51">
        <v>182</v>
      </c>
      <c r="F21" s="11" t="s">
        <v>25</v>
      </c>
      <c r="G21" s="11">
        <v>30053785</v>
      </c>
      <c r="H21" s="12">
        <f t="shared" ref="H21" si="7">$H$7</f>
        <v>123</v>
      </c>
      <c r="I21" s="13">
        <v>0.1</v>
      </c>
      <c r="J21" s="12">
        <f t="shared" ref="J21" si="8">E21*H21</f>
        <v>22386</v>
      </c>
      <c r="K21" s="12">
        <f t="shared" si="0"/>
        <v>24624.6</v>
      </c>
    </row>
    <row r="22" spans="1:12" s="14" customFormat="1" ht="19.95" customHeight="1" x14ac:dyDescent="0.3">
      <c r="A22" s="50"/>
      <c r="B22" s="50"/>
      <c r="C22" s="51"/>
      <c r="D22" s="51"/>
      <c r="E22" s="51"/>
      <c r="F22" s="11" t="s">
        <v>26</v>
      </c>
      <c r="G22" s="11">
        <v>30053787</v>
      </c>
      <c r="H22" s="12">
        <f t="shared" ref="H22" si="9">$H$8</f>
        <v>27</v>
      </c>
      <c r="I22" s="13">
        <v>0.21</v>
      </c>
      <c r="J22" s="12">
        <f>E21*H22</f>
        <v>4914</v>
      </c>
      <c r="K22" s="12">
        <f t="shared" si="0"/>
        <v>5945.9400000000005</v>
      </c>
    </row>
    <row r="23" spans="1:12" s="14" customFormat="1" ht="19.95" customHeight="1" x14ac:dyDescent="0.3">
      <c r="A23" s="27"/>
      <c r="B23" s="28"/>
      <c r="C23" s="28"/>
      <c r="D23" s="53" t="s">
        <v>30</v>
      </c>
      <c r="E23" s="53"/>
      <c r="F23" s="53"/>
      <c r="G23" s="53"/>
      <c r="H23" s="19"/>
      <c r="I23" s="29"/>
      <c r="J23" s="20">
        <f>SUM(J21:J22)</f>
        <v>27300</v>
      </c>
      <c r="K23" s="21">
        <f>SUM(K21:K22)</f>
        <v>30570.54</v>
      </c>
    </row>
    <row r="24" spans="1:12" s="14" customFormat="1" ht="19.95" customHeight="1" x14ac:dyDescent="0.3">
      <c r="A24" s="30"/>
      <c r="B24" s="31"/>
      <c r="C24" s="31"/>
      <c r="D24" s="31"/>
      <c r="E24" s="54" t="s">
        <v>32</v>
      </c>
      <c r="F24" s="54"/>
      <c r="G24" s="54"/>
      <c r="H24" s="54"/>
      <c r="I24" s="54"/>
      <c r="J24" s="25">
        <f>J23*0.2</f>
        <v>5460</v>
      </c>
      <c r="K24" s="26">
        <f>K23*0.2</f>
        <v>6114.1080000000002</v>
      </c>
    </row>
    <row r="25" spans="1:12" s="14" customFormat="1" ht="10.050000000000001" customHeight="1" x14ac:dyDescent="0.2">
      <c r="A25" s="7"/>
      <c r="B25" s="7"/>
      <c r="C25" s="7"/>
      <c r="D25" s="7"/>
      <c r="E25" s="7"/>
      <c r="F25" s="7"/>
      <c r="G25" s="7"/>
      <c r="H25" s="7"/>
      <c r="I25" s="7"/>
      <c r="J25" s="7"/>
      <c r="K25" s="7"/>
      <c r="L25" s="7"/>
    </row>
    <row r="26" spans="1:12" s="14" customFormat="1" ht="19.95" customHeight="1" x14ac:dyDescent="0.3">
      <c r="A26" s="50" t="s">
        <v>11</v>
      </c>
      <c r="B26" s="50" t="s">
        <v>6</v>
      </c>
      <c r="C26" s="51">
        <v>1</v>
      </c>
      <c r="D26" s="51">
        <v>25</v>
      </c>
      <c r="E26" s="51">
        <v>88</v>
      </c>
      <c r="F26" s="11" t="s">
        <v>25</v>
      </c>
      <c r="G26" s="11">
        <v>30053785</v>
      </c>
      <c r="H26" s="12">
        <f t="shared" ref="H26" si="10">$H$7</f>
        <v>123</v>
      </c>
      <c r="I26" s="13">
        <v>0.1</v>
      </c>
      <c r="J26" s="12">
        <f t="shared" ref="J26" si="11">E26*H26</f>
        <v>10824</v>
      </c>
      <c r="K26" s="12">
        <f t="shared" si="0"/>
        <v>11906.4</v>
      </c>
    </row>
    <row r="27" spans="1:12" s="14" customFormat="1" ht="19.95" customHeight="1" x14ac:dyDescent="0.3">
      <c r="A27" s="50"/>
      <c r="B27" s="50"/>
      <c r="C27" s="51"/>
      <c r="D27" s="51"/>
      <c r="E27" s="51"/>
      <c r="F27" s="11" t="s">
        <v>26</v>
      </c>
      <c r="G27" s="11">
        <v>30053787</v>
      </c>
      <c r="H27" s="12">
        <f t="shared" ref="H27" si="12">$H$8</f>
        <v>27</v>
      </c>
      <c r="I27" s="13">
        <v>0.21</v>
      </c>
      <c r="J27" s="12">
        <f t="shared" ref="J27" si="13">E26*H27</f>
        <v>2376</v>
      </c>
      <c r="K27" s="12">
        <f t="shared" si="0"/>
        <v>2874.96</v>
      </c>
      <c r="L27" s="15"/>
    </row>
    <row r="28" spans="1:12" s="14" customFormat="1" ht="19.95" customHeight="1" x14ac:dyDescent="0.3">
      <c r="A28" s="27"/>
      <c r="B28" s="28"/>
      <c r="C28" s="28"/>
      <c r="D28" s="53" t="s">
        <v>31</v>
      </c>
      <c r="E28" s="53"/>
      <c r="F28" s="53"/>
      <c r="G28" s="53"/>
      <c r="H28" s="19"/>
      <c r="I28" s="29"/>
      <c r="J28" s="20">
        <f>SUM(J26:J27)</f>
        <v>13200</v>
      </c>
      <c r="K28" s="21">
        <f>SUM(K26:K27)</f>
        <v>14781.36</v>
      </c>
      <c r="L28" s="15"/>
    </row>
    <row r="29" spans="1:12" s="14" customFormat="1" ht="19.95" customHeight="1" x14ac:dyDescent="0.3">
      <c r="A29" s="30"/>
      <c r="B29" s="31"/>
      <c r="C29" s="31"/>
      <c r="D29" s="31"/>
      <c r="E29" s="54" t="s">
        <v>32</v>
      </c>
      <c r="F29" s="54"/>
      <c r="G29" s="54"/>
      <c r="H29" s="54"/>
      <c r="I29" s="54"/>
      <c r="J29" s="25">
        <f>J28*0.2</f>
        <v>2640</v>
      </c>
      <c r="K29" s="26">
        <f>K28*0.2</f>
        <v>2956.2720000000004</v>
      </c>
      <c r="L29" s="15"/>
    </row>
    <row r="30" spans="1:12" ht="19.95" customHeight="1" x14ac:dyDescent="0.2"/>
    <row r="31" spans="1:12" s="14" customFormat="1" ht="19.95" customHeight="1" x14ac:dyDescent="0.3">
      <c r="A31" s="32"/>
      <c r="B31" s="33"/>
      <c r="C31" s="33"/>
      <c r="D31" s="33"/>
      <c r="E31" s="47" t="s">
        <v>17</v>
      </c>
      <c r="F31" s="47"/>
      <c r="G31" s="47"/>
      <c r="H31" s="34">
        <f>J31</f>
        <v>131040</v>
      </c>
      <c r="I31" s="35" t="s">
        <v>16</v>
      </c>
      <c r="J31" s="35">
        <f>J12+J13+J18+J19+J23+J24+J28+J29</f>
        <v>131040</v>
      </c>
      <c r="K31" s="36">
        <f>K12+K13+K18+K19+K23+K24+K28+K29</f>
        <v>146738.592</v>
      </c>
    </row>
    <row r="32" spans="1:12" x14ac:dyDescent="0.2">
      <c r="J32" s="37"/>
    </row>
    <row r="33" spans="10:11" x14ac:dyDescent="0.2">
      <c r="J33" s="37"/>
    </row>
    <row r="34" spans="10:11" x14ac:dyDescent="0.2">
      <c r="J34" s="37"/>
      <c r="K34" s="37"/>
    </row>
  </sheetData>
  <sheetProtection algorithmName="SHA-512" hashValue="Ov7uASgWA0CzGHVda3lZWnLizS0B5nZ79zUjQ6QWtIbXQXUNLYD8l58ktDJiKTC/2XYy9oq5tzlGMF19+kt+mw==" saltValue="JbMnBHlkI3ZgHbfL+Q3lrQ==" spinCount="100000" sheet="1" objects="1" scenarios="1" selectLockedCells="1"/>
  <mergeCells count="36">
    <mergeCell ref="D28:G28"/>
    <mergeCell ref="E29:I29"/>
    <mergeCell ref="E13:H13"/>
    <mergeCell ref="D18:G18"/>
    <mergeCell ref="E19:I19"/>
    <mergeCell ref="E16:E17"/>
    <mergeCell ref="E21:E22"/>
    <mergeCell ref="E26:E27"/>
    <mergeCell ref="D21:D22"/>
    <mergeCell ref="D26:D27"/>
    <mergeCell ref="C21:C22"/>
    <mergeCell ref="D23:G23"/>
    <mergeCell ref="E24:I24"/>
    <mergeCell ref="E12:G12"/>
    <mergeCell ref="A1:C3"/>
    <mergeCell ref="E2:K2"/>
    <mergeCell ref="C16:C17"/>
    <mergeCell ref="A16:A17"/>
    <mergeCell ref="B16:B17"/>
    <mergeCell ref="A21:A22"/>
    <mergeCell ref="E31:G31"/>
    <mergeCell ref="A4:K4"/>
    <mergeCell ref="A7:A10"/>
    <mergeCell ref="B7:B8"/>
    <mergeCell ref="C7:C8"/>
    <mergeCell ref="B9:B10"/>
    <mergeCell ref="C9:C10"/>
    <mergeCell ref="E7:E8"/>
    <mergeCell ref="E9:E10"/>
    <mergeCell ref="D7:D8"/>
    <mergeCell ref="D9:D10"/>
    <mergeCell ref="D16:D17"/>
    <mergeCell ref="A26:A27"/>
    <mergeCell ref="B26:B27"/>
    <mergeCell ref="C26:C27"/>
    <mergeCell ref="B21:B22"/>
  </mergeCells>
  <pageMargins left="0.70866141732283472" right="0.70866141732283472" top="0.74803149606299213" bottom="0.74803149606299213" header="0.31496062992125984" footer="0.31496062992125984"/>
  <pageSetup paperSize="9" scale="76" orientation="landscape" r:id="rId1"/>
  <headerFooter>
    <oddHeader>&amp;L&amp;G</oddHeader>
    <oddFooter>&amp;L&amp;G</oddFooter>
  </headerFooter>
  <ignoredErrors>
    <ignoredError sqref="H26:H27 J26:J27 J8:J10 H10 J16:J17 H16:H17 J21:J22 H21:H22" formula="1"/>
  </ignoredErrors>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34"/>
  <sheetViews>
    <sheetView showGridLines="0" zoomScaleNormal="100" workbookViewId="0">
      <selection activeCell="H7" sqref="H7"/>
    </sheetView>
  </sheetViews>
  <sheetFormatPr defaultRowHeight="11.4" x14ac:dyDescent="0.2"/>
  <cols>
    <col min="1" max="2" width="15.77734375" style="7" customWidth="1"/>
    <col min="3" max="3" width="10.77734375" style="7" customWidth="1"/>
    <col min="4" max="4" width="11.77734375" style="7" customWidth="1"/>
    <col min="5" max="5" width="22.77734375" style="7" customWidth="1"/>
    <col min="6" max="6" width="11.77734375" style="7" customWidth="1"/>
    <col min="7" max="7" width="9.77734375" style="7" customWidth="1"/>
    <col min="8" max="8" width="14.77734375" style="7" customWidth="1"/>
    <col min="9" max="9" width="10.77734375" style="7" customWidth="1"/>
    <col min="10" max="11" width="14.77734375" style="7" customWidth="1"/>
    <col min="12" max="12" width="10.109375" style="7" bestFit="1" customWidth="1"/>
    <col min="13" max="16384" width="8.88671875" style="7"/>
  </cols>
  <sheetData>
    <row r="1" spans="1:13" ht="10.050000000000001" customHeight="1" x14ac:dyDescent="0.2">
      <c r="A1" s="55" t="s">
        <v>44</v>
      </c>
      <c r="B1" s="55"/>
      <c r="C1" s="55"/>
      <c r="D1" s="6"/>
      <c r="E1" s="6"/>
      <c r="F1" s="6"/>
      <c r="G1" s="6"/>
      <c r="H1" s="6"/>
      <c r="I1" s="6"/>
      <c r="J1" s="6"/>
      <c r="K1" s="6"/>
    </row>
    <row r="2" spans="1:13" ht="40.049999999999997" customHeight="1" x14ac:dyDescent="0.2">
      <c r="A2" s="55"/>
      <c r="B2" s="55"/>
      <c r="C2" s="55"/>
      <c r="D2" s="6"/>
      <c r="G2" s="58" t="s">
        <v>45</v>
      </c>
      <c r="H2" s="59"/>
      <c r="I2" s="59"/>
      <c r="J2" s="59"/>
      <c r="K2" s="60"/>
    </row>
    <row r="3" spans="1:13" ht="10.050000000000001" customHeight="1" x14ac:dyDescent="0.2">
      <c r="A3" s="56"/>
      <c r="B3" s="56"/>
      <c r="C3" s="56"/>
      <c r="D3" s="6"/>
      <c r="E3" s="6"/>
      <c r="F3" s="6"/>
      <c r="G3" s="6"/>
      <c r="H3" s="6"/>
      <c r="I3" s="6"/>
      <c r="J3" s="6"/>
      <c r="K3" s="6"/>
    </row>
    <row r="4" spans="1:13" ht="25.05" customHeight="1" x14ac:dyDescent="0.2">
      <c r="A4" s="48" t="s">
        <v>14</v>
      </c>
      <c r="B4" s="48"/>
      <c r="C4" s="48"/>
      <c r="D4" s="48"/>
      <c r="E4" s="48"/>
      <c r="F4" s="48"/>
      <c r="G4" s="48"/>
      <c r="H4" s="48"/>
      <c r="I4" s="48"/>
      <c r="J4" s="48"/>
      <c r="K4" s="48"/>
    </row>
    <row r="5" spans="1:13" ht="19.95" customHeight="1" x14ac:dyDescent="0.2"/>
    <row r="6" spans="1:13" ht="40.049999999999997" customHeight="1" x14ac:dyDescent="0.2">
      <c r="A6" s="8" t="s">
        <v>19</v>
      </c>
      <c r="B6" s="8" t="s">
        <v>7</v>
      </c>
      <c r="C6" s="8" t="s">
        <v>13</v>
      </c>
      <c r="D6" s="8" t="s">
        <v>12</v>
      </c>
      <c r="E6" s="9" t="s">
        <v>27</v>
      </c>
      <c r="F6" s="9" t="s">
        <v>24</v>
      </c>
      <c r="G6" s="8" t="s">
        <v>1</v>
      </c>
      <c r="H6" s="8" t="s">
        <v>21</v>
      </c>
      <c r="I6" s="8" t="s">
        <v>0</v>
      </c>
      <c r="J6" s="8" t="s">
        <v>22</v>
      </c>
      <c r="K6" s="8" t="s">
        <v>23</v>
      </c>
      <c r="L6" s="10"/>
      <c r="M6" s="10"/>
    </row>
    <row r="7" spans="1:13" s="14" customFormat="1" ht="19.95" customHeight="1" x14ac:dyDescent="0.3">
      <c r="A7" s="49" t="s">
        <v>8</v>
      </c>
      <c r="B7" s="50" t="s">
        <v>3</v>
      </c>
      <c r="C7" s="51">
        <v>1</v>
      </c>
      <c r="D7" s="51">
        <v>27</v>
      </c>
      <c r="E7" s="52">
        <v>94</v>
      </c>
      <c r="F7" s="11" t="s">
        <v>25</v>
      </c>
      <c r="G7" s="11">
        <v>30053785</v>
      </c>
      <c r="H7" s="38"/>
      <c r="I7" s="13">
        <v>0.1</v>
      </c>
      <c r="J7" s="12">
        <f>E7*H7</f>
        <v>0</v>
      </c>
      <c r="K7" s="12">
        <f>J7+(J7*I7)</f>
        <v>0</v>
      </c>
    </row>
    <row r="8" spans="1:13" s="14" customFormat="1" ht="19.95" customHeight="1" x14ac:dyDescent="0.3">
      <c r="A8" s="49"/>
      <c r="B8" s="50"/>
      <c r="C8" s="51"/>
      <c r="D8" s="51"/>
      <c r="E8" s="52"/>
      <c r="F8" s="11" t="s">
        <v>26</v>
      </c>
      <c r="G8" s="11">
        <v>30053787</v>
      </c>
      <c r="H8" s="38"/>
      <c r="I8" s="13">
        <v>0.21</v>
      </c>
      <c r="J8" s="12">
        <f>E7*H8</f>
        <v>0</v>
      </c>
      <c r="K8" s="12">
        <f t="shared" ref="K8:K27" si="0">J8+(J8*I8)</f>
        <v>0</v>
      </c>
      <c r="L8" s="15"/>
    </row>
    <row r="9" spans="1:13" s="14" customFormat="1" ht="19.95" customHeight="1" x14ac:dyDescent="0.3">
      <c r="A9" s="49"/>
      <c r="B9" s="50" t="s">
        <v>2</v>
      </c>
      <c r="C9" s="51">
        <v>1</v>
      </c>
      <c r="D9" s="51">
        <v>52</v>
      </c>
      <c r="E9" s="52">
        <v>182</v>
      </c>
      <c r="F9" s="11" t="s">
        <v>25</v>
      </c>
      <c r="G9" s="11">
        <v>30053785</v>
      </c>
      <c r="H9" s="38"/>
      <c r="I9" s="13">
        <v>0.1</v>
      </c>
      <c r="J9" s="12">
        <f t="shared" ref="J9" si="1">E9*H9</f>
        <v>0</v>
      </c>
      <c r="K9" s="12">
        <f t="shared" si="0"/>
        <v>0</v>
      </c>
    </row>
    <row r="10" spans="1:13" s="14" customFormat="1" ht="19.95" customHeight="1" x14ac:dyDescent="0.3">
      <c r="A10" s="49"/>
      <c r="B10" s="50"/>
      <c r="C10" s="51"/>
      <c r="D10" s="51"/>
      <c r="E10" s="52"/>
      <c r="F10" s="11" t="s">
        <v>26</v>
      </c>
      <c r="G10" s="11">
        <v>30053787</v>
      </c>
      <c r="H10" s="38"/>
      <c r="I10" s="13">
        <v>0.21</v>
      </c>
      <c r="J10" s="12">
        <f t="shared" ref="J10" si="2">E9*H10</f>
        <v>0</v>
      </c>
      <c r="K10" s="12">
        <f t="shared" si="0"/>
        <v>0</v>
      </c>
    </row>
    <row r="11" spans="1:13" ht="10.050000000000001" customHeight="1" x14ac:dyDescent="0.2"/>
    <row r="12" spans="1:13" s="14" customFormat="1" ht="19.95" customHeight="1" x14ac:dyDescent="0.3">
      <c r="A12" s="16"/>
      <c r="B12" s="17"/>
      <c r="C12" s="18"/>
      <c r="D12" s="18"/>
      <c r="E12" s="53" t="s">
        <v>18</v>
      </c>
      <c r="F12" s="53"/>
      <c r="G12" s="53"/>
      <c r="H12" s="19">
        <f>K12</f>
        <v>0</v>
      </c>
      <c r="I12" s="20" t="s">
        <v>16</v>
      </c>
      <c r="J12" s="20">
        <f>SUM(J7:J10)</f>
        <v>0</v>
      </c>
      <c r="K12" s="21">
        <f>SUM(K7:K10)</f>
        <v>0</v>
      </c>
    </row>
    <row r="13" spans="1:13" s="14" customFormat="1" ht="19.95" customHeight="1" x14ac:dyDescent="0.3">
      <c r="A13" s="22"/>
      <c r="B13" s="23"/>
      <c r="C13" s="24"/>
      <c r="D13" s="24"/>
      <c r="E13" s="57" t="s">
        <v>28</v>
      </c>
      <c r="F13" s="57"/>
      <c r="G13" s="57"/>
      <c r="H13" s="57"/>
      <c r="I13" s="25"/>
      <c r="J13" s="25">
        <f>J12*0.2</f>
        <v>0</v>
      </c>
      <c r="K13" s="26">
        <f>K12*0.2</f>
        <v>0</v>
      </c>
    </row>
    <row r="14" spans="1:13" ht="19.95" customHeight="1" x14ac:dyDescent="0.2"/>
    <row r="15" spans="1:13" s="14" customFormat="1" ht="40.049999999999997" customHeight="1" x14ac:dyDescent="0.3">
      <c r="A15" s="8" t="s">
        <v>20</v>
      </c>
      <c r="B15" s="8" t="s">
        <v>7</v>
      </c>
      <c r="C15" s="8" t="s">
        <v>13</v>
      </c>
      <c r="D15" s="8" t="s">
        <v>12</v>
      </c>
      <c r="E15" s="9" t="s">
        <v>15</v>
      </c>
      <c r="F15" s="9" t="s">
        <v>24</v>
      </c>
      <c r="G15" s="8" t="s">
        <v>1</v>
      </c>
      <c r="H15" s="8" t="s">
        <v>21</v>
      </c>
      <c r="I15" s="8" t="s">
        <v>0</v>
      </c>
      <c r="J15" s="8" t="s">
        <v>22</v>
      </c>
      <c r="K15" s="8" t="s">
        <v>23</v>
      </c>
    </row>
    <row r="16" spans="1:13" s="14" customFormat="1" ht="19.95" customHeight="1" x14ac:dyDescent="0.3">
      <c r="A16" s="50" t="s">
        <v>9</v>
      </c>
      <c r="B16" s="50" t="s">
        <v>4</v>
      </c>
      <c r="C16" s="51">
        <v>1</v>
      </c>
      <c r="D16" s="51">
        <v>52</v>
      </c>
      <c r="E16" s="51">
        <v>182</v>
      </c>
      <c r="F16" s="11" t="s">
        <v>25</v>
      </c>
      <c r="G16" s="11">
        <v>30053785</v>
      </c>
      <c r="H16" s="12">
        <f t="shared" ref="H16" si="3">$H$7</f>
        <v>0</v>
      </c>
      <c r="I16" s="13">
        <v>0.1</v>
      </c>
      <c r="J16" s="12">
        <f t="shared" ref="J16" si="4">E16*H16</f>
        <v>0</v>
      </c>
      <c r="K16" s="12">
        <f t="shared" si="0"/>
        <v>0</v>
      </c>
    </row>
    <row r="17" spans="1:12" s="14" customFormat="1" ht="19.95" customHeight="1" x14ac:dyDescent="0.3">
      <c r="A17" s="50"/>
      <c r="B17" s="50"/>
      <c r="C17" s="51"/>
      <c r="D17" s="51"/>
      <c r="E17" s="51"/>
      <c r="F17" s="11" t="s">
        <v>26</v>
      </c>
      <c r="G17" s="11">
        <v>30053787</v>
      </c>
      <c r="H17" s="12">
        <f t="shared" ref="H17" si="5">$H$8</f>
        <v>0</v>
      </c>
      <c r="I17" s="13">
        <v>0.21</v>
      </c>
      <c r="J17" s="12">
        <f t="shared" ref="J17" si="6">E16*H17</f>
        <v>0</v>
      </c>
      <c r="K17" s="12">
        <f t="shared" si="0"/>
        <v>0</v>
      </c>
    </row>
    <row r="18" spans="1:12" s="14" customFormat="1" ht="19.95" customHeight="1" x14ac:dyDescent="0.3">
      <c r="A18" s="27"/>
      <c r="B18" s="28"/>
      <c r="C18" s="28"/>
      <c r="D18" s="53" t="s">
        <v>29</v>
      </c>
      <c r="E18" s="53"/>
      <c r="F18" s="53"/>
      <c r="G18" s="53"/>
      <c r="H18" s="19"/>
      <c r="I18" s="29"/>
      <c r="J18" s="20">
        <f>SUM(J16:J17)</f>
        <v>0</v>
      </c>
      <c r="K18" s="21">
        <f>SUM(K16:K17)</f>
        <v>0</v>
      </c>
    </row>
    <row r="19" spans="1:12" s="14" customFormat="1" ht="19.95" customHeight="1" x14ac:dyDescent="0.3">
      <c r="A19" s="30"/>
      <c r="B19" s="31"/>
      <c r="C19" s="31"/>
      <c r="D19" s="31"/>
      <c r="E19" s="54" t="s">
        <v>32</v>
      </c>
      <c r="F19" s="54"/>
      <c r="G19" s="54"/>
      <c r="H19" s="54"/>
      <c r="I19" s="54"/>
      <c r="J19" s="25">
        <f>J18*0.2</f>
        <v>0</v>
      </c>
      <c r="K19" s="26">
        <f>K18*0.2</f>
        <v>0</v>
      </c>
    </row>
    <row r="20" spans="1:12" s="14" customFormat="1" ht="10.050000000000001" customHeight="1" x14ac:dyDescent="0.2">
      <c r="A20" s="7"/>
      <c r="B20" s="7"/>
      <c r="C20" s="7"/>
      <c r="D20" s="7"/>
      <c r="E20" s="7"/>
      <c r="F20" s="7"/>
      <c r="G20" s="7"/>
      <c r="H20" s="7"/>
      <c r="I20" s="7"/>
      <c r="J20" s="7"/>
      <c r="K20" s="7"/>
      <c r="L20" s="7"/>
    </row>
    <row r="21" spans="1:12" s="14" customFormat="1" ht="19.95" customHeight="1" x14ac:dyDescent="0.3">
      <c r="A21" s="50" t="s">
        <v>10</v>
      </c>
      <c r="B21" s="50" t="s">
        <v>5</v>
      </c>
      <c r="C21" s="51">
        <v>1</v>
      </c>
      <c r="D21" s="51">
        <v>52</v>
      </c>
      <c r="E21" s="51">
        <v>182</v>
      </c>
      <c r="F21" s="11" t="s">
        <v>25</v>
      </c>
      <c r="G21" s="11">
        <v>30053785</v>
      </c>
      <c r="H21" s="12">
        <f t="shared" ref="H21" si="7">$H$7</f>
        <v>0</v>
      </c>
      <c r="I21" s="13">
        <v>0.1</v>
      </c>
      <c r="J21" s="12">
        <f t="shared" ref="J21" si="8">E21*H21</f>
        <v>0</v>
      </c>
      <c r="K21" s="12">
        <f t="shared" si="0"/>
        <v>0</v>
      </c>
    </row>
    <row r="22" spans="1:12" s="14" customFormat="1" ht="19.95" customHeight="1" x14ac:dyDescent="0.3">
      <c r="A22" s="50"/>
      <c r="B22" s="50"/>
      <c r="C22" s="51"/>
      <c r="D22" s="51"/>
      <c r="E22" s="51"/>
      <c r="F22" s="11" t="s">
        <v>26</v>
      </c>
      <c r="G22" s="11">
        <v>30053787</v>
      </c>
      <c r="H22" s="12">
        <f t="shared" ref="H22" si="9">$H$8</f>
        <v>0</v>
      </c>
      <c r="I22" s="13">
        <v>0.21</v>
      </c>
      <c r="J22" s="12">
        <f>E21*H22</f>
        <v>0</v>
      </c>
      <c r="K22" s="12">
        <f t="shared" si="0"/>
        <v>0</v>
      </c>
    </row>
    <row r="23" spans="1:12" s="14" customFormat="1" ht="19.95" customHeight="1" x14ac:dyDescent="0.3">
      <c r="A23" s="27"/>
      <c r="B23" s="28"/>
      <c r="C23" s="28"/>
      <c r="D23" s="53" t="s">
        <v>30</v>
      </c>
      <c r="E23" s="53"/>
      <c r="F23" s="53"/>
      <c r="G23" s="53"/>
      <c r="H23" s="19"/>
      <c r="I23" s="29"/>
      <c r="J23" s="20">
        <f>SUM(J21:J22)</f>
        <v>0</v>
      </c>
      <c r="K23" s="21">
        <f>SUM(K21:K22)</f>
        <v>0</v>
      </c>
    </row>
    <row r="24" spans="1:12" s="14" customFormat="1" ht="19.95" customHeight="1" x14ac:dyDescent="0.3">
      <c r="A24" s="30"/>
      <c r="B24" s="31"/>
      <c r="C24" s="31"/>
      <c r="D24" s="31"/>
      <c r="E24" s="54" t="s">
        <v>32</v>
      </c>
      <c r="F24" s="54"/>
      <c r="G24" s="54"/>
      <c r="H24" s="54"/>
      <c r="I24" s="54"/>
      <c r="J24" s="25">
        <f>J23*0.2</f>
        <v>0</v>
      </c>
      <c r="K24" s="26">
        <f>K23*0.2</f>
        <v>0</v>
      </c>
    </row>
    <row r="25" spans="1:12" s="14" customFormat="1" ht="10.050000000000001" customHeight="1" x14ac:dyDescent="0.2">
      <c r="A25" s="7"/>
      <c r="B25" s="7"/>
      <c r="C25" s="7"/>
      <c r="D25" s="7"/>
      <c r="E25" s="7"/>
      <c r="F25" s="7"/>
      <c r="G25" s="7"/>
      <c r="H25" s="7"/>
      <c r="I25" s="7"/>
      <c r="J25" s="7"/>
      <c r="K25" s="7"/>
      <c r="L25" s="7"/>
    </row>
    <row r="26" spans="1:12" s="14" customFormat="1" ht="19.95" customHeight="1" x14ac:dyDescent="0.3">
      <c r="A26" s="50" t="s">
        <v>11</v>
      </c>
      <c r="B26" s="50" t="s">
        <v>6</v>
      </c>
      <c r="C26" s="51">
        <v>1</v>
      </c>
      <c r="D26" s="51">
        <v>25</v>
      </c>
      <c r="E26" s="51">
        <v>88</v>
      </c>
      <c r="F26" s="11" t="s">
        <v>25</v>
      </c>
      <c r="G26" s="11">
        <v>30053785</v>
      </c>
      <c r="H26" s="12">
        <f t="shared" ref="H26" si="10">$H$7</f>
        <v>0</v>
      </c>
      <c r="I26" s="13">
        <v>0.1</v>
      </c>
      <c r="J26" s="12">
        <f t="shared" ref="J26" si="11">E26*H26</f>
        <v>0</v>
      </c>
      <c r="K26" s="12">
        <f t="shared" si="0"/>
        <v>0</v>
      </c>
    </row>
    <row r="27" spans="1:12" s="14" customFormat="1" ht="19.95" customHeight="1" x14ac:dyDescent="0.3">
      <c r="A27" s="50"/>
      <c r="B27" s="50"/>
      <c r="C27" s="51"/>
      <c r="D27" s="51"/>
      <c r="E27" s="51"/>
      <c r="F27" s="11" t="s">
        <v>26</v>
      </c>
      <c r="G27" s="11">
        <v>30053787</v>
      </c>
      <c r="H27" s="12">
        <f t="shared" ref="H27" si="12">$H$8</f>
        <v>0</v>
      </c>
      <c r="I27" s="13">
        <v>0.21</v>
      </c>
      <c r="J27" s="12">
        <f t="shared" ref="J27" si="13">E26*H27</f>
        <v>0</v>
      </c>
      <c r="K27" s="12">
        <f t="shared" si="0"/>
        <v>0</v>
      </c>
      <c r="L27" s="15"/>
    </row>
    <row r="28" spans="1:12" s="14" customFormat="1" ht="19.95" customHeight="1" x14ac:dyDescent="0.3">
      <c r="A28" s="27"/>
      <c r="B28" s="28"/>
      <c r="C28" s="28"/>
      <c r="D28" s="53" t="s">
        <v>31</v>
      </c>
      <c r="E28" s="53"/>
      <c r="F28" s="53"/>
      <c r="G28" s="53"/>
      <c r="H28" s="19"/>
      <c r="I28" s="29"/>
      <c r="J28" s="20">
        <f>SUM(J26:J27)</f>
        <v>0</v>
      </c>
      <c r="K28" s="21">
        <f>SUM(K26:K27)</f>
        <v>0</v>
      </c>
      <c r="L28" s="15"/>
    </row>
    <row r="29" spans="1:12" s="14" customFormat="1" ht="19.95" customHeight="1" x14ac:dyDescent="0.3">
      <c r="A29" s="30"/>
      <c r="B29" s="31"/>
      <c r="C29" s="31"/>
      <c r="D29" s="31"/>
      <c r="E29" s="54" t="s">
        <v>32</v>
      </c>
      <c r="F29" s="54"/>
      <c r="G29" s="54"/>
      <c r="H29" s="54"/>
      <c r="I29" s="54"/>
      <c r="J29" s="25">
        <f>J28*0.2</f>
        <v>0</v>
      </c>
      <c r="K29" s="26">
        <f>K28*0.2</f>
        <v>0</v>
      </c>
      <c r="L29" s="15"/>
    </row>
    <row r="30" spans="1:12" ht="19.95" customHeight="1" x14ac:dyDescent="0.2"/>
    <row r="31" spans="1:12" s="14" customFormat="1" ht="19.95" customHeight="1" x14ac:dyDescent="0.3">
      <c r="A31" s="32"/>
      <c r="B31" s="33"/>
      <c r="C31" s="33"/>
      <c r="D31" s="33"/>
      <c r="E31" s="47" t="s">
        <v>17</v>
      </c>
      <c r="F31" s="47"/>
      <c r="G31" s="47"/>
      <c r="H31" s="34">
        <f>J31</f>
        <v>0</v>
      </c>
      <c r="I31" s="35" t="s">
        <v>16</v>
      </c>
      <c r="J31" s="35">
        <f>J12+J13+J18+J19+J23+J24+J28+J29</f>
        <v>0</v>
      </c>
      <c r="K31" s="36">
        <f>K12+K13+K18+K19+K23+K24+K28+K29</f>
        <v>0</v>
      </c>
    </row>
    <row r="32" spans="1:12" x14ac:dyDescent="0.2">
      <c r="J32" s="37"/>
    </row>
    <row r="33" spans="10:11" x14ac:dyDescent="0.2">
      <c r="J33" s="37"/>
    </row>
    <row r="34" spans="10:11" x14ac:dyDescent="0.2">
      <c r="J34" s="37"/>
      <c r="K34" s="37"/>
    </row>
  </sheetData>
  <sheetProtection algorithmName="SHA-512" hashValue="DA5FG904Kl/qWK/37xFuBZ6gjsv9Cev7kqOoYR1q/sTat98N5OU1ijude1jmWfMvARdTLGI5CFUZ+2qUjQ5pPw==" saltValue="upEOyvbNRZ3hONcm8c9ElA==" spinCount="100000" sheet="1" objects="1" scenarios="1" selectLockedCells="1"/>
  <mergeCells count="36">
    <mergeCell ref="A1:C3"/>
    <mergeCell ref="A4:K4"/>
    <mergeCell ref="A7:A10"/>
    <mergeCell ref="B7:B8"/>
    <mergeCell ref="C7:C8"/>
    <mergeCell ref="D7:D8"/>
    <mergeCell ref="E7:E8"/>
    <mergeCell ref="B9:B10"/>
    <mergeCell ref="C9:C10"/>
    <mergeCell ref="A16:A17"/>
    <mergeCell ref="B16:B17"/>
    <mergeCell ref="C16:C17"/>
    <mergeCell ref="D16:D17"/>
    <mergeCell ref="E16:E17"/>
    <mergeCell ref="A21:A22"/>
    <mergeCell ref="B21:B22"/>
    <mergeCell ref="C21:C22"/>
    <mergeCell ref="D21:D22"/>
    <mergeCell ref="E21:E22"/>
    <mergeCell ref="A26:A27"/>
    <mergeCell ref="B26:B27"/>
    <mergeCell ref="C26:C27"/>
    <mergeCell ref="D26:D27"/>
    <mergeCell ref="E26:E27"/>
    <mergeCell ref="D28:G28"/>
    <mergeCell ref="E29:I29"/>
    <mergeCell ref="E31:G31"/>
    <mergeCell ref="G2:K2"/>
    <mergeCell ref="D23:G23"/>
    <mergeCell ref="E24:I24"/>
    <mergeCell ref="D18:G18"/>
    <mergeCell ref="E19:I19"/>
    <mergeCell ref="D9:D10"/>
    <mergeCell ref="E9:E10"/>
    <mergeCell ref="E12:G12"/>
    <mergeCell ref="E13:H13"/>
  </mergeCells>
  <pageMargins left="0.70866141732283472" right="0.70866141732283472" top="0.74803149606299213" bottom="0.74803149606299213" header="0.31496062992125984" footer="0.31496062992125984"/>
  <pageSetup paperSize="9" scale="76" orientation="landscape" r:id="rId1"/>
  <headerFooter>
    <oddHeader>&amp;L&amp;G</oddHeader>
    <oddFooter>&amp;L&amp;G</oddFooter>
  </headerFooter>
  <ignoredErrors>
    <ignoredError sqref="J8:J9" formula="1"/>
  </ignoredErrors>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Fulls de càlcul</vt:lpstr>
      </vt:variant>
      <vt:variant>
        <vt:i4>3</vt:i4>
      </vt:variant>
    </vt:vector>
  </HeadingPairs>
  <TitlesOfParts>
    <vt:vector size="3" baseType="lpstr">
      <vt:lpstr>Dades licitador</vt:lpstr>
      <vt:lpstr>LOT 2 - imports licitació</vt:lpstr>
      <vt:lpstr>LOT 2 - oferta econòmica</vt:lpstr>
    </vt:vector>
  </TitlesOfParts>
  <Company>Fujitsu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Carol Amigó Rojo</dc:creator>
  <cp:lastModifiedBy>Xavier Vals Barberà</cp:lastModifiedBy>
  <cp:lastPrinted>2026-05-07T13:05:22Z</cp:lastPrinted>
  <dcterms:created xsi:type="dcterms:W3CDTF">2025-10-15T08:36:29Z</dcterms:created>
  <dcterms:modified xsi:type="dcterms:W3CDTF">2026-05-15T11:51:50Z</dcterms:modified>
</cp:coreProperties>
</file>