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fgccat.sharepoint.com/sites/ContractaciAJ/Shared Documents/General/LICITACIONS/2026/01_LICITACIONS/04_PROCEDIMENT OBERT SIMPLIFICAT (POS)/POS83-26 CONTR-2026-153/02_PUBLICAR/"/>
    </mc:Choice>
  </mc:AlternateContent>
  <xr:revisionPtr revIDLastSave="0" documentId="8_{947C8C1D-B7EB-4A70-A722-ECF0908E5321}" xr6:coauthVersionLast="47" xr6:coauthVersionMax="47" xr10:uidLastSave="{00000000-0000-0000-0000-000000000000}"/>
  <bookViews>
    <workbookView xWindow="4635" yWindow="4635" windowWidth="38700" windowHeight="15435" xr2:uid="{B9EAC6B1-FCBA-4FD5-9552-95FEA32B0264}"/>
  </bookViews>
  <sheets>
    <sheet name="PREUS" sheetId="4" r:id="rId1"/>
  </sheets>
  <calcPr calcId="191029"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5" i="4" l="1"/>
  <c r="G7" i="4"/>
  <c r="G48" i="4"/>
  <c r="G47" i="4"/>
  <c r="G46" i="4"/>
  <c r="G45" i="4"/>
  <c r="G44" i="4"/>
  <c r="G43" i="4"/>
  <c r="G36" i="4"/>
  <c r="G35" i="4"/>
  <c r="G34" i="4"/>
  <c r="G33" i="4"/>
  <c r="G32" i="4"/>
  <c r="G31" i="4"/>
  <c r="G30" i="4"/>
  <c r="G23" i="4"/>
  <c r="G22" i="4"/>
  <c r="G21" i="4"/>
  <c r="G20" i="4"/>
  <c r="G19" i="4"/>
  <c r="G18" i="4"/>
  <c r="G17" i="4"/>
  <c r="G10" i="4"/>
  <c r="G9" i="4"/>
  <c r="G8" i="4"/>
  <c r="G50" i="4" l="1"/>
  <c r="G25" i="4"/>
  <c r="G12" i="4"/>
  <c r="G38" i="4"/>
  <c r="G54" i="4" l="1"/>
  <c r="G56" i="4" l="1"/>
  <c r="G57" i="4"/>
  <c r="G59" i="4" l="1"/>
  <c r="G61" i="4" s="1"/>
</calcChain>
</file>

<file path=xl/sharedStrings.xml><?xml version="1.0" encoding="utf-8"?>
<sst xmlns="http://schemas.openxmlformats.org/spreadsheetml/2006/main" count="112" uniqueCount="57">
  <si>
    <t>OBRA 01 PRESSUPOST PRESSUPOST UNIFICAT</t>
  </si>
  <si>
    <t>CAPÍTOL 01 TALÚS BV41TA01E</t>
  </si>
  <si>
    <t>SUBCAPÍTOL 01 PARTIDES GENERALS</t>
  </si>
  <si>
    <t>CODI</t>
  </si>
  <si>
    <t>UA</t>
  </si>
  <si>
    <t>pa</t>
  </si>
  <si>
    <t>dia</t>
  </si>
  <si>
    <t>DESCRIPCIÓ</t>
  </si>
  <si>
    <t>PREU</t>
  </si>
  <si>
    <t>AMIDAMENT</t>
  </si>
  <si>
    <t>IMPORT</t>
  </si>
  <si>
    <t xml:space="preserve">NUM. </t>
  </si>
  <si>
    <t>PA00MOB1</t>
  </si>
  <si>
    <t>Partida alçada d'abonament íntegre per la mobilització i transport de maquinària i equips, instal·lació a l'obra i posada en marxa. Retirada de materials i neteja de l'obra. Inclou totes les operacions excepte el transport amb mitjans de FGC. Inclou l'ajust de la planificació de l'obra als condicionants en funció de les circumstàncies al llarg del curs de les obres. (P - 13)</t>
  </si>
  <si>
    <t>XPA1M10</t>
  </si>
  <si>
    <t>Partida alçada a justificar per a imprevistos derivats de la descoberta de perills ocults, no detectats fins a l'entrada de l'obra al talús BV41TA01E. Pren en consideració també la possible variació d'amidaments per ajust al terreny i per la mesura acurada un cop efectuada l'esbroçada i habilitats els accessos necessaris. (P - 14)</t>
  </si>
  <si>
    <t>XPA0SS10</t>
  </si>
  <si>
    <t>Partida alçada a justificar per el desenvolupament i aplicació del preveu l'estudi de Seguretat i Salut del projecte, incloent totes les adaptacions que el curs de les obres demanin per a la prevenció de riscos laborals d'acord amb les indicacions de la Direcció d'Obra. Inclou proteccions individuals, col·lectives intrínseques de l'obra, respecte a ferrocarrils i a tercers. (P - 0)</t>
  </si>
  <si>
    <t>G222PILO</t>
  </si>
  <si>
    <t xml:space="preserve"> Formació de pilot de catenària a realitzar a l'obra el primer dia del començament dels treballs (P - 4)</t>
  </si>
  <si>
    <t>SUBCAPÍTOL 02 PARTIDES D'OBRA</t>
  </si>
  <si>
    <t>G22DU2N1</t>
  </si>
  <si>
    <t>m2</t>
  </si>
  <si>
    <t>Sanejament general i desbrossada de vegetació a capçalera comptabilitzats per metre quadrat de talús. Inclou tala d'arbustos, soques, plantes, retirada del material major trossejat i lligat en farcells o ensacat fins a abocador corresponent, cànon d'abocament i manteniment de l'abocador. (Treballs nocturns) (P - 6)</t>
  </si>
  <si>
    <t>G3L2U1N1</t>
  </si>
  <si>
    <t>m</t>
  </si>
  <si>
    <t>Llaçades de cable d'acer de diàmetre d=12mm, d'acer Y-1770, de composició 114+19 i ànima metal·lica i fils de 0,77mm galvanitzat en calent amb una massa mínima de zinc de 60 g/m2, amb  resistència última a tracció de 91,3 kN. Inclou subministre, part poroporcional de grapes premsacables, tesat i instal·lació en terreny abrupte de muntanya i horari nocturn. (P - 8)</t>
  </si>
  <si>
    <t>G3L1U0N1</t>
  </si>
  <si>
    <t>Pern d'ancoratge passiu de barra roscada d'acer GEWI (500 Mpa) de diàmetre d=25mm i longitud L&lt;=4m amb perforació de 45mm amb martell manual i injecció de resina bicomponent o beurada de ciment. Inclou el subministrament i col·locació, ajust de placa, femella, enroscat i pintat, totalment executat en horari nocturn. (P-7)</t>
  </si>
  <si>
    <t>GRI3U1N1</t>
  </si>
  <si>
    <t>Subministrament i instal·lació d'una geomalla tridimensional de polipropilè de 500 g/m2 extruïda en una xarxa galvanitzada de triple torsió de 60x80 i 2,2 mm de diàmetre, adaptada amb piquetes d'acer galvanitzat de L=0,5 m amb densitat 1ut cada 1,5/m2. Subjectada a la capçalera del talús mitjançant ancoratges de barra d'acer de 20 mm de diàmetre, ancorades 1,5m, aproximadament cada 2m pel que passarà un cable d'acer galvanitzat de 12 mm eslingat als extrems i en tensió. Subjectada a la base del talús amb un cable amb les mateixes característiques amb ancoratges Ø25 mm de L=2 m aproximadament cada 3 m, eslingat i amb tensió. (P - 12)</t>
  </si>
  <si>
    <t>GD57U510</t>
  </si>
  <si>
    <t>Cuneta profunda triangular, de 1,0 m d'amplada i 0,25 m de fondària, amb un revestiment mínim de 10 cm de formigó de 20 N/mm2 de resistència característica a compressió, inclòs excavació de terreny no classificat, refinat, càrrega i transport a l'abocador dels materials resultants. Executat en horari nocturn. (P-10)</t>
  </si>
  <si>
    <t>GD5GU030</t>
  </si>
  <si>
    <t>Baixant per a talussos de peces prefabricades de formigó en forma d'U, de 60x30 cm interiors mínim, inclòs excavació, transport a l'abocador i base mínima de 10 cm de gruix de formigó de 15 N/mm2 de resistència característica a la compressió, segons plànols (P-11)</t>
  </si>
  <si>
    <t>G2210001</t>
  </si>
  <si>
    <t>m3</t>
  </si>
  <si>
    <t>Excavació i retirada de terres acumulades al peu del talús deixant la superfície apta per a la col.locació dels reforços. Inclòs la càrrega, transport i descàrrega a abocador autoritzat., amb treballs nocturns. (P-2)</t>
  </si>
  <si>
    <t>CAPÍTOL 02 TALÚS BV42TA23E</t>
  </si>
  <si>
    <t>G01P0010</t>
  </si>
  <si>
    <t xml:space="preserve"> h </t>
  </si>
  <si>
    <t>Maquinista. Preu per hora contabilitzant una jornada de 8 h en horari nocturn (P - 1)</t>
  </si>
  <si>
    <t>G222PLAT</t>
  </si>
  <si>
    <t>ud</t>
  </si>
  <si>
    <t>Lloguer a FGC de Plataforma, tremuja i altre material remolcat,sense personal de conducció, per una jornada nocturna de 8 h. (P-5)</t>
  </si>
  <si>
    <t>G222DRES</t>
  </si>
  <si>
    <t>Lloguer a FGC de dresina o locotractor Robel sense conductor de FGC pel transport i retirada de material d'obra, sanejament i desbroç, per a una jornada nocturna de 8 h. (P - 3)</t>
  </si>
  <si>
    <t>XPA1M11</t>
  </si>
  <si>
    <t>Partida alçada a justificar per a imprevistos derivats de la descoberta de perills ocults, no detectats fins a l'entrada de l'obra al talús BV42TA23E. Pren en consideració també la possible variació d'amidaments per ajust al terreny i per la mesura acurada un cop efectuada l'esbrossada i habilitats els accessos necessaris. (P-15)</t>
  </si>
  <si>
    <t>Partida alçada d'abonament íntegre per la mobilització i transport de maquinària i equips, instal·lació a l'obra i posada en marxa. Retirada de materials i neteja de l'obra. Inclou totes les operacions excepte el transport amb mitjans de FGC. Inclou l'ajust de la planificació de l'obra als condicionants en funció de les circumstàncies al llarg del curs de les obres. (P-13)</t>
  </si>
  <si>
    <t>XPA0SS11</t>
  </si>
  <si>
    <t>Partida alçada a justificar per el desenvolupament i aplicació del Pla de Seguretat i Salut al talús BV42TA23E. Seguirà el que preveu l'estudi de Seguretat i Salut del projecte, incloent totes les adaptacions que el curs de les obres demanin per a la prevenció de riscos laborals d'acord amb les indicacions de la Direcció  d'Obra. Inclou proteccions individuals, col·lectives intrínseques de  l'obra, respecte a ferrocarrils i a tercers. (P - 0)</t>
  </si>
  <si>
    <t>GD53U0N1</t>
  </si>
  <si>
    <t>Neteja manual de cuneta, que inclou la retirada de materials existents, l'ensacat dels mateixos i el seu transport fins a abocador, cànon d'abocador i manteniment.Treball realitzat en horari nocturn i en horari restringit. (P - 9)</t>
  </si>
  <si>
    <t>PEM</t>
  </si>
  <si>
    <t>PEC</t>
  </si>
  <si>
    <t>PEC+IVA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</si>
</sst>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 x14ac:knownFonts="1">
    <font>
      <sz val="11"/>
      <color theme="1"/>
      <name val="Aptos Narrow"/>
      <family val="2"/>
      <scheme val="minor"/>
    </font>
  </fonts>
  <fills count="4">
    <fill>
      <patternFill patternType="none"/>
    </fill>
    <fill>
      <patternFill patternType="gray125"/>
    </fill>
    <fill>
      <patternFill patternType="solid">
        <fgColor theme="3" tint="0.749992370372631"/>
        <bgColor indexed="64"/>
      </patternFill>
    </fill>
    <fill>
      <patternFill patternType="solid">
        <fgColor theme="3" tint="0.89999084444715716"/>
        <bgColor indexed="64"/>
      </patternFill>
    </fill>
  </fills>
  <borders count="1">
    <border>
      <left/>
      <right/>
      <top/>
      <bottom/>
      <diagonal/>
    </border>
  </borders>
  <cellStyleXfs count="1">
    <xf numFmtId="0" fontId="0" fillId="0" borderId="0"/>
  </cellStyleXfs>
  <cellXfs count="10">
    <xf numFmtId="0" fontId="0" fillId="0" borderId="0" xfId="0"/>
    <xf numFmtId="0" fontId="0" fillId="0" borderId="0" xfId="0" applyAlignment="1">
      <alignment horizontal="left" vertic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vertical="center"/>
    </xf>
    <xf numFmtId="164" fontId="0" fillId="0" borderId="0" xfId="0" applyNumberFormat="1" applyAlignment="1">
      <alignment horizontal="center" vertical="center"/>
    </xf>
    <xf numFmtId="0" fontId="0" fillId="0" borderId="0" xfId="0" applyAlignment="1">
      <alignment vertical="center" wrapText="1"/>
    </xf>
    <xf numFmtId="9" fontId="0" fillId="0" borderId="0" xfId="0" applyNumberFormat="1" applyAlignment="1">
      <alignment horizontal="center" vertical="center"/>
    </xf>
    <xf numFmtId="164" fontId="0" fillId="2" borderId="0" xfId="0" applyNumberFormat="1" applyFill="1" applyAlignment="1">
      <alignment horizontal="center" vertical="center"/>
    </xf>
    <xf numFmtId="164" fontId="0" fillId="3" borderId="0" xfId="0" applyNumberFormat="1"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9881-9F6B-413B-9AC1-5A0A9D4C33A3}">
  <sheetPr>
    <pageSetUpPr fitToPage="1"/>
  </sheetPr>
  <dimension ref="A1:G61"/>
  <sheetViews>
    <sheetView tabSelected="1" workbookViewId="0">
      <selection sqref="A1:G61"/>
    </sheetView>
  </sheetViews>
  <sheetFormatPr baseColWidth="10" defaultColWidth="9.140625" defaultRowHeight="15" x14ac:dyDescent="0.25"/>
  <cols>
    <col min="1" max="1" width="7.140625" customWidth="1"/>
    <col min="2" max="2" width="10.42578125" style="2" bestFit="1" customWidth="1"/>
    <col min="3" max="3" width="3.85546875" style="2" bestFit="1" customWidth="1"/>
    <col min="4" max="4" width="99.42578125" style="2" customWidth="1"/>
    <col min="5" max="5" width="9.5703125" style="2" bestFit="1" customWidth="1"/>
    <col min="6" max="6" width="11.7109375" style="2" bestFit="1" customWidth="1"/>
    <col min="7" max="7" width="11.5703125" style="2" bestFit="1" customWidth="1"/>
  </cols>
  <sheetData>
    <row r="1" spans="1:7" x14ac:dyDescent="0.25">
      <c r="A1" t="s">
        <v>0</v>
      </c>
    </row>
    <row r="3" spans="1:7" x14ac:dyDescent="0.25">
      <c r="A3" t="s">
        <v>1</v>
      </c>
    </row>
    <row r="4" spans="1:7" x14ac:dyDescent="0.25">
      <c r="A4" t="s">
        <v>2</v>
      </c>
    </row>
    <row r="6" spans="1:7" x14ac:dyDescent="0.25">
      <c r="A6" s="2" t="s">
        <v>11</v>
      </c>
      <c r="B6" s="2" t="s">
        <v>3</v>
      </c>
      <c r="C6" s="2" t="s">
        <v>4</v>
      </c>
      <c r="D6" s="2" t="s">
        <v>7</v>
      </c>
      <c r="E6" s="2" t="s">
        <v>8</v>
      </c>
      <c r="F6" s="2" t="s">
        <v>9</v>
      </c>
      <c r="G6" s="2" t="s">
        <v>10</v>
      </c>
    </row>
    <row r="7" spans="1:7" ht="60" x14ac:dyDescent="0.25">
      <c r="A7" s="2">
        <v>1</v>
      </c>
      <c r="B7" s="2" t="s">
        <v>12</v>
      </c>
      <c r="C7" s="2" t="s">
        <v>5</v>
      </c>
      <c r="D7" s="1" t="s">
        <v>13</v>
      </c>
      <c r="E7" s="9">
        <v>3500</v>
      </c>
      <c r="F7" s="2">
        <v>1</v>
      </c>
      <c r="G7" s="5">
        <f>ROUND(E7*F7,2)</f>
        <v>3500</v>
      </c>
    </row>
    <row r="8" spans="1:7" s="2" customFormat="1" ht="60" x14ac:dyDescent="0.25">
      <c r="A8" s="2">
        <v>2</v>
      </c>
      <c r="B8" s="2" t="s">
        <v>14</v>
      </c>
      <c r="C8" s="2" t="s">
        <v>5</v>
      </c>
      <c r="D8" s="1" t="s">
        <v>15</v>
      </c>
      <c r="E8" s="8">
        <v>2250</v>
      </c>
      <c r="F8" s="2">
        <v>1</v>
      </c>
      <c r="G8" s="5">
        <f>ROUND(E8*F8,2)</f>
        <v>2250</v>
      </c>
    </row>
    <row r="9" spans="1:7" s="2" customFormat="1" ht="60" x14ac:dyDescent="0.25">
      <c r="A9" s="2">
        <v>3</v>
      </c>
      <c r="B9" s="2" t="s">
        <v>16</v>
      </c>
      <c r="C9" s="2" t="s">
        <v>5</v>
      </c>
      <c r="D9" s="1" t="s">
        <v>17</v>
      </c>
      <c r="E9" s="8">
        <v>3152.7300000000005</v>
      </c>
      <c r="F9" s="2">
        <v>1</v>
      </c>
      <c r="G9" s="5">
        <f>ROUND(E9*F9,2)</f>
        <v>3152.73</v>
      </c>
    </row>
    <row r="10" spans="1:7" s="2" customFormat="1" x14ac:dyDescent="0.25">
      <c r="A10" s="2">
        <v>4</v>
      </c>
      <c r="B10" s="2" t="s">
        <v>18</v>
      </c>
      <c r="C10" s="2" t="s">
        <v>6</v>
      </c>
      <c r="D10" s="1" t="s">
        <v>19</v>
      </c>
      <c r="E10" s="9">
        <v>909.36</v>
      </c>
      <c r="F10" s="2">
        <v>1</v>
      </c>
      <c r="G10" s="5">
        <f>ROUND(E10*F10,2)</f>
        <v>909.36</v>
      </c>
    </row>
    <row r="12" spans="1:7" x14ac:dyDescent="0.25">
      <c r="G12" s="5">
        <f>SUM(G7:G11)</f>
        <v>9812.09</v>
      </c>
    </row>
    <row r="13" spans="1:7" x14ac:dyDescent="0.25">
      <c r="A13" t="s">
        <v>1</v>
      </c>
    </row>
    <row r="14" spans="1:7" x14ac:dyDescent="0.25">
      <c r="A14" t="s">
        <v>20</v>
      </c>
    </row>
    <row r="16" spans="1:7" x14ac:dyDescent="0.25">
      <c r="A16" s="2" t="s">
        <v>11</v>
      </c>
      <c r="B16" s="2" t="s">
        <v>3</v>
      </c>
      <c r="C16" s="2" t="s">
        <v>4</v>
      </c>
      <c r="D16" s="2" t="s">
        <v>7</v>
      </c>
      <c r="E16" s="2" t="s">
        <v>8</v>
      </c>
      <c r="F16" s="2" t="s">
        <v>9</v>
      </c>
      <c r="G16" s="2" t="s">
        <v>10</v>
      </c>
    </row>
    <row r="17" spans="1:7" s="2" customFormat="1" ht="45" x14ac:dyDescent="0.25">
      <c r="A17" s="2">
        <v>1</v>
      </c>
      <c r="B17" s="2" t="s">
        <v>21</v>
      </c>
      <c r="C17" s="2" t="s">
        <v>22</v>
      </c>
      <c r="D17" s="1" t="s">
        <v>23</v>
      </c>
      <c r="E17" s="9">
        <v>7.4</v>
      </c>
      <c r="F17" s="2">
        <v>181</v>
      </c>
      <c r="G17" s="5">
        <f t="shared" ref="G17:G23" si="0">ROUND(E17*F17,2)</f>
        <v>1339.4</v>
      </c>
    </row>
    <row r="18" spans="1:7" s="2" customFormat="1" ht="60" x14ac:dyDescent="0.25">
      <c r="A18" s="2">
        <v>2</v>
      </c>
      <c r="B18" s="2" t="s">
        <v>24</v>
      </c>
      <c r="C18" s="2" t="s">
        <v>25</v>
      </c>
      <c r="D18" s="1" t="s">
        <v>26</v>
      </c>
      <c r="E18" s="9">
        <v>14.445</v>
      </c>
      <c r="F18" s="2">
        <v>296.10000000000002</v>
      </c>
      <c r="G18" s="5">
        <f t="shared" si="0"/>
        <v>4277.16</v>
      </c>
    </row>
    <row r="19" spans="1:7" s="2" customFormat="1" ht="60" x14ac:dyDescent="0.25">
      <c r="A19" s="2">
        <v>3</v>
      </c>
      <c r="B19" s="2" t="s">
        <v>27</v>
      </c>
      <c r="C19" s="2" t="s">
        <v>25</v>
      </c>
      <c r="D19" s="1" t="s">
        <v>28</v>
      </c>
      <c r="E19" s="9">
        <v>76.11</v>
      </c>
      <c r="F19" s="2">
        <v>171</v>
      </c>
      <c r="G19" s="5">
        <f t="shared" si="0"/>
        <v>13014.81</v>
      </c>
    </row>
    <row r="20" spans="1:7" s="2" customFormat="1" ht="105" x14ac:dyDescent="0.25">
      <c r="A20" s="2">
        <v>4</v>
      </c>
      <c r="B20" s="2" t="s">
        <v>29</v>
      </c>
      <c r="C20" s="2" t="s">
        <v>22</v>
      </c>
      <c r="D20" s="1" t="s">
        <v>30</v>
      </c>
      <c r="E20" s="9">
        <v>36.599999999999994</v>
      </c>
      <c r="F20" s="2">
        <v>295.05</v>
      </c>
      <c r="G20" s="5">
        <f t="shared" si="0"/>
        <v>10798.83</v>
      </c>
    </row>
    <row r="21" spans="1:7" s="2" customFormat="1" ht="45" x14ac:dyDescent="0.25">
      <c r="A21" s="2">
        <v>5</v>
      </c>
      <c r="B21" s="2" t="s">
        <v>31</v>
      </c>
      <c r="C21" s="2" t="s">
        <v>25</v>
      </c>
      <c r="D21" s="1" t="s">
        <v>32</v>
      </c>
      <c r="E21" s="9">
        <v>33.39</v>
      </c>
      <c r="F21" s="2">
        <v>18</v>
      </c>
      <c r="G21" s="5">
        <f t="shared" si="0"/>
        <v>601.02</v>
      </c>
    </row>
    <row r="22" spans="1:7" ht="45" x14ac:dyDescent="0.25">
      <c r="A22" s="2">
        <v>6</v>
      </c>
      <c r="B22" s="2" t="s">
        <v>33</v>
      </c>
      <c r="C22" s="2" t="s">
        <v>25</v>
      </c>
      <c r="D22" s="1" t="s">
        <v>34</v>
      </c>
      <c r="E22" s="9">
        <v>91.949999999999989</v>
      </c>
      <c r="F22" s="2">
        <v>15</v>
      </c>
      <c r="G22" s="5">
        <f t="shared" si="0"/>
        <v>1379.25</v>
      </c>
    </row>
    <row r="23" spans="1:7" ht="30" x14ac:dyDescent="0.25">
      <c r="A23" s="2">
        <v>7</v>
      </c>
      <c r="B23" s="2" t="s">
        <v>35</v>
      </c>
      <c r="C23" s="2" t="s">
        <v>36</v>
      </c>
      <c r="D23" s="1" t="s">
        <v>37</v>
      </c>
      <c r="E23" s="9">
        <v>90</v>
      </c>
      <c r="F23" s="2">
        <v>9</v>
      </c>
      <c r="G23" s="5">
        <f t="shared" si="0"/>
        <v>810</v>
      </c>
    </row>
    <row r="24" spans="1:7" x14ac:dyDescent="0.25">
      <c r="G24" s="5"/>
    </row>
    <row r="25" spans="1:7" x14ac:dyDescent="0.25">
      <c r="G25" s="5">
        <f>SUM(G17:G24)</f>
        <v>32220.469999999998</v>
      </c>
    </row>
    <row r="26" spans="1:7" x14ac:dyDescent="0.25">
      <c r="A26" t="s">
        <v>38</v>
      </c>
    </row>
    <row r="27" spans="1:7" x14ac:dyDescent="0.25">
      <c r="A27" t="s">
        <v>2</v>
      </c>
    </row>
    <row r="29" spans="1:7" x14ac:dyDescent="0.25">
      <c r="A29" s="2" t="s">
        <v>11</v>
      </c>
      <c r="B29" s="2" t="s">
        <v>3</v>
      </c>
      <c r="C29" s="2" t="s">
        <v>4</v>
      </c>
      <c r="D29" s="2" t="s">
        <v>7</v>
      </c>
      <c r="E29" s="2" t="s">
        <v>8</v>
      </c>
      <c r="F29" s="2" t="s">
        <v>9</v>
      </c>
      <c r="G29" s="2" t="s">
        <v>10</v>
      </c>
    </row>
    <row r="30" spans="1:7" x14ac:dyDescent="0.25">
      <c r="A30" s="2">
        <v>1</v>
      </c>
      <c r="B30" s="2" t="s">
        <v>39</v>
      </c>
      <c r="C30" s="2" t="s">
        <v>40</v>
      </c>
      <c r="D30" s="4" t="s">
        <v>41</v>
      </c>
      <c r="E30" s="9">
        <v>97.664999999999992</v>
      </c>
      <c r="F30" s="2">
        <v>0</v>
      </c>
      <c r="G30" s="5">
        <f t="shared" ref="G30:G36" si="1">ROUND(E30*F30,2)</f>
        <v>0</v>
      </c>
    </row>
    <row r="31" spans="1:7" ht="30" x14ac:dyDescent="0.25">
      <c r="A31" s="2">
        <v>2</v>
      </c>
      <c r="B31" s="2" t="s">
        <v>42</v>
      </c>
      <c r="C31" s="2" t="s">
        <v>43</v>
      </c>
      <c r="D31" s="6" t="s">
        <v>44</v>
      </c>
      <c r="E31" s="9">
        <v>181.72500000000002</v>
      </c>
      <c r="F31" s="2">
        <v>0</v>
      </c>
      <c r="G31" s="5">
        <f t="shared" si="1"/>
        <v>0</v>
      </c>
    </row>
    <row r="32" spans="1:7" ht="30" x14ac:dyDescent="0.25">
      <c r="A32" s="2">
        <v>3</v>
      </c>
      <c r="B32" s="2" t="s">
        <v>45</v>
      </c>
      <c r="C32" s="2" t="s">
        <v>43</v>
      </c>
      <c r="D32" s="1" t="s">
        <v>46</v>
      </c>
      <c r="E32" s="9">
        <v>3177.33</v>
      </c>
      <c r="F32" s="2">
        <v>0</v>
      </c>
      <c r="G32" s="5">
        <f t="shared" si="1"/>
        <v>0</v>
      </c>
    </row>
    <row r="33" spans="1:7" ht="60" x14ac:dyDescent="0.25">
      <c r="A33" s="2">
        <v>4</v>
      </c>
      <c r="B33" s="2" t="s">
        <v>47</v>
      </c>
      <c r="C33" s="2" t="s">
        <v>5</v>
      </c>
      <c r="D33" s="1" t="s">
        <v>48</v>
      </c>
      <c r="E33" s="8">
        <v>5625</v>
      </c>
      <c r="F33" s="2">
        <v>1</v>
      </c>
      <c r="G33" s="5">
        <f t="shared" si="1"/>
        <v>5625</v>
      </c>
    </row>
    <row r="34" spans="1:7" ht="60" x14ac:dyDescent="0.25">
      <c r="A34" s="2">
        <v>5</v>
      </c>
      <c r="B34" s="2" t="s">
        <v>12</v>
      </c>
      <c r="C34" s="2" t="s">
        <v>5</v>
      </c>
      <c r="D34" s="1" t="s">
        <v>49</v>
      </c>
      <c r="E34" s="9">
        <v>3500</v>
      </c>
      <c r="F34" s="2">
        <v>1</v>
      </c>
      <c r="G34" s="5">
        <f t="shared" si="1"/>
        <v>3500</v>
      </c>
    </row>
    <row r="35" spans="1:7" ht="60" x14ac:dyDescent="0.25">
      <c r="A35" s="2">
        <v>6</v>
      </c>
      <c r="B35" s="2" t="s">
        <v>50</v>
      </c>
      <c r="C35" s="2" t="s">
        <v>5</v>
      </c>
      <c r="D35" s="1" t="s">
        <v>51</v>
      </c>
      <c r="E35" s="8">
        <v>4600.62</v>
      </c>
      <c r="F35" s="2">
        <v>1</v>
      </c>
      <c r="G35" s="5">
        <f t="shared" si="1"/>
        <v>4600.62</v>
      </c>
    </row>
    <row r="36" spans="1:7" x14ac:dyDescent="0.25">
      <c r="A36" s="2">
        <v>7</v>
      </c>
      <c r="B36" s="2" t="s">
        <v>18</v>
      </c>
      <c r="C36" s="2" t="s">
        <v>6</v>
      </c>
      <c r="D36" s="1" t="s">
        <v>19</v>
      </c>
      <c r="E36" s="9">
        <v>909.36</v>
      </c>
      <c r="F36" s="2">
        <v>1</v>
      </c>
      <c r="G36" s="5">
        <f t="shared" si="1"/>
        <v>909.36</v>
      </c>
    </row>
    <row r="37" spans="1:7" x14ac:dyDescent="0.25">
      <c r="E37" s="5"/>
      <c r="G37" s="5"/>
    </row>
    <row r="38" spans="1:7" x14ac:dyDescent="0.25">
      <c r="E38" s="5"/>
      <c r="G38" s="5">
        <f>SUM(G30:G37)</f>
        <v>14634.98</v>
      </c>
    </row>
    <row r="39" spans="1:7" x14ac:dyDescent="0.25">
      <c r="A39" t="s">
        <v>38</v>
      </c>
      <c r="E39" s="5"/>
      <c r="G39" s="5"/>
    </row>
    <row r="40" spans="1:7" x14ac:dyDescent="0.25">
      <c r="A40" t="s">
        <v>20</v>
      </c>
      <c r="G40" s="5"/>
    </row>
    <row r="42" spans="1:7" x14ac:dyDescent="0.25">
      <c r="A42" s="2" t="s">
        <v>11</v>
      </c>
      <c r="B42" s="2" t="s">
        <v>3</v>
      </c>
      <c r="C42" s="2" t="s">
        <v>4</v>
      </c>
      <c r="D42" s="2" t="s">
        <v>7</v>
      </c>
      <c r="E42" s="2" t="s">
        <v>8</v>
      </c>
      <c r="F42" s="2" t="s">
        <v>9</v>
      </c>
      <c r="G42" s="2" t="s">
        <v>10</v>
      </c>
    </row>
    <row r="43" spans="1:7" ht="45" x14ac:dyDescent="0.25">
      <c r="A43" s="2">
        <v>1</v>
      </c>
      <c r="B43" s="2" t="s">
        <v>21</v>
      </c>
      <c r="C43" s="2" t="s">
        <v>22</v>
      </c>
      <c r="D43" s="1" t="s">
        <v>23</v>
      </c>
      <c r="E43" s="9">
        <v>7.4</v>
      </c>
      <c r="F43" s="2">
        <v>412</v>
      </c>
      <c r="G43" s="5">
        <f t="shared" ref="G43:G48" si="2">ROUND(E43*F43,2)</f>
        <v>3048.8</v>
      </c>
    </row>
    <row r="44" spans="1:7" ht="30" x14ac:dyDescent="0.25">
      <c r="A44" s="2">
        <v>2</v>
      </c>
      <c r="B44" s="2" t="s">
        <v>35</v>
      </c>
      <c r="C44" s="2" t="s">
        <v>36</v>
      </c>
      <c r="D44" s="1" t="s">
        <v>37</v>
      </c>
      <c r="E44" s="9">
        <v>90</v>
      </c>
      <c r="F44" s="2">
        <v>49.65</v>
      </c>
      <c r="G44" s="5">
        <f t="shared" si="2"/>
        <v>4468.5</v>
      </c>
    </row>
    <row r="45" spans="1:7" ht="45" x14ac:dyDescent="0.25">
      <c r="A45" s="2">
        <v>3</v>
      </c>
      <c r="B45" s="2" t="s">
        <v>52</v>
      </c>
      <c r="C45" s="2" t="s">
        <v>25</v>
      </c>
      <c r="D45" s="1" t="s">
        <v>53</v>
      </c>
      <c r="E45" s="9">
        <v>14.095000000000001</v>
      </c>
      <c r="F45" s="2">
        <v>335</v>
      </c>
      <c r="G45" s="5">
        <f t="shared" si="2"/>
        <v>4721.83</v>
      </c>
    </row>
    <row r="46" spans="1:7" ht="60" x14ac:dyDescent="0.25">
      <c r="A46" s="2">
        <v>4</v>
      </c>
      <c r="B46" s="2" t="s">
        <v>27</v>
      </c>
      <c r="C46" s="2" t="s">
        <v>25</v>
      </c>
      <c r="D46" s="1" t="s">
        <v>28</v>
      </c>
      <c r="E46" s="9">
        <v>76.11</v>
      </c>
      <c r="F46" s="2">
        <v>582</v>
      </c>
      <c r="G46" s="5">
        <f t="shared" si="2"/>
        <v>44296.02</v>
      </c>
    </row>
    <row r="47" spans="1:7" ht="60" x14ac:dyDescent="0.25">
      <c r="A47" s="2">
        <v>5</v>
      </c>
      <c r="B47" s="2" t="s">
        <v>24</v>
      </c>
      <c r="C47" s="2" t="s">
        <v>25</v>
      </c>
      <c r="D47" s="1" t="s">
        <v>26</v>
      </c>
      <c r="E47" s="9">
        <v>14.445</v>
      </c>
      <c r="F47" s="2">
        <v>1134.8599999999999</v>
      </c>
      <c r="G47" s="5">
        <f t="shared" si="2"/>
        <v>16393.05</v>
      </c>
    </row>
    <row r="48" spans="1:7" ht="105" x14ac:dyDescent="0.25">
      <c r="A48" s="2">
        <v>6</v>
      </c>
      <c r="B48" s="2" t="s">
        <v>29</v>
      </c>
      <c r="C48" s="2" t="s">
        <v>22</v>
      </c>
      <c r="D48" s="1" t="s">
        <v>30</v>
      </c>
      <c r="E48" s="9">
        <v>36.599999999999994</v>
      </c>
      <c r="F48" s="2">
        <v>879</v>
      </c>
      <c r="G48" s="5">
        <f t="shared" si="2"/>
        <v>32171.4</v>
      </c>
    </row>
    <row r="49" spans="1:7" x14ac:dyDescent="0.25">
      <c r="A49" s="2"/>
    </row>
    <row r="50" spans="1:7" x14ac:dyDescent="0.25">
      <c r="A50" s="2"/>
      <c r="G50" s="5">
        <f>SUM(G43:G49)</f>
        <v>105099.6</v>
      </c>
    </row>
    <row r="51" spans="1:7" x14ac:dyDescent="0.25">
      <c r="A51" s="2"/>
    </row>
    <row r="52" spans="1:7" x14ac:dyDescent="0.25">
      <c r="A52" s="2"/>
    </row>
    <row r="53" spans="1:7" x14ac:dyDescent="0.25">
      <c r="A53" s="2"/>
    </row>
    <row r="54" spans="1:7" x14ac:dyDescent="0.25">
      <c r="A54" s="2"/>
      <c r="F54" s="2" t="s">
        <v>54</v>
      </c>
      <c r="G54" s="5">
        <f>G50+G38+G25+G12</f>
        <v>161767.13999999998</v>
      </c>
    </row>
    <row r="55" spans="1:7" x14ac:dyDescent="0.25">
      <c r="A55" s="3"/>
      <c r="F55" s="7">
        <v>0.13</v>
      </c>
      <c r="G55" s="5">
        <f>ROUND(G54*F55,2)</f>
        <v>21029.73</v>
      </c>
    </row>
    <row r="56" spans="1:7" x14ac:dyDescent="0.25">
      <c r="F56" s="7">
        <v>0.06</v>
      </c>
      <c r="G56" s="5">
        <f>ROUND(G54*F56,2)</f>
        <v>9706.0300000000007</v>
      </c>
    </row>
    <row r="57" spans="1:7" x14ac:dyDescent="0.25">
      <c r="F57" s="2" t="s">
        <v>55</v>
      </c>
      <c r="G57" s="5">
        <f>G54+G55+G56</f>
        <v>192502.9</v>
      </c>
    </row>
    <row r="59" spans="1:7" x14ac:dyDescent="0.25">
      <c r="F59" s="7">
        <v>0.21</v>
      </c>
      <c r="G59" s="5">
        <f>ROUND(G57*F59,2)</f>
        <v>40425.61</v>
      </c>
    </row>
    <row r="61" spans="1:7" x14ac:dyDescent="0.25">
      <c r="F61" s="2" t="s">
        <v>56</v>
      </c>
      <c r="G61" s="5">
        <f>+G57+G59</f>
        <v>232928.51</v>
      </c>
    </row>
  </sheetData>
  <pageMargins left="0.7" right="0.7" top="0.75" bottom="0.75" header="0.3" footer="0.3"/>
  <pageSetup paperSize="9" scale="56"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131D8716343F4787BB6C83E936E8FC" ma:contentTypeVersion="19" ma:contentTypeDescription="Create a new document." ma:contentTypeScope="" ma:versionID="d2d48d4180e690763f5ae5949718cdcb">
  <xsd:schema xmlns:xsd="http://www.w3.org/2001/XMLSchema" xmlns:xs="http://www.w3.org/2001/XMLSchema" xmlns:p="http://schemas.microsoft.com/office/2006/metadata/properties" xmlns:ns2="d05b5c50-6878-419c-aaee-f57d1b61cb07" xmlns:ns3="c4d65d83-e6de-4071-ac96-3b9ea9015942" targetNamespace="http://schemas.microsoft.com/office/2006/metadata/properties" ma:root="true" ma:fieldsID="0c60eb688aca7d83e5252ea9398f4de9" ns2:_="" ns3:_="">
    <xsd:import namespace="d05b5c50-6878-419c-aaee-f57d1b61cb07"/>
    <xsd:import namespace="c4d65d83-e6de-4071-ac96-3b9ea901594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5b5c50-6878-419c-aaee-f57d1b61cb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f159e05-dd76-4a0e-8ee7-6d8456fbe77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4d65d83-e6de-4071-ac96-3b9ea9015942"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60e8459-a743-4076-9694-5a4fd6679667}" ma:internalName="TaxCatchAll" ma:showField="CatchAllData" ma:web="c4d65d83-e6de-4071-ac96-3b9ea90159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05b5c50-6878-419c-aaee-f57d1b61cb07">
      <Terms xmlns="http://schemas.microsoft.com/office/infopath/2007/PartnerControls"/>
    </lcf76f155ced4ddcb4097134ff3c332f>
    <TaxCatchAll xmlns="c4d65d83-e6de-4071-ac96-3b9ea9015942" xsi:nil="true"/>
  </documentManagement>
</p:properties>
</file>

<file path=customXml/itemProps1.xml><?xml version="1.0" encoding="utf-8"?>
<ds:datastoreItem xmlns:ds="http://schemas.openxmlformats.org/officeDocument/2006/customXml" ds:itemID="{FA4FC8EB-A80A-472C-8356-20A5EFD8C09C}"/>
</file>

<file path=customXml/itemProps2.xml><?xml version="1.0" encoding="utf-8"?>
<ds:datastoreItem xmlns:ds="http://schemas.openxmlformats.org/officeDocument/2006/customXml" ds:itemID="{0CB36DF0-181C-4825-86C2-444869D1A7CF}">
  <ds:schemaRefs>
    <ds:schemaRef ds:uri="http://schemas.microsoft.com/sharepoint/v3/contenttype/forms"/>
  </ds:schemaRefs>
</ds:datastoreItem>
</file>

<file path=customXml/itemProps3.xml><?xml version="1.0" encoding="utf-8"?>
<ds:datastoreItem xmlns:ds="http://schemas.openxmlformats.org/officeDocument/2006/customXml" ds:itemID="{9E9F8EF5-C074-4C76-8853-7373A1E045F5}">
  <ds:schemaRefs>
    <ds:schemaRef ds:uri="http://schemas.microsoft.com/office/2006/metadata/properties"/>
    <ds:schemaRef ds:uri="http://schemas.microsoft.com/office/infopath/2007/PartnerControls"/>
    <ds:schemaRef ds:uri="c658dc46-cc7b-4873-8b48-53cf7f761384"/>
    <ds:schemaRef ds:uri="4384db69-9e27-4d27-b111-794c7bb883df"/>
    <ds:schemaRef ds:uri="eea7a479-9c10-413b-aefd-b01f39b494a3"/>
    <ds:schemaRef ds:uri="303ac9fa-413a-4b96-8276-e5725066a33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PREUS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Ferré Oltra</dc:creator>
  <cp:lastModifiedBy>Monica Sánchez Vielsa</cp:lastModifiedBy>
  <cp:lastPrinted>2026-03-24T14:24:34Z</cp:lastPrinted>
  <dcterms:created xsi:type="dcterms:W3CDTF">2026-02-13T12:18:32Z</dcterms:created>
  <dcterms:modified xsi:type="dcterms:W3CDTF">2026-05-18T07:40:39Z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0x010100C6131D8716343F4787BB6C83E936E8FC</vt:lpwstr>
  </property>
  <property fmtid="{D5CDD505-2E9C-101B-9397-08002B2CF9AE}" pid="3" name="MediaServiceImageTags">
    <vt:lpwstr/>
  </property>
</Properties>
</file>