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N:\dep_U096\Unitats_Funcionals\01_EDIFICIS\02_GESTIO_ECONOMICA\MANT INSTAL DEPENDENCIES\2030-2026 Licitació\01 Docs previs LICI\02 PLECS INF I TAULES\"/>
    </mc:Choice>
  </mc:AlternateContent>
  <xr:revisionPtr revIDLastSave="0" documentId="13_ncr:1_{D8332A23-4D89-4DCF-9241-E4C49A5088C9}" xr6:coauthVersionLast="47" xr6:coauthVersionMax="47" xr10:uidLastSave="{00000000-0000-0000-0000-000000000000}"/>
  <workbookProtection workbookAlgorithmName="SHA-512" workbookHashValue="cZTYtS4yXtmbu4KSP5IouLmKDkEmCjxawRu39kN0SWFJw9yEzsMFhhmH6NwFtyXLcpd+GChC6F5oTaAHx5LVXQ==" workbookSaltValue="GihxyMS0RSJzcif2+esVew==" workbookSpinCount="100000" lockStructure="1"/>
  <bookViews>
    <workbookView xWindow="-120" yWindow="-120" windowWidth="19440" windowHeight="14880" xr2:uid="{00000000-000D-0000-FFFF-FFFF00000000}"/>
  </bookViews>
  <sheets>
    <sheet name="T-PRES" sheetId="2" r:id="rId1"/>
  </sheets>
  <externalReferences>
    <externalReference r:id="rId2"/>
  </externalReferences>
  <definedNames>
    <definedName name="_xlnm.Print_Area" localSheetId="0">'T-PRES'!$B$3:$J$428</definedName>
  </definedNames>
  <calcPr calcId="191029"/>
</workbook>
</file>

<file path=xl/calcChain.xml><?xml version="1.0" encoding="utf-8"?>
<calcChain xmlns="http://schemas.openxmlformats.org/spreadsheetml/2006/main">
  <c r="I423" i="2" l="1"/>
  <c r="I422" i="2"/>
  <c r="H13" i="2"/>
  <c r="H12" i="2"/>
  <c r="H11" i="2"/>
  <c r="H10" i="2"/>
  <c r="H407" i="2"/>
  <c r="J407" i="2" s="1"/>
  <c r="G422" i="2" l="1"/>
  <c r="H402" i="2"/>
  <c r="J402" i="2" s="1"/>
  <c r="H401" i="2"/>
  <c r="J401" i="2" s="1"/>
  <c r="H400" i="2"/>
  <c r="J400" i="2" s="1"/>
  <c r="H395" i="2"/>
  <c r="J395" i="2" s="1"/>
  <c r="H394" i="2"/>
  <c r="J394" i="2" s="1"/>
  <c r="H393" i="2"/>
  <c r="J393" i="2" s="1"/>
  <c r="H388" i="2"/>
  <c r="J388" i="2" s="1"/>
  <c r="H387" i="2"/>
  <c r="J387" i="2" s="1"/>
  <c r="H386" i="2"/>
  <c r="J386" i="2" s="1"/>
  <c r="H385" i="2"/>
  <c r="J385" i="2" s="1"/>
  <c r="H384" i="2"/>
  <c r="J384" i="2" s="1"/>
  <c r="H379" i="2"/>
  <c r="J379" i="2" s="1"/>
  <c r="H378" i="2"/>
  <c r="J378" i="2" s="1"/>
  <c r="H377" i="2"/>
  <c r="J377" i="2" s="1"/>
  <c r="H376" i="2"/>
  <c r="J376" i="2" s="1"/>
  <c r="H371" i="2"/>
  <c r="J371" i="2" s="1"/>
  <c r="H370" i="2"/>
  <c r="J370" i="2" s="1"/>
  <c r="H369" i="2"/>
  <c r="J369" i="2" s="1"/>
  <c r="H364" i="2"/>
  <c r="J364" i="2" s="1"/>
  <c r="J365" i="2" s="1"/>
  <c r="H359" i="2"/>
  <c r="J359" i="2" s="1"/>
  <c r="H358" i="2"/>
  <c r="J358" i="2" s="1"/>
  <c r="H357" i="2"/>
  <c r="J357" i="2" s="1"/>
  <c r="H356" i="2"/>
  <c r="J356" i="2" s="1"/>
  <c r="H355" i="2"/>
  <c r="J355" i="2" s="1"/>
  <c r="H354" i="2"/>
  <c r="J354" i="2" s="1"/>
  <c r="H353" i="2"/>
  <c r="J353" i="2" s="1"/>
  <c r="H352" i="2"/>
  <c r="J352" i="2" s="1"/>
  <c r="H347" i="2"/>
  <c r="J347" i="2" s="1"/>
  <c r="H346" i="2"/>
  <c r="J346" i="2" s="1"/>
  <c r="H345" i="2"/>
  <c r="J345" i="2" s="1"/>
  <c r="H344" i="2"/>
  <c r="J344" i="2" s="1"/>
  <c r="H343" i="2"/>
  <c r="J343" i="2" s="1"/>
  <c r="H342" i="2"/>
  <c r="J342" i="2" s="1"/>
  <c r="H341" i="2"/>
  <c r="J341" i="2" s="1"/>
  <c r="H340" i="2"/>
  <c r="J340" i="2" s="1"/>
  <c r="H335" i="2"/>
  <c r="J335" i="2" s="1"/>
  <c r="J336" i="2" s="1"/>
  <c r="H330" i="2"/>
  <c r="J330" i="2" s="1"/>
  <c r="H329" i="2"/>
  <c r="J329" i="2" s="1"/>
  <c r="H328" i="2"/>
  <c r="J328" i="2" s="1"/>
  <c r="H322" i="2"/>
  <c r="J322" i="2" s="1"/>
  <c r="H321" i="2"/>
  <c r="J321" i="2" s="1"/>
  <c r="H320" i="2"/>
  <c r="J320" i="2" s="1"/>
  <c r="H315" i="2"/>
  <c r="J315" i="2" s="1"/>
  <c r="H314" i="2"/>
  <c r="J314" i="2" s="1"/>
  <c r="H313" i="2"/>
  <c r="J313" i="2" s="1"/>
  <c r="H308" i="2"/>
  <c r="J308" i="2" s="1"/>
  <c r="H307" i="2"/>
  <c r="J307" i="2" s="1"/>
  <c r="H306" i="2"/>
  <c r="J306" i="2" s="1"/>
  <c r="H305" i="2"/>
  <c r="J305" i="2" s="1"/>
  <c r="H304" i="2"/>
  <c r="J304" i="2" s="1"/>
  <c r="H303" i="2"/>
  <c r="J303" i="2" s="1"/>
  <c r="H302" i="2"/>
  <c r="J302" i="2" s="1"/>
  <c r="H301" i="2"/>
  <c r="J301" i="2" s="1"/>
  <c r="H300" i="2"/>
  <c r="J300" i="2" s="1"/>
  <c r="H299" i="2"/>
  <c r="J299" i="2" s="1"/>
  <c r="H298" i="2"/>
  <c r="J298" i="2" s="1"/>
  <c r="H297" i="2"/>
  <c r="J297" i="2" s="1"/>
  <c r="H296" i="2"/>
  <c r="J296" i="2" s="1"/>
  <c r="H295" i="2"/>
  <c r="J295" i="2" s="1"/>
  <c r="H294" i="2"/>
  <c r="J294" i="2" s="1"/>
  <c r="H293" i="2"/>
  <c r="J293" i="2" s="1"/>
  <c r="H292" i="2"/>
  <c r="J292" i="2" s="1"/>
  <c r="H291" i="2"/>
  <c r="J291" i="2" s="1"/>
  <c r="H290" i="2"/>
  <c r="J290" i="2" s="1"/>
  <c r="H289" i="2"/>
  <c r="J289" i="2" s="1"/>
  <c r="H288" i="2"/>
  <c r="J288" i="2" s="1"/>
  <c r="H287" i="2"/>
  <c r="J287" i="2" s="1"/>
  <c r="H286" i="2"/>
  <c r="J286" i="2" s="1"/>
  <c r="H285" i="2"/>
  <c r="J285" i="2" s="1"/>
  <c r="H280" i="2"/>
  <c r="J280" i="2" s="1"/>
  <c r="H279" i="2"/>
  <c r="J279" i="2" s="1"/>
  <c r="H278" i="2"/>
  <c r="J278" i="2" s="1"/>
  <c r="H277" i="2"/>
  <c r="J277" i="2" s="1"/>
  <c r="H276" i="2"/>
  <c r="J276" i="2" s="1"/>
  <c r="H275" i="2"/>
  <c r="J275" i="2" s="1"/>
  <c r="H274" i="2"/>
  <c r="J274" i="2" s="1"/>
  <c r="H273" i="2"/>
  <c r="J273" i="2" s="1"/>
  <c r="H272" i="2"/>
  <c r="J272" i="2" s="1"/>
  <c r="H271" i="2"/>
  <c r="J271" i="2" s="1"/>
  <c r="H270" i="2"/>
  <c r="J270" i="2" s="1"/>
  <c r="H269" i="2"/>
  <c r="J269" i="2" s="1"/>
  <c r="H268" i="2"/>
  <c r="J268" i="2" s="1"/>
  <c r="H267" i="2"/>
  <c r="J267" i="2" s="1"/>
  <c r="H266" i="2"/>
  <c r="J266" i="2" s="1"/>
  <c r="H261" i="2"/>
  <c r="J261" i="2" s="1"/>
  <c r="H260" i="2"/>
  <c r="J260" i="2" s="1"/>
  <c r="H259" i="2"/>
  <c r="J259" i="2" s="1"/>
  <c r="H258" i="2"/>
  <c r="J258" i="2" s="1"/>
  <c r="H257" i="2"/>
  <c r="J257" i="2" s="1"/>
  <c r="H256" i="2"/>
  <c r="J256" i="2" s="1"/>
  <c r="H255" i="2"/>
  <c r="J255" i="2" s="1"/>
  <c r="H254" i="2"/>
  <c r="J254" i="2" s="1"/>
  <c r="H253" i="2"/>
  <c r="J253" i="2" s="1"/>
  <c r="H252" i="2"/>
  <c r="J252" i="2" s="1"/>
  <c r="H251" i="2"/>
  <c r="J251" i="2" s="1"/>
  <c r="H250" i="2"/>
  <c r="J250" i="2" s="1"/>
  <c r="H249" i="2"/>
  <c r="J249" i="2" s="1"/>
  <c r="H248" i="2"/>
  <c r="J248" i="2" s="1"/>
  <c r="H247" i="2"/>
  <c r="J247" i="2" s="1"/>
  <c r="H246" i="2"/>
  <c r="J246" i="2" s="1"/>
  <c r="H245" i="2"/>
  <c r="J245" i="2" s="1"/>
  <c r="H244" i="2"/>
  <c r="J244" i="2" s="1"/>
  <c r="H243" i="2"/>
  <c r="J243" i="2" s="1"/>
  <c r="H242" i="2"/>
  <c r="J242" i="2" s="1"/>
  <c r="H237" i="2"/>
  <c r="J237" i="2" s="1"/>
  <c r="H236" i="2"/>
  <c r="J236" i="2" s="1"/>
  <c r="H235" i="2"/>
  <c r="J235" i="2" s="1"/>
  <c r="H234" i="2"/>
  <c r="J234" i="2" s="1"/>
  <c r="H233" i="2"/>
  <c r="J233" i="2" s="1"/>
  <c r="H228" i="2"/>
  <c r="J228" i="2" s="1"/>
  <c r="H227" i="2"/>
  <c r="J227" i="2" s="1"/>
  <c r="H226" i="2"/>
  <c r="J226" i="2" s="1"/>
  <c r="H225" i="2"/>
  <c r="J225" i="2" s="1"/>
  <c r="H220" i="2"/>
  <c r="J220" i="2" s="1"/>
  <c r="H219" i="2"/>
  <c r="J219" i="2" s="1"/>
  <c r="H218" i="2"/>
  <c r="J218" i="2" s="1"/>
  <c r="H217" i="2"/>
  <c r="J217" i="2" s="1"/>
  <c r="H216" i="2"/>
  <c r="J216" i="2" s="1"/>
  <c r="H215" i="2"/>
  <c r="J215" i="2" s="1"/>
  <c r="H214" i="2"/>
  <c r="J214" i="2" s="1"/>
  <c r="H213" i="2"/>
  <c r="J213" i="2" s="1"/>
  <c r="H212" i="2"/>
  <c r="J212" i="2" s="1"/>
  <c r="H211" i="2"/>
  <c r="J211" i="2" s="1"/>
  <c r="H210" i="2"/>
  <c r="J210" i="2" s="1"/>
  <c r="H209" i="2"/>
  <c r="J209" i="2" s="1"/>
  <c r="H208" i="2"/>
  <c r="J208" i="2" s="1"/>
  <c r="H203" i="2"/>
  <c r="J203" i="2" s="1"/>
  <c r="H202" i="2"/>
  <c r="J202" i="2" s="1"/>
  <c r="H201" i="2"/>
  <c r="J201" i="2" s="1"/>
  <c r="H200" i="2"/>
  <c r="J200" i="2" s="1"/>
  <c r="H199" i="2"/>
  <c r="J199" i="2" s="1"/>
  <c r="H198" i="2"/>
  <c r="J198" i="2" s="1"/>
  <c r="H197" i="2"/>
  <c r="J197" i="2" s="1"/>
  <c r="H196" i="2"/>
  <c r="J196" i="2" s="1"/>
  <c r="H195" i="2"/>
  <c r="J195" i="2" s="1"/>
  <c r="H194" i="2"/>
  <c r="J194" i="2" s="1"/>
  <c r="H193" i="2"/>
  <c r="J193" i="2" s="1"/>
  <c r="H192" i="2"/>
  <c r="J192" i="2" s="1"/>
  <c r="H191" i="2"/>
  <c r="J191" i="2" s="1"/>
  <c r="H190" i="2"/>
  <c r="J190" i="2" s="1"/>
  <c r="H189" i="2"/>
  <c r="J189" i="2" s="1"/>
  <c r="H188" i="2"/>
  <c r="J188" i="2" s="1"/>
  <c r="H187" i="2"/>
  <c r="J187" i="2" s="1"/>
  <c r="H182" i="2"/>
  <c r="J182" i="2" s="1"/>
  <c r="H181" i="2"/>
  <c r="J181" i="2" s="1"/>
  <c r="H180" i="2"/>
  <c r="J180" i="2" s="1"/>
  <c r="H179" i="2"/>
  <c r="J179" i="2" s="1"/>
  <c r="H178" i="2"/>
  <c r="J178" i="2" s="1"/>
  <c r="H177" i="2"/>
  <c r="J177" i="2" s="1"/>
  <c r="H172" i="2"/>
  <c r="J172" i="2" s="1"/>
  <c r="H171" i="2"/>
  <c r="J171" i="2" s="1"/>
  <c r="H170" i="2"/>
  <c r="J170" i="2" s="1"/>
  <c r="H169" i="2"/>
  <c r="J169" i="2" s="1"/>
  <c r="H168" i="2"/>
  <c r="J168" i="2" s="1"/>
  <c r="H167" i="2"/>
  <c r="J167" i="2" s="1"/>
  <c r="H162" i="2"/>
  <c r="J162" i="2" s="1"/>
  <c r="H161" i="2"/>
  <c r="J161" i="2" s="1"/>
  <c r="H160" i="2"/>
  <c r="J160" i="2" s="1"/>
  <c r="H159" i="2"/>
  <c r="J159" i="2" s="1"/>
  <c r="H158" i="2"/>
  <c r="J158" i="2" s="1"/>
  <c r="H153" i="2"/>
  <c r="J153" i="2" s="1"/>
  <c r="H152" i="2"/>
  <c r="J152" i="2" s="1"/>
  <c r="H151" i="2"/>
  <c r="J151" i="2" s="1"/>
  <c r="H150" i="2"/>
  <c r="J150" i="2" s="1"/>
  <c r="H149" i="2"/>
  <c r="J149" i="2" s="1"/>
  <c r="H148" i="2"/>
  <c r="J148" i="2" s="1"/>
  <c r="H147" i="2"/>
  <c r="J147" i="2" s="1"/>
  <c r="H146" i="2"/>
  <c r="J146" i="2" s="1"/>
  <c r="H145" i="2"/>
  <c r="J145" i="2" s="1"/>
  <c r="H144" i="2"/>
  <c r="J144" i="2" s="1"/>
  <c r="H138" i="2"/>
  <c r="J138" i="2" s="1"/>
  <c r="H137" i="2"/>
  <c r="J137" i="2" s="1"/>
  <c r="H136" i="2"/>
  <c r="J136" i="2" s="1"/>
  <c r="H135" i="2"/>
  <c r="J135" i="2" s="1"/>
  <c r="H134" i="2"/>
  <c r="J134" i="2" s="1"/>
  <c r="H133" i="2"/>
  <c r="J133" i="2" s="1"/>
  <c r="H132" i="2"/>
  <c r="J132" i="2" s="1"/>
  <c r="H131" i="2"/>
  <c r="J131" i="2" s="1"/>
  <c r="H130" i="2"/>
  <c r="J130" i="2" s="1"/>
  <c r="H129" i="2"/>
  <c r="J129" i="2" s="1"/>
  <c r="H128" i="2"/>
  <c r="J128" i="2" s="1"/>
  <c r="H127" i="2"/>
  <c r="J127" i="2" s="1"/>
  <c r="H122" i="2"/>
  <c r="J122" i="2" s="1"/>
  <c r="H121" i="2"/>
  <c r="J121" i="2" s="1"/>
  <c r="H120" i="2"/>
  <c r="J120" i="2" s="1"/>
  <c r="H119" i="2"/>
  <c r="J119" i="2" s="1"/>
  <c r="H118" i="2"/>
  <c r="J118" i="2" s="1"/>
  <c r="H117" i="2"/>
  <c r="J117" i="2" s="1"/>
  <c r="H116" i="2"/>
  <c r="J116" i="2" s="1"/>
  <c r="H115" i="2"/>
  <c r="J115" i="2" s="1"/>
  <c r="H110" i="2"/>
  <c r="J110" i="2" s="1"/>
  <c r="H109" i="2"/>
  <c r="J109" i="2" s="1"/>
  <c r="H108" i="2"/>
  <c r="J108" i="2" s="1"/>
  <c r="H103" i="2"/>
  <c r="J103" i="2" s="1"/>
  <c r="H102" i="2"/>
  <c r="J102" i="2" s="1"/>
  <c r="H101" i="2"/>
  <c r="J101" i="2" s="1"/>
  <c r="H100" i="2"/>
  <c r="J100" i="2" s="1"/>
  <c r="H95" i="2"/>
  <c r="J95" i="2" s="1"/>
  <c r="H94" i="2"/>
  <c r="J94" i="2" s="1"/>
  <c r="H93" i="2"/>
  <c r="J93" i="2" s="1"/>
  <c r="H92" i="2"/>
  <c r="J92" i="2" s="1"/>
  <c r="H91" i="2"/>
  <c r="J91" i="2" s="1"/>
  <c r="H86" i="2"/>
  <c r="J86" i="2" s="1"/>
  <c r="H85" i="2"/>
  <c r="J85" i="2" s="1"/>
  <c r="H84" i="2"/>
  <c r="J84" i="2" s="1"/>
  <c r="H83" i="2"/>
  <c r="J83" i="2" s="1"/>
  <c r="H82" i="2"/>
  <c r="J82" i="2" s="1"/>
  <c r="H81" i="2"/>
  <c r="J81" i="2" s="1"/>
  <c r="H80" i="2"/>
  <c r="J80" i="2" s="1"/>
  <c r="H79" i="2"/>
  <c r="J79" i="2" s="1"/>
  <c r="H78" i="2"/>
  <c r="J78" i="2" s="1"/>
  <c r="H77" i="2"/>
  <c r="J77" i="2" s="1"/>
  <c r="H76" i="2"/>
  <c r="J76" i="2" s="1"/>
  <c r="H75" i="2"/>
  <c r="J75" i="2" s="1"/>
  <c r="H70" i="2"/>
  <c r="J70" i="2" s="1"/>
  <c r="H69" i="2"/>
  <c r="J69" i="2" s="1"/>
  <c r="H68" i="2"/>
  <c r="J68" i="2" s="1"/>
  <c r="H67" i="2"/>
  <c r="J67" i="2" s="1"/>
  <c r="H66" i="2"/>
  <c r="J66" i="2" s="1"/>
  <c r="H65" i="2"/>
  <c r="J65" i="2" s="1"/>
  <c r="H64" i="2"/>
  <c r="J64" i="2" s="1"/>
  <c r="H63" i="2"/>
  <c r="J63" i="2" s="1"/>
  <c r="H62" i="2"/>
  <c r="J62" i="2" s="1"/>
  <c r="H61" i="2"/>
  <c r="J61" i="2" s="1"/>
  <c r="H60" i="2"/>
  <c r="J60" i="2" s="1"/>
  <c r="H59" i="2"/>
  <c r="J59" i="2" s="1"/>
  <c r="H58" i="2"/>
  <c r="J58" i="2" s="1"/>
  <c r="H57" i="2"/>
  <c r="J57" i="2" s="1"/>
  <c r="H56" i="2"/>
  <c r="J56" i="2" s="1"/>
  <c r="H55" i="2"/>
  <c r="J55" i="2" s="1"/>
  <c r="H54" i="2"/>
  <c r="J54" i="2" s="1"/>
  <c r="H53" i="2"/>
  <c r="J53" i="2" s="1"/>
  <c r="H52" i="2"/>
  <c r="J52" i="2" s="1"/>
  <c r="H51" i="2"/>
  <c r="J51" i="2" s="1"/>
  <c r="H50" i="2"/>
  <c r="J50" i="2" s="1"/>
  <c r="H45" i="2"/>
  <c r="J45" i="2" s="1"/>
  <c r="H44" i="2"/>
  <c r="J44" i="2" s="1"/>
  <c r="H43" i="2"/>
  <c r="J43" i="2" s="1"/>
  <c r="H42" i="2"/>
  <c r="J42" i="2" s="1"/>
  <c r="H41" i="2"/>
  <c r="J41" i="2" s="1"/>
  <c r="H40" i="2"/>
  <c r="J40" i="2" s="1"/>
  <c r="H39" i="2"/>
  <c r="J39" i="2" s="1"/>
  <c r="H38" i="2"/>
  <c r="J38" i="2" s="1"/>
  <c r="H37" i="2"/>
  <c r="J37" i="2" s="1"/>
  <c r="H36" i="2"/>
  <c r="J36" i="2" s="1"/>
  <c r="H35" i="2"/>
  <c r="J35" i="2" s="1"/>
  <c r="H34" i="2"/>
  <c r="J34" i="2" s="1"/>
  <c r="H33" i="2"/>
  <c r="J33" i="2" s="1"/>
  <c r="H28" i="2"/>
  <c r="J28" i="2" s="1"/>
  <c r="H27" i="2"/>
  <c r="J27" i="2" s="1"/>
  <c r="H26" i="2"/>
  <c r="J26" i="2" s="1"/>
  <c r="H25" i="2"/>
  <c r="J25" i="2" s="1"/>
  <c r="H24" i="2"/>
  <c r="J24" i="2" s="1"/>
  <c r="H23" i="2"/>
  <c r="J23" i="2" s="1"/>
  <c r="H22" i="2"/>
  <c r="J22" i="2" s="1"/>
  <c r="J11" i="2"/>
  <c r="J12" i="2"/>
  <c r="J13" i="2"/>
  <c r="H14" i="2"/>
  <c r="J14" i="2" s="1"/>
  <c r="H15" i="2"/>
  <c r="J15" i="2" s="1"/>
  <c r="H16" i="2"/>
  <c r="J16" i="2" s="1"/>
  <c r="H17" i="2"/>
  <c r="J17" i="2" s="1"/>
  <c r="J10" i="2"/>
  <c r="J408" i="2"/>
  <c r="G425" i="2" l="1"/>
  <c r="H425" i="2" s="1"/>
  <c r="J425" i="2" s="1"/>
  <c r="H422" i="2"/>
  <c r="J422" i="2" s="1"/>
  <c r="G424" i="2"/>
  <c r="H424" i="2" s="1"/>
  <c r="J424" i="2" s="1"/>
  <c r="G423" i="2"/>
  <c r="H423" i="2" s="1"/>
  <c r="J423" i="2" s="1"/>
  <c r="J323" i="2"/>
  <c r="J111" i="2"/>
  <c r="J163" i="2"/>
  <c r="J123" i="2"/>
  <c r="J389" i="2"/>
  <c r="J104" i="2"/>
  <c r="J403" i="2"/>
  <c r="J380" i="2"/>
  <c r="J238" i="2"/>
  <c r="J96" i="2"/>
  <c r="J331" i="2"/>
  <c r="J18" i="2"/>
  <c r="J173" i="2"/>
  <c r="J396" i="2"/>
  <c r="J360" i="2"/>
  <c r="J71" i="2"/>
  <c r="J87" i="2"/>
  <c r="J139" i="2"/>
  <c r="J154" i="2"/>
  <c r="J229" i="2"/>
  <c r="J183" i="2"/>
  <c r="J262" i="2"/>
  <c r="J221" i="2"/>
  <c r="J204" i="2"/>
  <c r="J372" i="2"/>
  <c r="J29" i="2"/>
  <c r="J348" i="2"/>
  <c r="J316" i="2"/>
  <c r="J309" i="2"/>
  <c r="J281" i="2"/>
  <c r="J46" i="2"/>
  <c r="J426" i="2" l="1"/>
  <c r="G414" i="2"/>
  <c r="G416" i="2" l="1"/>
  <c r="H414" i="2"/>
  <c r="J414" i="2" s="1"/>
  <c r="G415" i="2"/>
  <c r="H415" i="2" s="1"/>
  <c r="J415" i="2" s="1"/>
  <c r="G417" i="2" l="1"/>
  <c r="H417" i="2" s="1"/>
  <c r="J417" i="2" s="1"/>
  <c r="H416" i="2"/>
  <c r="J416" i="2" s="1"/>
  <c r="J418" i="2" l="1"/>
  <c r="J428" i="2"/>
</calcChain>
</file>

<file path=xl/sharedStrings.xml><?xml version="1.0" encoding="utf-8"?>
<sst xmlns="http://schemas.openxmlformats.org/spreadsheetml/2006/main" count="1173" uniqueCount="641">
  <si>
    <t>Preus de partides MNT Dependencies</t>
  </si>
  <si>
    <t>Medición</t>
  </si>
  <si>
    <t>Importe</t>
  </si>
  <si>
    <t>01</t>
  </si>
  <si>
    <t>Capítol</t>
  </si>
  <si>
    <t>ELECTRICITAT I ENLLUMENAT</t>
  </si>
  <si>
    <t>Caixes i armaris</t>
  </si>
  <si>
    <t>01.01.01</t>
  </si>
  <si>
    <t>PG10-DB3F</t>
  </si>
  <si>
    <t>u</t>
  </si>
  <si>
    <t>PG10-DB2E</t>
  </si>
  <si>
    <t>PG10-DB3I</t>
  </si>
  <si>
    <t>PG10-DB42</t>
  </si>
  <si>
    <t>PG12-DHEX</t>
  </si>
  <si>
    <t>PG12-DHG9</t>
  </si>
  <si>
    <t>PG13-E36E</t>
  </si>
  <si>
    <t>PG13-E382</t>
  </si>
  <si>
    <t>02</t>
  </si>
  <si>
    <t>Canalitzacions</t>
  </si>
  <si>
    <t>01.01.02</t>
  </si>
  <si>
    <t>PG24-C0O5</t>
  </si>
  <si>
    <t>m</t>
  </si>
  <si>
    <t>PG24-C0O2</t>
  </si>
  <si>
    <t>PG24-C0NZ</t>
  </si>
  <si>
    <t>PG25-AZGV</t>
  </si>
  <si>
    <t>PG25-AZH1</t>
  </si>
  <si>
    <t>PG26-3AMF</t>
  </si>
  <si>
    <t>PG29-DWGJ</t>
  </si>
  <si>
    <t>03</t>
  </si>
  <si>
    <t>01.01.03</t>
  </si>
  <si>
    <t>PG33-E627</t>
  </si>
  <si>
    <t>PG33-E629</t>
  </si>
  <si>
    <t>PG33-E62B</t>
  </si>
  <si>
    <t>PG33-E62D</t>
  </si>
  <si>
    <t>PG33-E63F</t>
  </si>
  <si>
    <t>PG33-E63G</t>
  </si>
  <si>
    <t>PG33-E63H</t>
  </si>
  <si>
    <t>PG33-E63I</t>
  </si>
  <si>
    <t>PG33-E63J</t>
  </si>
  <si>
    <t>PG35-DY69</t>
  </si>
  <si>
    <t>PG35-DY6E</t>
  </si>
  <si>
    <t>PG35-DY6K</t>
  </si>
  <si>
    <t>PG35-DY6P</t>
  </si>
  <si>
    <t>04</t>
  </si>
  <si>
    <t>Aparell de protecció i comandament</t>
  </si>
  <si>
    <t>01.01.04</t>
  </si>
  <si>
    <t>PG4B-DX3F</t>
  </si>
  <si>
    <t>PG4B-DX3G</t>
  </si>
  <si>
    <t>PG4B-DX3I</t>
  </si>
  <si>
    <t>PG4B-DX3K</t>
  </si>
  <si>
    <t>PG4B-DX3M</t>
  </si>
  <si>
    <t>PG47-EOH1</t>
  </si>
  <si>
    <t>PG47-EOH3</t>
  </si>
  <si>
    <t>PG47-EOH5</t>
  </si>
  <si>
    <t>PG47-EOH7</t>
  </si>
  <si>
    <t>PG47-EOH9</t>
  </si>
  <si>
    <t>PG47-EOHR</t>
  </si>
  <si>
    <t>PG47-EOHS</t>
  </si>
  <si>
    <t>PG47-EOHT</t>
  </si>
  <si>
    <t>PG47-EOHU</t>
  </si>
  <si>
    <t>PG47-EOHV</t>
  </si>
  <si>
    <t>PG47-EOHW</t>
  </si>
  <si>
    <t>PG47-EOHX</t>
  </si>
  <si>
    <t>PG47-EOHY</t>
  </si>
  <si>
    <t>PG4G-9GYD</t>
  </si>
  <si>
    <t>PG4G-9GYQ</t>
  </si>
  <si>
    <t>PG4D-H9XS</t>
  </si>
  <si>
    <t>05</t>
  </si>
  <si>
    <t>Mecanismes</t>
  </si>
  <si>
    <t>01.01.05</t>
  </si>
  <si>
    <t>PG63-8963</t>
  </si>
  <si>
    <t>PG64-78NV</t>
  </si>
  <si>
    <t>PG60-79KU</t>
  </si>
  <si>
    <t>PG6H-CUJ4</t>
  </si>
  <si>
    <t>PG6E-77GZ</t>
  </si>
  <si>
    <t>PG6E-77E3</t>
  </si>
  <si>
    <t>PG6E-77DX</t>
  </si>
  <si>
    <t>PG6E-77E1</t>
  </si>
  <si>
    <t>PG6K-77JL</t>
  </si>
  <si>
    <t>PG6O-77NP</t>
  </si>
  <si>
    <t>PG6O-77RY</t>
  </si>
  <si>
    <t>PGA3-HATD</t>
  </si>
  <si>
    <t>06</t>
  </si>
  <si>
    <t>Dispositius Electronics</t>
  </si>
  <si>
    <t>01.01.06</t>
  </si>
  <si>
    <t>PG70-78AG</t>
  </si>
  <si>
    <t>PG74-614J</t>
  </si>
  <si>
    <t>PG75-6NSB</t>
  </si>
  <si>
    <t>PG77-HCU9</t>
  </si>
  <si>
    <t>PP27-BXOO</t>
  </si>
  <si>
    <t>07</t>
  </si>
  <si>
    <t>01.01.07</t>
  </si>
  <si>
    <t>PG3B-E7EA</t>
  </si>
  <si>
    <t>PG3B-E7E6</t>
  </si>
  <si>
    <t>PGD1-E3BT</t>
  </si>
  <si>
    <t>PGD4-614M</t>
  </si>
  <si>
    <t>08</t>
  </si>
  <si>
    <t>Punts de recarrega</t>
  </si>
  <si>
    <t>01.01.08</t>
  </si>
  <si>
    <t>PGP5-13Z6S</t>
  </si>
  <si>
    <t>PGP5-13Z6T</t>
  </si>
  <si>
    <t>PGP5-13Z6U</t>
  </si>
  <si>
    <t>09</t>
  </si>
  <si>
    <t>Enllumenat</t>
  </si>
  <si>
    <t>01.01.09</t>
  </si>
  <si>
    <t>PH16-CSZS</t>
  </si>
  <si>
    <t>PH17-CSZL</t>
  </si>
  <si>
    <t>PH26-CT45</t>
  </si>
  <si>
    <t>PH27-HYKU</t>
  </si>
  <si>
    <t>PH27-KYQ1</t>
  </si>
  <si>
    <t>PH57-B385</t>
  </si>
  <si>
    <t>PHN0-6U2H</t>
  </si>
  <si>
    <t>PHUL-HCV2</t>
  </si>
  <si>
    <t>SENYALS FEBLES</t>
  </si>
  <si>
    <t>01.02</t>
  </si>
  <si>
    <t>PP42-HA3Y</t>
  </si>
  <si>
    <t>PP44-664G</t>
  </si>
  <si>
    <t>PP47-663B</t>
  </si>
  <si>
    <t>PP44-6649</t>
  </si>
  <si>
    <t>PP44-663M</t>
  </si>
  <si>
    <t>PP47-6634</t>
  </si>
  <si>
    <t>PP22-4026</t>
  </si>
  <si>
    <t>PP73-674E</t>
  </si>
  <si>
    <t>PP7C-66VR</t>
  </si>
  <si>
    <t>PP7J-80DS</t>
  </si>
  <si>
    <t>PP7H-786S</t>
  </si>
  <si>
    <t>PP7H-787T</t>
  </si>
  <si>
    <t>CLIMATITZACIÓ</t>
  </si>
  <si>
    <t>01.03.01</t>
  </si>
  <si>
    <t>PEG4-CTQW</t>
  </si>
  <si>
    <t>PEG5-5ZWU</t>
  </si>
  <si>
    <t>PEG5-5ZWO</t>
  </si>
  <si>
    <t>PEG6-5ZPQ</t>
  </si>
  <si>
    <t>PEG6-5ZPO</t>
  </si>
  <si>
    <t>PEGJ-CSGC</t>
  </si>
  <si>
    <t>PEGK-CSU7</t>
  </si>
  <si>
    <t>PEGL-CSDE</t>
  </si>
  <si>
    <t>PEGM-CSWF</t>
  </si>
  <si>
    <t>PEGN-CSAT</t>
  </si>
  <si>
    <t>Unitats Clima emissores</t>
  </si>
  <si>
    <t>01.03.02</t>
  </si>
  <si>
    <t>PEJ3-6SMT</t>
  </si>
  <si>
    <t>PEJ6-6SHQ</t>
  </si>
  <si>
    <t>PEJ8-6SGN</t>
  </si>
  <si>
    <t>PEJ9-H9RJ</t>
  </si>
  <si>
    <t>PEC1-HBZZ</t>
  </si>
  <si>
    <t>Reixes, difusors, comportes</t>
  </si>
  <si>
    <t>01.03.03</t>
  </si>
  <si>
    <t>PEK7-487C</t>
  </si>
  <si>
    <t>PEKB-6YYB</t>
  </si>
  <si>
    <t>PEKB-6YXV</t>
  </si>
  <si>
    <t>PEKK-38FT</t>
  </si>
  <si>
    <t>PEKM-48DG</t>
  </si>
  <si>
    <t>PEKP-BSIV</t>
  </si>
  <si>
    <t>Filtres d'Aire i portafiltres</t>
  </si>
  <si>
    <t>01.03.04</t>
  </si>
  <si>
    <t>PEN0-9G4X</t>
  </si>
  <si>
    <t>PEN1-9G6B</t>
  </si>
  <si>
    <t>PEN2-9G6T</t>
  </si>
  <si>
    <t>PEN2-9G6V</t>
  </si>
  <si>
    <t>PEN2-9G7H</t>
  </si>
  <si>
    <t>PEN2-9G75</t>
  </si>
  <si>
    <t>01.03.05</t>
  </si>
  <si>
    <t>PEU2-7B43</t>
  </si>
  <si>
    <t>PEU6-6SU0</t>
  </si>
  <si>
    <t>PEU7-6RV4</t>
  </si>
  <si>
    <t>PEU8-9JL1</t>
  </si>
  <si>
    <t>PEU9-10QLE</t>
  </si>
  <si>
    <t>PEUB-9JL4</t>
  </si>
  <si>
    <t>PEUC-51AT</t>
  </si>
  <si>
    <t>PEUE-6YPU</t>
  </si>
  <si>
    <t>PEUF-9EE6</t>
  </si>
  <si>
    <t>PEUG-H9SP</t>
  </si>
  <si>
    <t>PNF0-8G4S</t>
  </si>
  <si>
    <t>PNF1-H9KE</t>
  </si>
  <si>
    <t>PNF2-H9QH</t>
  </si>
  <si>
    <t>PNF3-8G31</t>
  </si>
  <si>
    <t>PN72-HAN5</t>
  </si>
  <si>
    <t>PN7R-J0VX</t>
  </si>
  <si>
    <t>PJA0-62AG</t>
  </si>
  <si>
    <t>01.03.06</t>
  </si>
  <si>
    <t>PEV0-H9XD</t>
  </si>
  <si>
    <t>PEV1-H9WZ</t>
  </si>
  <si>
    <t>PEV1-H9X6</t>
  </si>
  <si>
    <t>PEV1-H9X3</t>
  </si>
  <si>
    <t>PEV3-HAHK</t>
  </si>
  <si>
    <t>PEV4-6SV0</t>
  </si>
  <si>
    <t>PEVB-6PH5</t>
  </si>
  <si>
    <t>PEVB-6PHH</t>
  </si>
  <si>
    <t>PEVB-6PH7</t>
  </si>
  <si>
    <t>PEVB-6PHP</t>
  </si>
  <si>
    <t>PEVC-368W</t>
  </si>
  <si>
    <t>PEVD-HD3H</t>
  </si>
  <si>
    <t>PEV2-8F5Z</t>
  </si>
  <si>
    <t>Elements especials</t>
  </si>
  <si>
    <t>01.03.07</t>
  </si>
  <si>
    <t>PEZ1-6RX2</t>
  </si>
  <si>
    <t>kg</t>
  </si>
  <si>
    <t>PEZ1-6RX1</t>
  </si>
  <si>
    <t>l</t>
  </si>
  <si>
    <t>PEZ3-6G6T</t>
  </si>
  <si>
    <t>PEZ3-6G6B</t>
  </si>
  <si>
    <t>VENTILACIÓ I EXTRACCIÓ</t>
  </si>
  <si>
    <t>01.04</t>
  </si>
  <si>
    <t>PDN0-H9SX</t>
  </si>
  <si>
    <t>PDN0-H9T6</t>
  </si>
  <si>
    <t>PDN2-61UQ</t>
  </si>
  <si>
    <t>PDN3-61UZ</t>
  </si>
  <si>
    <t>PDN4-61UX</t>
  </si>
  <si>
    <t>XARXA D'AIGUA</t>
  </si>
  <si>
    <t>01.05</t>
  </si>
  <si>
    <t>PJ03-623X</t>
  </si>
  <si>
    <t>PJ117-3BHT</t>
  </si>
  <si>
    <t>PJ11C-3D0J</t>
  </si>
  <si>
    <t>PJ11D-3CLN</t>
  </si>
  <si>
    <t>PJ11H-3CNQ</t>
  </si>
  <si>
    <t>PJ244-3I42</t>
  </si>
  <si>
    <t>PJ181-3DXX</t>
  </si>
  <si>
    <t>PJ210-3YOA</t>
  </si>
  <si>
    <t>PJ211-HIS8</t>
  </si>
  <si>
    <t>PJ212-3M5X</t>
  </si>
  <si>
    <t>PJ21P-3XYJ</t>
  </si>
  <si>
    <t>PJ3D-3FKU</t>
  </si>
  <si>
    <t>PJ3E-528A</t>
  </si>
  <si>
    <t>PJ3F-3FQ6</t>
  </si>
  <si>
    <t>PJ243-3CUC</t>
  </si>
  <si>
    <t>PN72-HAN4</t>
  </si>
  <si>
    <t>PFN0-9LN5</t>
  </si>
  <si>
    <t>PJA8-3I00</t>
  </si>
  <si>
    <t>PJ6A-TG3A</t>
  </si>
  <si>
    <t>PJ6C-VLRM</t>
  </si>
  <si>
    <t>GAS NATURAL</t>
  </si>
  <si>
    <t>01.06</t>
  </si>
  <si>
    <t>PK01-61V0</t>
  </si>
  <si>
    <t>PK10-DB5Y</t>
  </si>
  <si>
    <t>PK10-DB5X</t>
  </si>
  <si>
    <t>PK10-DB61</t>
  </si>
  <si>
    <t>PK23-E3Z4</t>
  </si>
  <si>
    <t>PK27-DNHJ</t>
  </si>
  <si>
    <t>PK28-G4A9</t>
  </si>
  <si>
    <t>PK70-HA31</t>
  </si>
  <si>
    <t>PK70-HA32</t>
  </si>
  <si>
    <t>PK70-HA33</t>
  </si>
  <si>
    <t>PK70-HA36</t>
  </si>
  <si>
    <t>PKK0-6SC6</t>
  </si>
  <si>
    <t>PK2A-DRJY</t>
  </si>
  <si>
    <t>PM12-HB8Y</t>
  </si>
  <si>
    <t>PM14-HCJA</t>
  </si>
  <si>
    <t>SANEJAMENT</t>
  </si>
  <si>
    <t>01.07</t>
  </si>
  <si>
    <t>PD1E-61U5</t>
  </si>
  <si>
    <t>PD1F-61U7</t>
  </si>
  <si>
    <t>PD1H-I6TZ</t>
  </si>
  <si>
    <t>PD1H-I6U0</t>
  </si>
  <si>
    <t>PD36-61UB</t>
  </si>
  <si>
    <t>PD54-10N4J</t>
  </si>
  <si>
    <t>PD7E-49B9</t>
  </si>
  <si>
    <t>PD7E-49BB</t>
  </si>
  <si>
    <t>PD7E-49B3</t>
  </si>
  <si>
    <t>PDH0-60AZ</t>
  </si>
  <si>
    <t>PD1C-HBWH</t>
  </si>
  <si>
    <t>PD1C-HBWI</t>
  </si>
  <si>
    <t>PD1C-HBWJ</t>
  </si>
  <si>
    <t>PD1C-HBWK</t>
  </si>
  <si>
    <t>PD1C-HBW7</t>
  </si>
  <si>
    <t>PJ30-3FRX</t>
  </si>
  <si>
    <t>PJ31-3E39</t>
  </si>
  <si>
    <t>PJ32-3EGU</t>
  </si>
  <si>
    <t>PJ33-527T</t>
  </si>
  <si>
    <t>PJ34-3FOV</t>
  </si>
  <si>
    <t>PJ3A-8D3Q</t>
  </si>
  <si>
    <t>PJ3C-3E7D</t>
  </si>
  <si>
    <t>PJ3D-3FKS</t>
  </si>
  <si>
    <t>PJ3G-3FS9</t>
  </si>
  <si>
    <t>PARALLAMPS</t>
  </si>
  <si>
    <t>01.08</t>
  </si>
  <si>
    <t>PM90-HC45</t>
  </si>
  <si>
    <t>PM92-BZZZ</t>
  </si>
  <si>
    <t>PM94-DJKE</t>
  </si>
  <si>
    <t>ENERGIES RENOVABLES</t>
  </si>
  <si>
    <t>01.09</t>
  </si>
  <si>
    <t>PGE5-14R9V</t>
  </si>
  <si>
    <t>PGEQA-14FGH</t>
  </si>
  <si>
    <t>PGERA-14AVO</t>
  </si>
  <si>
    <t>11</t>
  </si>
  <si>
    <t>TUBS I ACCESORIS GASOS I FLUIDS</t>
  </si>
  <si>
    <t>Tub d'acer negre</t>
  </si>
  <si>
    <t>01.11.01</t>
  </si>
  <si>
    <t>PF13-6PJB</t>
  </si>
  <si>
    <t>PF16-61TQ</t>
  </si>
  <si>
    <t>PF1A-DUW3</t>
  </si>
  <si>
    <t>Tub d'acer inoxidable</t>
  </si>
  <si>
    <t>01.11.02</t>
  </si>
  <si>
    <t>PF42-65FX</t>
  </si>
  <si>
    <t>01.11.03</t>
  </si>
  <si>
    <t>PF50-CTW9</t>
  </si>
  <si>
    <t>PF53-3C7Q</t>
  </si>
  <si>
    <t>PF57-CTEG</t>
  </si>
  <si>
    <t>PF57-CTEV</t>
  </si>
  <si>
    <t>PF57-CTEE</t>
  </si>
  <si>
    <t>PF57-CTEK</t>
  </si>
  <si>
    <t>PF57-CTEZ</t>
  </si>
  <si>
    <t>PF57-CTEH</t>
  </si>
  <si>
    <t>Tubs i accessoris  multicapa</t>
  </si>
  <si>
    <t>01.11.04</t>
  </si>
  <si>
    <t>PF90-HPFX</t>
  </si>
  <si>
    <t>PF90-HPFY</t>
  </si>
  <si>
    <t>PF90-HPFZ</t>
  </si>
  <si>
    <t>PF90-HPG0</t>
  </si>
  <si>
    <t>PF90-HPG5</t>
  </si>
  <si>
    <t>PF90-HPG6</t>
  </si>
  <si>
    <t>PF90-HPGH</t>
  </si>
  <si>
    <t>PF90-HPGI</t>
  </si>
  <si>
    <t>Tubs i accessoris  PVC</t>
  </si>
  <si>
    <t>01.11.05</t>
  </si>
  <si>
    <t>PFA8-DVD7</t>
  </si>
  <si>
    <t>Tubs i accessoris  polietilè</t>
  </si>
  <si>
    <t>01.11.06</t>
  </si>
  <si>
    <t>PFB3-13ZM2</t>
  </si>
  <si>
    <t>PFB3-13ZM3</t>
  </si>
  <si>
    <t>PFB3-13ZLP</t>
  </si>
  <si>
    <t>Tubs i accessoris  polipropilè</t>
  </si>
  <si>
    <t>01.11.07</t>
  </si>
  <si>
    <t>PFC0-4HZW</t>
  </si>
  <si>
    <t>PFC0-4HZQ</t>
  </si>
  <si>
    <t>PFC0-4HZT</t>
  </si>
  <si>
    <t>PFC0-4HZN</t>
  </si>
  <si>
    <t>01.11.08</t>
  </si>
  <si>
    <t>PFM0-B2FU</t>
  </si>
  <si>
    <t>PFM2-6127</t>
  </si>
  <si>
    <t>PFM2-6128</t>
  </si>
  <si>
    <t>PFM2-611Z</t>
  </si>
  <si>
    <t>PFM6-8D86</t>
  </si>
  <si>
    <t>01.11.09</t>
  </si>
  <si>
    <t>PFQ0-3L5L</t>
  </si>
  <si>
    <t>PFQ0-3L5N</t>
  </si>
  <si>
    <t>PFQ0-3L66</t>
  </si>
  <si>
    <t>10</t>
  </si>
  <si>
    <t>01.11.10</t>
  </si>
  <si>
    <t>PFR0-3NJY</t>
  </si>
  <si>
    <t>PFR0-3NGD</t>
  </si>
  <si>
    <t>PFR0-3NGE</t>
  </si>
  <si>
    <t>Elements especials per a tubs</t>
  </si>
  <si>
    <t>01.11.11</t>
  </si>
  <si>
    <t>PFZ1-611Y</t>
  </si>
  <si>
    <t>MA D'OBRA</t>
  </si>
  <si>
    <t xml:space="preserve">Oficial 1a </t>
  </si>
  <si>
    <t>A0F-000E</t>
  </si>
  <si>
    <t>Oficial 1a electricista (€/h)</t>
  </si>
  <si>
    <t>A0F-000C</t>
  </si>
  <si>
    <t>A0F-000J</t>
  </si>
  <si>
    <t>A0F-000N</t>
  </si>
  <si>
    <t xml:space="preserve">Oficial 3a </t>
  </si>
  <si>
    <t>A0F-000E2</t>
  </si>
  <si>
    <t>Oficial 3a electricista (€/h)</t>
  </si>
  <si>
    <t>A0F-000C2</t>
  </si>
  <si>
    <t>A0F-000J2</t>
  </si>
  <si>
    <t>A0F-000N2</t>
  </si>
  <si>
    <t>Oficial 1a calefactor (€/h)</t>
  </si>
  <si>
    <t>Oficial 1a frigorista (€/h)</t>
  </si>
  <si>
    <t>Oficial 1a lampista (€/h)</t>
  </si>
  <si>
    <t>Oficial 3a calefactor (€/h)</t>
  </si>
  <si>
    <t>Oficial 3a frigorista (€/h)</t>
  </si>
  <si>
    <t>Oficial 3a lampista (€/h)</t>
  </si>
  <si>
    <t>Eletotalments auxiliars</t>
  </si>
  <si>
    <t>PREUS MANTENIMENT CORRECTIU</t>
  </si>
  <si>
    <t>Preu
(€/u)</t>
  </si>
  <si>
    <t>Subministrament i instal·lació d'Armari metàl·lic des de 700x900x180 fins a 900x1000x180 mm, per a servei interior, encastat.
Inclòs part proporcional de petit material i accessoris i totalment acabat.</t>
  </si>
  <si>
    <t>Subministrament i instal·lació d'Armari metàl·lic des de 500x600x180 fins a 700x900x180 mm, per a servei interior, encastat
Inclòs part proporcional de petit material i accessoris i totalment acabat.</t>
  </si>
  <si>
    <t>Subministrament i instal·lació d'Armari metàl·lic des de 300x400x180 fins a 500x600x180 mm, per a servei interior, encastat
Inclòs part proporcional de petit material i accessoris i totalment acabat.</t>
  </si>
  <si>
    <t>Subministrament i instal·lació d'Armari metàl·lic de 250x250x80 mm, com a màxim, per a servei interior, encastat.
Inclòs part proporcional de petit material i accessoris i totalment acabat.</t>
  </si>
  <si>
    <t xml:space="preserve">Subministrament i instal·lació de Caixa de derivació quadrada de plàstic, de 105x105 mm, amb grau de protecció IP-40, muntada superficialment.
Inclòs part proporcional de petit material i accessoris i totalment acabat. </t>
  </si>
  <si>
    <t xml:space="preserve">Subministrament i instal·lació de Caixa de derivació quadrada de plàstic, de 150x150 mm, amb grau de protecció IP-40, muntada superficialment.
Inclòs part proporcional de petit material i accessoris i totalment acabat. </t>
  </si>
  <si>
    <t xml:space="preserve">Subministrament i instal·lació de Caixa de derivació rectangular de plàstic, de 100x140 mm, amb grau de protecció IP-40, muntada superficialment
Inclòs part proporcional de petit material i accessoris i totalment acabat. </t>
  </si>
  <si>
    <t>Subministrament i instal·lació de Caixa de derivació rectangular de plàstic, de 200x250 mm, amb grau de protecció IP-40, muntada superficialment.
Inclòs part proporcional de petit material i accessoris i totalment acabat.</t>
  </si>
  <si>
    <t>Subministrament i instal·lació de canal aïllant de PVC, amb 1 tapa per a mecanisme modular, de 55x 90 mm, amb 3 compartiments com a màxim, de color blanc, resistència a la penetració d'objectes sòlids IP4X, protecció mecànica contra impactes IK08, no propagador de la flama, obertura de la tapa amb eina especial, per a fixació directa, muntada sobre paraments, d'acord amb la norma UNE-EN 50085-2-1.
Inclòs part proporcional de petit material i accessoris i totalment acabat.</t>
  </si>
  <si>
    <t>Subministrament i instal·lació de Canal aïllant de PVC, amb 2 tapes per a mecanismes modulars, de 55x 160 mm, amb 4 compartiments com a màxim, de color blanc, resistència a la penetració d'objectes sòlids IP4X, protecció mecànica contra impactes IK08, no propagador de la flama, obertura de la tapa amb eina especial, per a fixació directa, muntada sobre paraments, d'acord amb la norma UNE-EN 50085-2-1.
Inclòs part proporcional de petit material i accessoris i totalment acabat.</t>
  </si>
  <si>
    <t>Subministrament i instal·lació de Canal aïllant de PVC, amb 3 tapes per a mecanismes modulars, de 55x 210 mm, amb 6 compartiments com a màxim, de color blanc, resistència a la penetració d'objectes sòlids IP4X, protecció mecànica contra impactes IK08, no propagador de la flama, obertura de la tapa amb eina especial, per a fixació directa, muntada sobre paraments, d'acord amb la norma UNE-EN 50085-2-1.
Inclòs part proporcional de petit material i accessoris i totalment acabat.</t>
  </si>
  <si>
    <t>Subministrament i instal·lació de Canal aïllant de PVC, amb 1 tapa per a distribució, de 60x150 mm, amb 1 compartiment, de color gris, resistència a la penetració d'objectes sòlids IP4X, protecció mecànica contra impactes IK10, no propagador de la flama, obertura de la tapa amb eina especial, de temperatura de servei de -5ºC a +60 °C, d'acord amb la norma UNE-EN 50085-2-1, directament sobre paraments verticals.
Inclòs part proporcional de petit material i accessoris i totalment acabat.</t>
  </si>
  <si>
    <t>Subministrament i instal·lació de Canal aïllant de PVC, amb 1 tapa per a distribució, de 60x230 mm, amb 1 compartiment, de color gris, resistència a la penetració d'objectes sòlids IP4X, protecció mecànica contra impactes IK10, no propagador de la flama, obertura de la tapa amb eina especial, de temperatura de servei de -5ºC a +60 °C, d'acord amb la norma UNE-EN 50085-2-1, directament sobre paraments verticals.
Inclòs part proporcional de petit material i accessoris i totalment acabat.</t>
  </si>
  <si>
    <t>Subministrament i instal·lació de Canal aïllant de PVC per a quadres elèctrics i alimentació de maquinaria, amb lateral llis, de 60x60 mm, muntada superficialment.
Inclòs part proporcional de petit material i accessoris i totalment acabat.</t>
  </si>
  <si>
    <t>Subministrament i instal·lació de Canal metàl·lica de planxa d'acer ranurada, de 100x200 mm, muntada superficialment.
Inclòs part proporcional de petit material i accessoris i totalment acabat.</t>
  </si>
  <si>
    <t>Cables Elèctrics</t>
  </si>
  <si>
    <t>Subministrament i instal·lació de 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</si>
  <si>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</si>
  <si>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</si>
  <si>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</si>
  <si>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pentapolar, de secció 5x1,5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</si>
  <si>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</si>
  <si>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</si>
  <si>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</si>
  <si>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superficialment
Inclòs retirada de l'existent, part proporcional de petit material i totalment acabat</t>
  </si>
  <si>
    <t>Subministrament i instal·lació de 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canal
Inclòs retirada de l'existent, part proporcional de petit material i totalment acabat</t>
  </si>
  <si>
    <t>Subministrament i instal·lació de 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canal
Inclòs retirada de l'existent, part proporcional de petit material i totalment acabat</t>
  </si>
  <si>
    <t>Subministrament i instal·lació de Cable amb conductor de coure de tensió assignada inferior o igual a 450/750 V, de designació H07Z-K, construcció segons norma UNE-EN 50525-3-41, unipolar, de secció 1x4 mm2, amb aïllament de poliolefines, classe de reacció al foc Dca-s2, d2, a2 segons la norma UNE-EN 50575, amb baixa emissió fums, col·locat en canal
Inclòs retirada de l'existent, part proporcional de petit material i totalment acabat</t>
  </si>
  <si>
    <t>Subministrament i instal·lació de Cable amb conductor de coure de tensió assignada inferior o igual a 450/750 V, de designació H07Z-K, construcció segons norma UNE-EN 50525-3-41, unipolar, de secció 1x6 mm2, amb aïllament de poliolefines, classe de reacció al foc Dca-s2, d2, a2 segons la norma UNE-EN 50575, amb baixa emissió fums, col·locat en canal
Inclòs retirada de l'existent, part proporcional de petit material i totalment acabat</t>
  </si>
  <si>
    <t>Subministrament i instal·lació d'Interruptor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
Inclòs retirada de l'existent, part proporcional de petit material i totalment acabat</t>
  </si>
  <si>
    <t>Subministrament i instal·lació d'Interruptor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
Inclòs retirada de l'existent, part proporcional de petit material i totalment acabat</t>
  </si>
  <si>
    <t>Subministrament i instal·lació d'Interruptor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
Inclòs retirada de l'existent, part proporcional de petit material i totalment acabat</t>
  </si>
  <si>
    <t>Subministrament i instal·lació d'Interruptor diferencial de la classe AC, gamma terciari, de 63 A d'intensitat nominal, tetrapolar (4P), de sensibilitat 0,03 A, de desconnexió fix instantani, amb botó de test incorporat i indicador mecànic de defecte, construït segons les especificacions de la norma UNE-EN 61008-1, de 4 mòduls DIN de 18 mm d'amplària, muntat en perfil DIN
Inclòs retirada de l'existent, part proporcional de petit material i totalment acabat</t>
  </si>
  <si>
    <t>Subministrament i instal·lació d'Interruptor diferencial de la classe AC, gamma terciari, de 63 A d'intensitat nominal, tetrapolar (4P), de sensibilitat 0,3 A, de desconnexió fix instantani, amb botó de test incorporat i indicador mecànic de defecte, construït segons les especificacions de la norma UNE-EN 61008-1, de 4 mòduls DIN de 18 mm d'amplària, muntat en perfil DIN
Inclòs retirada de l'existent, part proporcional de petit material i totalment acabat</t>
  </si>
  <si>
    <t>Subministrament i instal·lació d'Interruptor automàtic magnetotèrmic de 10 A d'intensitat nominal, tipus PIA corba C, bipolar (1P+N), de 6000 A de poder de tall segons UNE-EN 60898, de 2 mòduls DIN de 18 mm d'amplària, muntat en perfil DIN
Inclòs retirada de l'existent, part proporcional de petit material i totalment acabat</t>
  </si>
  <si>
    <t>Subministrament i instal·lació d'Interruptor automàtic magnetotèrmic de 16 A d'intensitat nominal, tipus PIA corba C, bipolar (1P+N), de 6000 A de poder de tall segons UNE-EN 60898, de 2 mòduls DIN de 18 mm d'amplària, muntat en perfil DIN
Inclòs retirada de l'existent, part proporcional de petit material i totalment acabat</t>
  </si>
  <si>
    <t>Subministrament i instal·lació d'Interruptor automàtic magnetotèrmic de 20 A d'intensitat nominal, tipus PIA corba C, bipolar (1P+N), de 6000 A de poder de tall segons UNE-EN 60898, de 2 mòduls DIN de 18 mm d'amplària, muntat en perfil DIN
Inclòs retirada de l'existent, part proporcional de petit material i totalment acabat</t>
  </si>
  <si>
    <t>Subministrament i instal·lació d'Interruptor automàtic magnetotèrmic de 25 A d'intensitat nominal, tipus PIA corba C, bipolar (1P+N), de 6000 A de poder de tall segons UNE-EN 60898, de 2 mòduls DIN de 18 mm d'amplària, muntat en perfil DIN
Inclòs retirada de l'existent, part proporcional de petit material i totalment acabat</t>
  </si>
  <si>
    <t>Subministrament i instal·lació d'Interruptor automàtic magnetotèrmic de 32 A d'intensitat nominal, tipus PIA corba C, bipolar (1P+N), de 6000 A de poder de tall segons UNE-EN 60898, de 2 mòduls DIN de 18 mm d'amplària, muntat en perfil DIN
Inclòs retirada de l'existent, part proporcional de petit material i totalment acabat</t>
  </si>
  <si>
    <t>Subministrament i instal·lació d'Interruptor automàtic magnetotèrmic de 10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</si>
  <si>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16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</si>
  <si>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20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</si>
  <si>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25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</si>
  <si>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32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</si>
  <si>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40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</si>
  <si>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50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</si>
  <si>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d'Interruptor automàtic magnetotèrmic de 63 A d'intensitat nominal, tipus PIA corba C, tetrapolar (4P), de 6000 A de poder de tall segons UNE-EN 60898 i de 10 kA de poder de tall segons UNE-EN 60947-2, de 4 mòduls DIN de 18 mm d'amplària, muntat en perfil DIN
Inclòs retirada de l'existent, part proporcional de petit material i totalment acabat</t>
  </si>
  <si>
    <t>Subministrament i instal·lació de Protector per a sobretensions permanents i transitòries amb IGA integrat d'intensitat nominal 40 A, tetrapolar (3P+N), PIA corba C, de poder de tall segons UNE-EN 60898 de 6000 A, intensitat màxima transitòria 15 kA, muntat en perfil DIN
Inclòs retirada de l'existent, part proporcional de petit material i totalment acabat</t>
  </si>
  <si>
    <t>Subministrament i instal·lació de Protector per a sobretensions permanents i transitòries amb IGA integrat d'intensitat nominal 63 A, tetrapolar (3P+N), PIA corba C, de poder de tall segons UNE-EN 60898 de 6000 A, intensitat màxima transitòria 15 kA, muntat en perfil DIN
Inclòs retirada de l'existent, part proporcional de petit material i totalment acabat</t>
  </si>
  <si>
    <t>Subministrament i instal·lació d'Interruptor horari de programació diària (24 hores) i setmanal (7 dies), per a obrir i tancar dos circuits segons un programa establert, amb reserva de marxa de 150 hores, instal·lat
Inclòs retirada de l'existent, part proporcional de petit material i totalment acabat</t>
  </si>
  <si>
    <t>Subministrament i instal·lació de Caixa de 3 elements, per a mecanisme universal, d'ABS, de preu alt, muntada superficialment.
Inclòs retirada de l'existent, part proporcional de petit material i totalment acabat</t>
  </si>
  <si>
    <t>Subministrament i instal·lació de Caixa de mecanismes per a paviment, de material plàstic, rectangular, amb capacitat per a 6 mecanismes de tipus modular, de mòdul ample doble, col·locada enrasada amb el paviment.
Inclòs retirada de l'existent, part proporcional de petit material i totalment acabat</t>
  </si>
  <si>
    <t>Subministrament i instal·lació de Caixa de mecanismes per a centralització de funcions en lloc de treball de 3 columnes, amb 2 preses de corrent (2P+T) de 10/16 A i tapa color blanc, 2 preses de corrent (2P+T) de 10/16 A amb tapa vermella, 2 preses de veu i dades RJ45 doble categoria 6 F/UTP, muntada superficialment
Inclòs retirada de l'existent, part proporcional de petit material i totalment acabat</t>
  </si>
  <si>
    <t>Subministrament i instal·lació de Kit de mecanismes 1 element, amb 1 presa RJ45, amb marc i bastidor, encastat
Inclòs retirada de l'existent, part proporcional de petit material i totalment acabat</t>
  </si>
  <si>
    <t>Subministrament i instal·lació d'Interruptor, unipolar (1P), 10 AX/250 V, amb tecla, preu mitjà, muntat superficialment.
Inclòs retirada de l'existent, part proporcional de petit material i totalment acabat</t>
  </si>
  <si>
    <t>Subministrament i instal·lació d'Interruptor doble, de tipus universal, unipolar (1P), 10 AX/250 V, amb tecla, preu mitjà, encastat.
Inclòs retirada de l'existent, part proporcional de petit material i totalment acabat</t>
  </si>
  <si>
    <t>Subministrament i instal·lació de Commutador, de tipus universal, unipolar (1P), 10 AX/250 V, amb tecla, preu mitjà, encastat.
Inclòs retirada de l'existent, part proporcional de petit material i totalment acabat</t>
  </si>
  <si>
    <t>Subministrament i instal·lació de Commutador de creuament, de tipus universal, unipolar (1P), 10 AX/250 V, amb tecla, preu mitjà, encastat.
Inclòs retirada de l'existent, part proporcional de petit material i totalment acabat</t>
  </si>
  <si>
    <t>Subministrament i instal·lació de Polsador, de superfície, 10 A 250 V, amb 1 contacte NA, amb tecla i amb caixa estanca, preu mitjà, amb grau de protecció IP-55.
Inclòs retirada de l'existent, part proporcional de petit material i totalment acabat</t>
  </si>
  <si>
    <t>Subministrament i instal·lació de Presa de corrent de tipus universal, bipolar amb presa de terra lateral (2P+T), 16 A 250 V, amb tapa protegida, preu mitjà, encastada.
Inclòs retirada de l'existent, part proporcional de petit material i totalment acabat</t>
  </si>
  <si>
    <t>Subministrament i instal·lació de Presa de corrent de superfície, bipolar amb presa de terra lateral, (2P+T), 16 A 250 V, amb tapa i caixa estanca, amb grau de protecció IP-55, preu mitjà, muntada superficialment.
Inclòs retirada de l'existent, part proporcional de petit material i totalment acabat</t>
  </si>
  <si>
    <t>Subministrament i instal·lació de polsador de timbre amb potència de 100 mm de diàmetre, alimentació de 230 V a.c., amb una potència acústica a 1 m de distància de 120 dB, amb revestiment de polièster anticorrossió, grau de protecció IP-40 IK-08, muntat superficialment.
Inclòs retirada de l'existent, part proporcional de petit material i totalment acabat</t>
  </si>
  <si>
    <t>Subministrament i instal·lació d'Interruptor detector de moviment, de tipus modular de 2 mòduls estrets, per a càrregues resistives de fins a 1000 W de potència i 230 V de tensió d'alimentació, de 10 a 300 s de temps de desconnexió, sensibilitat d'activació de 5 a 120 lx, amb tapa, preu mitjà, muntat sobre bastidor o caixa
Inclòs retirada de l'existent, part proporcional de petit material i totalment acabat</t>
  </si>
  <si>
    <t>Subministrament i instal·lació de Minuter regulable d'1 a 7 minuts, de dues posicions, permanent i temporitzat, de 16 A, de 1300 W de potència resistiva, fixat a pressió
Inclòs retirada de l'existent, part proporcional de petit material i totalment acabat</t>
  </si>
  <si>
    <t>Subministrament i instal·lació de Programador electrònic de tipus universal, de 230 V, amb contactes de sortida de 1000 W per a càrregues resistives i de 1000 W per a càrregues inductives, interval mínim de programació d'1 min, encastat
Inclòs retirada de l'existent, part proporcional de petit material i totalment acabat</t>
  </si>
  <si>
    <t>Subministrament i instal·lació de Polsador temporitzat tàctil, per a instal·lació de 2 fils de 230 V, per a un màxim de 500 W de càrregues resistives, de color blanc, compatible amb mecanisme encastat amb caixa universal, instal·lat
Inclòs retirada de l'existent, part proporcional de petit material i totalment acabat</t>
  </si>
  <si>
    <t>Subministrament i instal·lació d'Obreportes elèctric d'accionament normal per a sistemes digitals o 2 fils amb palanca de desbloqueig, col·locat encastat
Inclòs retirada de l'existent, part proporcional de petit material i totalment acabat</t>
  </si>
  <si>
    <t>Connexions a Terra</t>
  </si>
  <si>
    <t>Subministrament i instal·lació de Conductor de coure nu, unipolar de secció 1x6 mm2, muntat superficialment
Inclòs retirada de l'existent, part proporcional de petit material i totalment acabat</t>
  </si>
  <si>
    <t>Subministrament i instal·lació de Conductor de coure nu, unipolar de secció 1x35 mm2, muntat superficialment
Inclòs retirada de l'existent, part proporcional de petit material i totalment acabat</t>
  </si>
  <si>
    <t>Subministrament i instal·lació de Piqueta de connexió a terra d'acer, amb recobriment de coure 300 µm de gruix, de 1500 mm llargària de 14,6 mm de diàmetre, clavada a terra
Inclòs retirada de l'existent, part proporcional de petit material i totalment acabat</t>
  </si>
  <si>
    <t>Subministrament i instal·lació de Punt de connexió a terra amb pont seccionador de platina de coure, muntat en caixa estanca i col·locat superficialment
Inclòs retirada de l'existent, part proporcional de petit material i totalment acabat</t>
  </si>
  <si>
    <t>Subministrament i instal·lació de cable monofàsic amb connector tipus 2-tipus 2, de 16 A (3,7 kW) d'intensitat màxima, de 5 m de llargària
Inclòs retirada de l'existent, part proporcional de petit material i totalment acabat</t>
  </si>
  <si>
    <t>Subministrament i instal·lació de cable monofàsic amb connector tipus 2-tipus 2, de 32 A (7,4 kW) d'intensitat màxima, de 5 m de llargària
Inclòs retirada de l'existent, part proporcional de petit material i totalment acabat</t>
  </si>
  <si>
    <t>Subministrament i instal·lació de cable trifàsic amb connector tipus 2-tipus 2, de 32 A (22 kW) d'intensitat màxima, de 5 m de llargària
Inclòs retirada de l'existent, part proporcional de petit material i totalment acabat</t>
  </si>
  <si>
    <t>Substitució de llumenera interior de superfície, a una alçària &lt;= 3 m, per llumenera decorativa tipus downlight d'alumini i metacrilat amb 16 leds, de 21 W de potència de la llumenera, amb font d'alimentació, muntada superficialment
Inclòs retirada de l'existent, part proporcional de petit material i totalment acabat</t>
  </si>
  <si>
    <t>Substitució de llumenera interior de superfície, a una alçària &gt; 3 m, per llumenera decorativa modular d'alumini, de 60x60 cm, de 18 W de potència de la llumenera, 2200 lm de flux lluminós, protecció IP 44, no regulable, muntada superficialment
Inclòs retirada de l'existent, part proporcional de petit material i totalment acabat</t>
  </si>
  <si>
    <t>Substitució de llumenera interior encastada, a una alçària &lt;= 3 m, per llum decoratiu encastable tipus downlight amb leds amb una vida útil de 50000 h, de forma circular, 19 W de potència, òptica d'alumini especular amb UGR =19, eficàcia lluminosa de 60 lm/W, amb equip elèctric no regulable, aïllament classe II, cos d'alumini i grau de protecció IP20, encastat
Inclòs retirada de l'existent, part proporcional de petit material i totalment acabat</t>
  </si>
  <si>
    <t>Substitució de llumenera interior encastada, a una alçària &lt;= 3 m, per llumenera decorativa modular d'alumini, de 60x60 cm, de 33 W de potència de la llumenera, 3000 lm de flux lluminós, protecció IP20, no regulable, de temperatura de color 3000 K, encastada
Inclòs retirada de l'existent, part proporcional de petit material i totalment acabat</t>
  </si>
  <si>
    <t>Substitució de llumenera interior encastada, a una alçària &gt; 3 m, per llumenera decorativa modular d'alumini, de 120x60 cm, de 65 W de potència de la llumenera, 5850 lm de flux lluminós, protecció IP20, no regulable, de temperatura de color 4000 K, encastada
Inclòs retirada de l'existent, part proporcional de petit material i totalment acabat</t>
  </si>
  <si>
    <t>Subministrament i instal·lació de Llum d'emergència amb làmpada led, amb una vida útil de 100000 h, no permanent i no estanca amb grau de protecció IP4X, aïllament classe II, amb un flux aproximat de 170 a 200 lm, 2 h d'autonomia, de forma rectangular amb difusor i cos de policarbonat, preu alt, col·locat encastat
Inclòs retirada de l'existent, part proporcional de petit material i totalment acabat</t>
  </si>
  <si>
    <t>Subministrament i instal·lació d'Aplic quadrat de costat &gt;300 mm, amb 1 làmpada de tipus fluorescent, de 230 V de tensió d'alimentació, amb cos metàl·lic, difusor de plàstic i marc d'alumini amb reixa, grau de protecció IP-55, IK10, muntat superficialment.
Inclòs retirada de l'existent, part proporcional de petit material i totalment acabat</t>
  </si>
  <si>
    <t>Substitució de fluorescent tradicional T8 de 26 mm de diàmetre i 1500 mm de llargària i 58 W de potència, amb tub led de 22 W de potencia i 230 V de tensió d'alimentació, de 1500 mm de llargària, casquet G13, de flux lluminós &gt;=2000 lm, amb una temperatura de color de 4000/6500 K i un grau de rendiment del color Ra&gt;80, per a substitució de làmpada fluorescent tradicional, compatible amb balast HF existent sense necessitat de substitució, amb kit d'encebador per a substitució del existent, amb desmuntatge i muntatge dels elements del llum per accedir a la làmpada
Inclòs retirada de l'existent, part proporcional de petit material i totalment acabat</t>
  </si>
  <si>
    <t>Subministrament i instal·lació de Cable per a sonoritzacions paral·lel bicolor de 2x1,5 mm2, aïllament plàstic lliure d'halògens, col·locat en tub
Inclòs retirada de l'existent, part proporcional de petit material i totalment acabat</t>
  </si>
  <si>
    <t>Subministrament i instal·lació de Cable per a transmissió de dades amb conductor de coure, de 4 parells, categoria 7 F/FTP, aïllament de poliolefina i coberta de poliolefina, de baixa emissió de fums i opacitat reduïda, no propagador de la flama segons UNE-EN 60332-1-2, col·locat sota tub o canal
Inclòs retirada de l'existent, part proporcional de petit material i totalment acabat</t>
  </si>
  <si>
    <t>Subministrament i instal·lació de Cable de xarxa de 4 parells, amb 2 connectors RJ45, categoria 7 F/FTP, de 3,2 a 7 m de llargària, col·locat
Inclòs retirada de l'existent, part proporcional de petit material i totalment acabat</t>
  </si>
  <si>
    <t>Subministrament i instal·lació de Cable per a transmissió de dades amb conductor de coure, de 4 parells, categoria 6 F/UTP, aïllament de poliolefina i coberta de poliolefina, de baixa emissió de fums i opacitat reduïda, no propagador de l'incendi segons UNE-EN 50266, col·locat sota tub o canal
Inclòs retirada de l'existent, part proporcional de petit material i totalment acabat</t>
  </si>
  <si>
    <t>Subministrament i instal·lació de Cable per a transmissió de dades amb conductor de coure, de 4 parells, categoria 5e F/UTP, aïllament de poliolefina i coberta de poliolefina, de baixa emissió de fums i opacitat reduïda, no propagador de l'incendi segons UNE-EN 50266, col·locat sota tub o canal
Inclòs retirada de l'existent, part proporcional de petit material i totalment acabat</t>
  </si>
  <si>
    <t>Subministrament i instal·lació de Cable de xarxa de 4 parells, amb 2 connectors RJ45, categoria 6 U/UTP, d'1,6 a 3,2 m de llargària, col·locat
Inclòs retirada de l'existent, part proporcional de petit material i totalment acabat</t>
  </si>
  <si>
    <t>Subministrament i instal·lació de Cable per a transmissió telefònica, de 12 parells de cables de secció 0,51 mm2 cada un i col·locat en tub
Inclòs retirada de l'existent, part proporcional de petit material i totalment acabat</t>
  </si>
  <si>
    <t>Subministrament i instal·lació de Armari metàl·lic amb bastidor tipus rack 19´´, de 24 unitats d'alçària, de 1200 x 800 x 600 mm (alçària x amplària x fondària), d'1 compartiment, amb 1 porta de vidre securitzat amb pany i clau, amb panells laterals i estructura desmuntable, col·locat
Inclòs retirada de l'existent, part proporcional de petit material i totalment acabat</t>
  </si>
  <si>
    <t>Subministrament i instal·lació de Panell integrat fix, equipat amb 24 connectors RJ45 categoria 6a S/FTP, per a muntar sobre bastidor rack 19´´, d'1 unitat d'alçària, amb organitzador de cables, fixat mecànicament
Inclòs retirada de l'existent, part proporcional de petit material i totalment acabat</t>
  </si>
  <si>
    <t>Subministrament i instal·lació de Safata fixa de xapa d'acer per a armari de comunicacions rack 19´´, sistema de fixació frontal sobre el bastidor, d'1 unitat d'alçària, per a una càrrega màxima de 15 kg i una fondària de 250 mm, fixada mecànicament
Inclòs retirada de l'existent, part proporcional de petit material i totalment acabat</t>
  </si>
  <si>
    <t>Subministrament i instal·lació de Presa de senyal de veu i dades, de tipus modular de 2 mòduls estrets, amb connector RJ45 simple, categoria 6a F/UTP, amb connexió per desplaçament de l'aïllament, amb tapa, preu alt, muntada sobre caixa o bastidor
Inclòs retirada de l'existent, part proporcional de petit material i totalment acabat</t>
  </si>
  <si>
    <t>Subministrament i instal·lació de Presa de senyal de veu i dades, de tipus universal, amb connector RJ45 simple, categoria 6 F/UTP, amb connexió per desplaçament de l'aïllament, amb tapa, preu alt, encastada
Inclòs retirada de l'existent, part proporcional de petit material i totalment acabat</t>
  </si>
  <si>
    <t>Instal·lació Climatització, calefacció Ventilació</t>
  </si>
  <si>
    <t>Subministrament i instal·lació de Bomba de calor partida de expansió directa vertical para conductes, gama semiindustrial, con ventilador centrífugo en el condensador y ventilador centrífugo en el evaporador, potencia frigorífica nominal aproximada de 20 kW, potencia calorífica nominal aproximada de 22 kW, con un EER aproximado de 2,4, con un COP aproximado de 3, alitotalmentación eléctrica trifásica de 400 V, potencia eléctrica absorbida aproximada de 8333,333 y 7,333333 kW en frío y calor respectivatotalmente, gas refrigerante R410A, presión estática disponible 150, colocada
Inclòs retirada de l'existent, part proporcional de petit material i totalment acabat</t>
  </si>
  <si>
    <t>Subministrament i instal·lació de Bomba de calor partida de expansió directa con condensación por aire, con una unidad interior de tipo cassette de 4 vías, dimensiones del empotramiento de 800x800 mm, potencia frigorífica nominal de 13,7 a 14,2 kW, potencia calorífica nominal de 15,7 a 16,2 kW, con un EER aproximado de 3,5 y un COP aproximado de 4, alitotalmentación eléctrica trifásica de 400 V, motor tipo DC Inverter y compresor tipo hermético rotativo, gas refrigerante R410A, nivel de potencia acústica según REGLAtotalmentO (UE) 206/2012, de precio medio, empotrada en el falso techo
Inclòs retirada de l'existent, part proporcional de petit material i totalment acabat</t>
  </si>
  <si>
    <t>Subministrament i instal·lació de Bomba de calor partida de expansió directa con condensación por aire, con una unidad interior de tipo cassette de 4 vías, dimensiones del empotramiento de 800x800 mm, potencia frigorífica nominal de 8,2 a 8,7 kW, potencia calorífica nominal de 8,7 a 9,2 kW, con unos coeficientes de eficiencia energética estacionales SEER de 4.6 a 5.1 1 (B) y SCOP de 4 a 4.6 1 (A+) según REGLAtotalmentO (UE) 206/2012, alitotalmentación eléctrica monofásica de 230 V, motor tipo DC Inverter y compresor tipo hermético rotativo, gas refrigerante R410A, nivel de potencia acústica según REGLAtotalmentO (UE) 206/2012, de precio medio, empotrada en el falso techo
Inclòs retirada de l'existent, part proporcional de petit material i totalment acabat</t>
  </si>
  <si>
    <t>Subministrament i instal·lació de Bomba de calor partida de expansió directa con condensación por aire, con una unidad interior de tipo mural, potencia frigorífica nominal de 6,7 a 7,2 kW, potencia calorífica nominal de 7,2 a 7,7 kW, con unos coeficientes de eficiencia energética estacionales SEER de 4.6 a 5.1 1 (B) y SCOP de 4 a 4.6 1 (A+) según REGLAtotalmentO (UE) 206/2012, alitotalmentación eléctrica monofásica de 230 V, motor de tipo DC Inverter y compresor hermético rotativo, gas refrigerante R410A, nivel de potencia acústica según REGLAtotalmentO (UE) 206/2012, de precio medio, colocada
Inclòs retirada de l'existent, part proporcional de petit material i totalment acabat</t>
  </si>
  <si>
    <t>Subministrament i instal·lació de Bomba de calor partida de expansió directa con condensación por aire, con una unidad interior de tipo mural, potencia frigorífica nominal de 9,7 a 10,2 kW, potencia calorífica nominal de 10,2 a 10,7 kW, con unos coeficientes de eficiencia energética estacionales SEER de 5.1 a 5.6 1 (A) y SCOP de 4 a 4.6 1 (A+) según REGLAtotalmentO (UE) 206/2012, alitotalmentación eléctrica trifásica de 400 V, motor de tipo DC Inverter y compresor hermético rotativo, gas refrigerante R410A, nivel de potencia acústica según REGLAtotalmentO (UE) 206/2012, de precio alto, colocada
Inclòs retirada de l'existent, part proporcional de petit material i totalment acabat</t>
  </si>
  <si>
    <t>Subministrament i instal·lació de Unidad interior de cassette de 4 vías de salida de aire, dimensiones del empotramiento 600x600 mm, con una potencia frigorífica máxima de 7 kW y una potencia calorífica máxima de 8 kW, alitotalmentación eléctrica monofásica de 230 V, motor DC Inverter, gas refrigerante R410A, nivel de potencia acústica según REGLAtotalmentO (UE) 206/2012, de precio alto, empotrada en el falso techo
Inclòs retirada de l'existent, part proporcional de petit material i totalment acabat</t>
  </si>
  <si>
    <t>Subministrament i instal·lació de Unidad interior de conducto con una potencia frigorífica máxima de 7 kW y una potencia calorífica máxima de 8 kW, alitotalmentación eléctrica monofásica de 230 V, motor DC Inverter, presión estática máxima disponible de 50 bar, de baja silueta, gas refrigerante R410A, nivel de potencia acústica según REGLAtotalmentO (UE) 206/2012, de precio alto, montado superficialment
Inclòs retirada de l'existent, part proporcional de petit material i totalment acabat</t>
  </si>
  <si>
    <t>Subministrament i instal·lació de Unidad interior mural con una potencia frigorífica máxima de 7 kW y una potencia calorífica máxima de 8 kW, alitotalmentación eléctrica monofásica de 230 V, motor DC Inverter, gas refrigerante R410A, nivel de potencia acústica según REGLAtotalmentO (UE) 206/2012, de precio alto, colocada sobre paratotalmento vertical
Inclòs retirada de l'existent, part proporcional de petit material i totalment acabat</t>
  </si>
  <si>
    <t>Subministrament i instal·lació de Unidad interior de techo con una potencia frigorífica máxima de 7 kW y una potencia calorífica máxima de 8 kW, alitotalmentación eléctrica monofásica de 230 V, motor DC Inverter, gas refrigerante R410A, nivel de potencia acústica según REGLAtotalmentO (UE) 206/2012, de precio alto, montada superficialment
Inclòs retirada de l'existent, part proporcional de petit material i totalment acabat</t>
  </si>
  <si>
    <t>Subministrament i instal·lació de Unidad exterior de expansió directa con una potencia frigorífica nominal de 14 kW y una potencia calorífica nominal de 16 kW, con un EER aproximado de 3,5 y un COP aproximado de 4, alitotalmentación eléctrica monofásica de 230 V, motor tipo DC Inverter y compresor tipo hermético rotativo, gas refrigerante R410A, de precio alto, colocada encima soporteInclós retirada de l'existent, part proporcional de petit material i totalment acabat
Inclòs retirada de l'existent, part proporcional de petit material i totalment acabat</t>
  </si>
  <si>
    <t>Subministrament i instal·lació de Fan-coil del tipo conductes horizontal con ventilador centrífugo, para trabajar en sistemas de distribución de agua de 4 tubos, de 25 a 30 kW de potencia frigorífica máxima y 25 a 30 kW de potencia calorífica máxima, con una presión disponible de 140 a 160 Pa, con alitotalmentación monofásica de 230 V, con control electromecánico, y con bandeja de recogida de condensados y bomba de desagües, colocada.
Inclòs retirada de l'existent, part proporcional de petit material i totalment acabat</t>
  </si>
  <si>
    <t>Subministrament i instal·lació de Fan-coil del tipo cassette, para trabajar en sistemas de distribución de agua de 2 tubos, de 4 vías de salida de aire, de 11,5 a 13 kW de potencia frigorífica máxima y 11,5 a 13 kW de potencia calorífica máxima, con alitotalmentación monofásica de 230 V, colocado.
Inclòs retirada de l'existent, part proporcional de petit material i totalment acabat</t>
  </si>
  <si>
    <t>Subministrament i instal·lació de Fan-coil del tipo mural, con ventilador centrífugo, para trabajar en sistemas de distribución de agua de 2 tubos, 4,5 a 5 kW de potencia frigorífica máxima y 8,5 a 10 kW de potencia calorífica máxima, con alitotalmentación monofásica de 230 V, colocado.
Inclòs retirada de l'existent, part proporcional de petit material i totalment acabat</t>
  </si>
  <si>
    <t>Subministrament i instal·lació de Fan-coil horizontal con carcasa de plancha de acero galvanizado pintada blanca, con ventilador tangencial, para trabajar en sistemas de distribución de agua de 2 tubos, de 1,5 kW de potencia frigorífica máxima y 1,8 kW de potencia calorífica máxima, de 40 W de potencia eléctrica  absorbida, alitotalmentación monofásica de 230 V, con termostato ambiente y con bandeja de recogida de condensados, montado superficialment en el techo.
Inclòs retirada de l'existent, part proporcional de petit material i totalment acabat</t>
  </si>
  <si>
    <t>Subministrament i instal·lació de Humidificador de vapor trifàsic de 400 V, amb una potència de 7,5 kW i una capacitat de 10 kg/h, col·locat i connectat.
Inclòs retirada de l'existent, part proporcional de petit material i totalment acabat</t>
  </si>
  <si>
    <t>Subministrament i instal·lació de Difusor circular de aluminio anodizado plateado, de 300 mm de diámetro y fijado al puente de montaje
Inclòs retirada de l'existent, part proporcional de petit material i totalment acabat</t>
  </si>
  <si>
    <t>Subministrament i instal·lació de Difusor rotacional helicoidal para impulsión de aire, de aletas deflectoras sectorizadas de ABS, con placa frontal cuadrado de plancha de acero acabado lacado blanco de 625 mm de lado, de 24 salidas, con plénum de conexión de acero galvanizado y boca de conexión circular de 248 mm de diámetro, vertical u horizontal, y sin compuerta de regulación, montado suspendido en el techo
Inclòs retirada de l'existent, part proporcional de petit material i totalment acabat</t>
  </si>
  <si>
    <t>Subministrament i instal·lació de Difusor rotacional helicoidal para impulsión de aire, de aletas deflectoras sectorizadas de ABS, con placa frontal redonda de plancha de acero acabado lacado blanco de 625 mm de lado, de 24 salidas, con plénum de conexión de acero galvanizado y boca de conexión circular de 248 mm de diámetro, vertical u horizontal, y sin compuerta de regulación, montado suspendido en el techo
Inclòs retirada de l'existent, part proporcional de petit material i totalment acabat</t>
  </si>
  <si>
    <t>Subministrament i instal·lació de Rejilla de impulsión o retorno, con una hilera de aletas orientables horizontales, de aluminio anodizado plateado, de 625x225 mm, de aletas separadas 20 mm, de sección recta y fijada en el marco
Inclòs retirada de l'existent, part proporcional de petit material i totalment acabat</t>
  </si>
  <si>
    <t>Subministrament i instal·lació de Rejilla de retorno de cuadrícula, de aluminio anodizado plateado, de 600x600 mm, de aletas separadas 16/12,5 mm, de sección recta y fijada en el marco
Inclòs retirada de l'existent, part proporcional de petit material i totalment acabat</t>
  </si>
  <si>
    <t>Subministrament i instal·lació de Tobera de largo alcance, orientable manualtotalmente para instalar en paratotalmento vertical o horizontal de 125 mm de diámetro de conexión y 61 mm de diámetro de boca, aluminio lacado de color estándard, y con embellecedor formado por marco circular para fijar a presión, colocada
Inclòs retirada de l'existent, part proporcional de petit material i totalment acabat</t>
  </si>
  <si>
    <t>Subministrament i instal·lació de Bastidor para filtro de aire de panel de acero galvanizado, para montar entre conductes o en los extremos del circuito, para un filtro de 595x595 mm y de 75 mm de espesor como máximo, retención del filtro por muelles de fijación y junta de estanqueidad de neopreno, accesibilidad lateral, colocado
Inclòs retirada de l'existent, part proporcional de petit material i totalment acabat</t>
  </si>
  <si>
    <t>Subministrament i instal·lació de Caja portafiltros aislada de panel sándwich de aluminio, de 730x1340x950 mm, para montar entre conductes o en los extremos del circuito, con capacidad para 2 filtros de 595x595 mm y de 292 mm de espesor como máximo, con accesibilidad lateral, colocada
Inclòs retirada de l'existent, part proporcional de petit material i totalment acabat</t>
  </si>
  <si>
    <t>Subministrament i instal·lació de Filtro de aire de alta eficacia, de la clase F-6 según la norma UNE-EN 779, de 595x595 mm y de 135 mm de espesor, marco de plástico con pestaña, caudal nominal de 3600 m3/h y caida de presión inicial de 70 Pa, con un rendimiento medio fotométrico del 60 %, montado sobre bastidor o caja
Inclòs retirada de l'existent, part proporcional de petit material i totalment acabat</t>
  </si>
  <si>
    <t>Subministrament i instal·lació de Filtro de aire de alta eficacia, de la clase F-7 según la norma UNE-EN 779, de 595x595 mm y de 135 mm de espesor, marco de plástico con pestaña, caudal nominal de 3600 m3/h y caida de presión inicial de 70 Pa, con un rendimiento medio fotométrico del 80 %, montado sobre bastidor o caja
Inclòs retirada de l'existent, part proporcional de petit material i totalment acabat</t>
  </si>
  <si>
    <t>Subministrament i instal·lació de Filtro de aire de alta eficacia, de la clase F-8 según la norma UNE-EN 779, de 595x595 mm y de 135 mm de espesor, marco de plástico con pestaña, caudal nominal de 3600 m3/h y caida de presión inicial de 70 Pa, con un rendimiento medio fotométrico del 90 %, montado sobre bastidor o caja
Inclòs retirada de l'existent, part proporcional de petit material i totalment acabat</t>
  </si>
  <si>
    <t>Subministrament i instal·lació de Filtro de aire de alta eficacia, de la clase F-9 según la norma UNE-EN 779, de 595x595 mm y de 135 mm de espesor, marco de plástico con pestaña, caudal nominal de 3600 m3/h y caida de presión inicial de 70 Pa, con un rendimiento medio fotométrico del 90 %, montado sobre bastidor o caja
Inclòs retirada de l'existent, part proporcional de petit material i totalment acabat</t>
  </si>
  <si>
    <t>Subministrament i instal·lació de Colector doble de 1´´1/4 de diámetro para caldera, con 2 válvulas de 3 vías, colocado y conectado
Inclòs retirada de l'existent, part proporcional de petit material i totalment acabat</t>
  </si>
  <si>
    <t>Subministrament i instal·lació de Depósito de expansió de 80 l de capacidad, de plancha de acero y membrana elástica, de presión máxima 10 bar, con conexión de 1´´, colocado roscado
Inclòs retirada de l'existent, part proporcional de petit material i totalment acabat</t>
  </si>
  <si>
    <t>Subministrament i instal·lació de Depósito de inercia de acero inoxidable 1.4401 (AISI 316) con aislamiento térmico deespuma de poliuretano y revestimiento exterior de aluminio, de 300 l de capacidad, de purga de aire con conexiones de rosca 1 1/2´´, de presión máxima de servicio 6 bar y 95°C de temperatura máxima, colocado en posición vertical con fijaciones murales y conectado
Inclòs retirada de l'existent, part proporcional de petit material i totalment acabat</t>
  </si>
  <si>
    <t>Subministrament i instal·lació de Extractor para sistema de renovación de aire, con componente de comunicación al sistema, 230 V de tensión de alitotalmentación, y un caudal máximo de 450 m3/h, colocado
Inclòs retirada de l'existent, part proporcional de petit material i totalment acabat</t>
  </si>
  <si>
    <t>Subministrament i instal·lació de Manómetro para una presión de 0 a 16 bar, de esfera de 100 mm y rosca de conexión de 1/2´´ G, instalado
Inclòs retirada de l'existent, part proporcional de petit material i totalment acabat</t>
  </si>
  <si>
    <t>Subministrament i instal·lació de Programador electrónico para sistema de renovación de aire con pantalla LCD y componente de comunicación al sistema, 230 V de tensión de alitotalmentación, colocado empotrado
Inclòs retirada de l'existent, part proporcional de petit material i totalment acabat</t>
  </si>
  <si>
    <t>Subministrament i instal·lació de Purgador automático de aire, de latón, por flotador, de posición vertical y válvula de obturación incorporada, con rosca de 3/8´´ de, roscado
Inclòs retirada de l'existent, part proporcional de petit material i totalment acabat</t>
  </si>
  <si>
    <t>Subministrament i instal·lació de Termómetro bimetálico, con vaina de 1/2´´ de, de esfera de 100 mm, de &lt;= 80 °C, colocado roscado
Inclòs retirada de l'existent, part proporcional de petit material i totalment acabat</t>
  </si>
  <si>
    <t>Subministrament i instal·lació de Unidad de renovación de aire con cuerpo de plancha de acero con filtro y ventilador radial, para un caudal máximo de 190 m3/h, colocado sobre paratotalmento vertical
Inclòs retirada de l'existent, part proporcional de petit material i totalment acabat</t>
  </si>
  <si>
    <t>Subministrament i instal·lació de Válvula de vaciado de 1/2'' de diámetro nominal, de PN 16 bar, de tipo 2 y montada roscada
Inclòs retirada de l'existent, part proporcional de petit material i totalment acabat</t>
  </si>
  <si>
    <t>Subministrament i instal·lació de Vàlvula de buidat d'1'' de diàmetre nominal, de PN 16 bar, de preu alt i muntada roscada.
Inclòs retirada de l'existent, part proporcional de petit material i totalment acabat</t>
  </si>
  <si>
    <t>Subministrament i instal·lació de Vàlvula termostàtica mescladora per a instal·lacions d'ACS, de 25 mm de diàmetre nominal, amb cos de bronze PN 10, connexions roscades, amb funció de bloqueig per manca d'aigua freda i amb vàlvula de regulació de la temperatura preajustada, muntada.
Inclòs retirada de l'existent, part proporcional de petit material i totalment acabat</t>
  </si>
  <si>
    <t>Subministrament i instal·lació de Vàlvula de seguretat ACS amb rosca de llautó, amb connexió femella-femella d'1´´, tarada a 6 bar, de temperatura màxima 120°C, muntada superficialment.
Inclòs retirada de l'existent, part proporcional de petit material i totalment acabat</t>
  </si>
  <si>
    <t>Subministrament i instal·lació de Vàlvula de 3 vies tot/res per a fan-coil amb rosca, de diàmetre nominal 3/4'' i kvs=4,6, de 16 bar de PN, cos de fosa i servomotor de 230 V, acoblat a la vàlvula, instal·lada i connectada
Inclòs retirada de l'existent, part proporcional de petit material i totalment acabat</t>
  </si>
  <si>
    <t>Subministrament i instal·lació de Actuador elèctric per control a senyal de 3 punts de vàlvules fins a 2,5 mm de carrera, #, alitotalmentació 24 V, acoblat a l' eix i amb les connexions fetes
Inclòs retirada de l'existent, part proporcional de petit material i totalment acabat</t>
  </si>
  <si>
    <t>Subministrament i instal·lació d'Acumulador per a aigua calenta sanitària de 500 l de capacitat, amb cubeta d'acer esmaltat i aïllament de poliuretà, dissenyat segons els requisits del REGLAtotalmentO (UE) 814/2013, amb una classe d'eficiència energètica en aigua calenta sanitària segons REGLAtotalmentO (UE) 812/2013, col·locat.
Inclòs retirada de l'existent, part proporcional de petit material i totalment acabat</t>
  </si>
  <si>
    <t>Subministrament i instal·lació d'Armari metàl·lic 800x600x200 mm, per a controladors, amb endolls i borns, instal·lat
Inclòs retirada de l'existent, part proporcional de petit material i totalment acabat</t>
  </si>
  <si>
    <t>Elements de regulació i control</t>
  </si>
  <si>
    <t>Subministrament i instal·lació de Cable de comunicacions per a bus de dades, 2x1 mm2 trenat i apantallat, instal·lat
Inclòs retirada de l'existent, part proporcional de petit material i totalment acabat</t>
  </si>
  <si>
    <t>Subministrament i instal·lació de Material per a instal·lació elèctrica de punt de control de fan-coil, instal·lat
Inclòs retirada de l'existent, part proporcional de petit material i totalment acabat</t>
  </si>
  <si>
    <t>Subministrament i instal·lació de Material per a instal·lació elèctrica de punt de control, instal·lat
Inclòs retirada de l'existent, part proporcional de petit material i totalment acabat</t>
  </si>
  <si>
    <t>Subministrament i instal·lació de Comptador de calories de tipus compacte, per a un cabal nominal de 2,5 m3/h i una pressió nominal de 16 bar, de 20 mm de diàmetre nominal, ràcords inclosos de 3/4'',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
Inclòs retirada de l'existent, part proporcional de petit material i totalment acabat</t>
  </si>
  <si>
    <t>Subministrament i instal·lació de Controlador DDC per a regulació de calefacció i refrigeració de radiadors, amb pre-programació i 10 punts d'entrada i sortida, instal·lat i connectat
Inclòs retirada de l'existent, part proporcional de petit material i totalment acabat</t>
  </si>
  <si>
    <t>Subministrament i instal·lació de Sonda de qualitat d'aire ambient, amb accessoris de muntatge, muntada i connectada
Inclòs retirada de l'existent, part proporcional de petit material i totalment acabat</t>
  </si>
  <si>
    <t>Subministrament i instal·lació de Sonda de temperatura i d'humitat relativa ambient, amb accessoris de muntatge, muntada i connectada
Inclòs retirada de l'existent, part proporcional de petit material i totalment acabat</t>
  </si>
  <si>
    <t>Subministrament i instal·lació de Sonda de velocitat d'aire en conducte, amb accessoris de muntatge, muntada i connectada
Inclòs retirada de l'existent, part proporcional de petit material i totalment acabat</t>
  </si>
  <si>
    <t>Subministrament i instal·lació de Sonda de temperatura ambient amb potenciòmetre, amb accessoris de muntatge, muntada i connectada
Inclòs retirada de l'existent, part proporcional de petit material i totalment acabat</t>
  </si>
  <si>
    <t>Subministrament i instal·lació de Termòstat d'ambient per a calefacció amb regulació de 5 a 30 °C, de doble contacte a 24 V i 1 A, preu alt, encastat a caixa universal
Inclòs retirada de l'existent, part proporcional de petit material i totalment acabat</t>
  </si>
  <si>
    <t>Subministrament i instal·lació de Cronotermòstat programable electrònic d'ambient, per a calderes de gas, gasoil, cremadors, bombes, actuadors tèrmics, vàlvules de zona i sistemes de calefacció elèctrica, amb programació setmanal, connexió per cable i amb accessoris de muntatge, col·locat
Inclòs retirada de l'existent, part proporcional de petit material i totalment acabat</t>
  </si>
  <si>
    <t>Subministrament i instal·lació de Central de programació per a sistemes de calefacció amb emissors de termòstat intercanviable digital, programació horària i setmanal i display gràfic.
Inclòs retirada de l'existent, part proporcional de petit material i totalment acabat</t>
  </si>
  <si>
    <t>Subministrament i instal·lació de Càrrega de circuit refrigerant de gas refrigerant tipus R-407c o R-410a
Inclòs retirada de l'existent, part proporcional de petit material i totalment acabat</t>
  </si>
  <si>
    <t>Subministrament i instal·lació de Càrrega de circuit refrigerant d'oli anticongelant
Inclòs retirada de l'existent, part proporcional de petit material i totalment acabat</t>
  </si>
  <si>
    <t>Subministrament i instal·lació de Conjunt de valvuleria per a radiador amb sistema monotubular, amb vàlvula, taps i purgador d'aire automàtic, acoblat al radiador
Inclòs retirada de l'existent, part proporcional de petit material i totalment acabat</t>
  </si>
  <si>
    <t>Subministrament i instal·lació de Conjunt de valvuleria per a radiador amb sistema bitubular, amb detentor, vàlvula, taps i purgador d'aire automàtic, acoblat al radiador
Inclòs retirada de l'existent, part proporcional de petit material i totalment acabat</t>
  </si>
  <si>
    <t>Subministrament i instal·lació d'Aspirador de turbina de acero inoxidable para conductos cuadrados de 160x160 mm a 240x240mm, regulable, con una capacidad de aspiración aproximada de 400 m3/h con una velocidad del viento de 5 m/s, incluidos los eletotalmentos de fijación y adaptación al conducto, colocado
Inclòs retirada de l'existent, part proporcional de petit material i totalment acabat</t>
  </si>
  <si>
    <t>Subministrament i instal·lació d'Aspirador de turbina de cobre para conductos circulares de 220 a 290 mm de diámetro, regulable, con una capacidad de aspiración aproximada de 400 m3/h con una velocidad del viento de 5 m/s, incluidos los eletotalmentos de fijación y adaptación al conducto, colocado
Inclòs retirada de l'existent, part proporcional de petit material i totalment acabat</t>
  </si>
  <si>
    <t>Subministrament i instal·lació de Subministrament i instal·lació de Conducto circular de aluminio flexible de 160 mm (s/UNE-EN 1506), sin espesores definidos y montado superficialment, abertura de hueco en paratotalmento y conexión a chimenea circular exterior
Inclòs retirada de l'existent, part proporcional de petit material i totalment acabat</t>
  </si>
  <si>
    <t>Subministrament i instal·lació de Reja de ventilación de mortero de cetotalmento de 50x50 cm, colocada con mortero cetotalmento 1:4, elaborado en obra con hormigonera de 165 l, derribo y carga manual de escombros sobre camión o contenedor
Inclòs retirada de l'existent, part proporcional de petit material i totalment acabat</t>
  </si>
  <si>
    <t>Subministrament i instal·lació de Reja de ventilación de mortero de cetotalmento de 50x50 cm, colocada con mortero de cetotalmento 1:4
Inclòs retirada de l'existent, part proporcional de petit material i totalment acabat</t>
  </si>
  <si>
    <t>Substitució de tram de canonada amb tub de coure semidur de DN 22 mm i 1 mm de gruix, soldat per capil·laritat, amb grau de dificultat mitjà col·locat encastat
Inclòs retirada de l'existent, part proporcional de petit material i totalment acabat</t>
  </si>
  <si>
    <t>Subministrament i instal·lació de Lavabo mural amb mig peu de porcellana esmaltada, senzill, d'amplària 75 a 100 cm, de color blanc i preu alt, col·locat amb suports murals i amb mig peu
Inclòs retirada de l'existent, part proporcional de petit material i totalment acabat</t>
  </si>
  <si>
    <t>Subministrament i instal·lació d'Inodor de porcellana esmaltada, de sortida vertical i/o horitzontal, amb seient i tapa, cisterna i mecanismes de descàrrega i alitotalmentació incorporats, de color blanc, preu superior, col·locat sobre el pavitotalment i connectat a la xarxa d'evacuació
Inclòs retirada de l'existent, part proporcional de petit material i totalment acabat</t>
  </si>
  <si>
    <t>Subministrament i instal·lació d'Urinari de porcellana esmaltada amb sifó incorporat, alitotalmentació integrada, de color blanc i preu mitjà, col·locat amb fixacions murals
Inclòs retirada de l'existent, part proporcional de petit material i totalment acabat</t>
  </si>
  <si>
    <t>Subministrament i instal·lació de Cisterna de porcellana esmaltada, de color blanc, preu alt, col·locada amb fixacions murals
Inclòs retirada de l'existent, part proporcional de petit material i totalment acabat</t>
  </si>
  <si>
    <t>Subministrament i instal·lació de Mecanisme per a cisternes de descàrrega , automàtic, preu mitjà, fixat i connectat amb entrada d'1´´1/4
Inclòs retirada de l'existent, part proporcional de petit material i totalment acabat</t>
  </si>
  <si>
    <t>Subministrament i instal·lació d'Aigüera de planxa d'acer inoxidable amb dues piques, 90 a 100 cm de llargària, acabat brillant i fins a 50 cm d'amplària, preu mitjà, encastada a un taulell de cuina
Inclòs retirada de l'existent, part proporcional de petit material i totalment acabat</t>
  </si>
  <si>
    <t>Subministrament i instal·lació d'Aixeta monocomandatotalment per a aigüera, muntada superficialment, d'acer inoxidable preu mitjà, amb broc giratori de fosa, amb dues entrades maniguets
Inclòs retirada de l'existent, part proporcional de petit material i totalment acabat</t>
  </si>
  <si>
    <t>Subministrament i instal·lació d'Aixeta de pas, muntada superficialment, de llautó cromat, preu alt, amb sortida d'1/2 i entrada d'1/2
Inclòs retirada de l'existent, part proporcional de petit material i totalment acabat</t>
  </si>
  <si>
    <t>Subministrament i instal·lació d'Aixeta monocomandatotalment per a banyera/dutxa mural, muntada superficialment, amb broc i transfusor, de llautó daurat, preu alt, amb dues entrades de 1/2´´ i sortida de 1/2´´ per a dutxa de telèfon
Inclòs retirada de l'existent, part proporcional de petit material i totalment acabat</t>
  </si>
  <si>
    <t>Subministrament i instal·lació de Ruixador amb ròtula, d'aspersió fixa, mural, muntat superficialment, d'alumini anoditzat, preu mitjà, amb entrada de 1/2´´
Inclòs retirada de l'existent, part proporcional de petit material i totalment acabat</t>
  </si>
  <si>
    <t>Subministrament i instal·lació de Sifó de botella per a lavabo, de llautó cromat d'1´´1/4 amb enllaç de diàmetre 30 mm, connectat a la xarxa de petita evacuació
Inclòs retirada de l'existent, part proporcional de petit material i totalment acabat</t>
  </si>
  <si>
    <t>Subministrament i instal·lació de Sifó de botella per a urinari mural, de llautó cromat, d'1´´ amb enllaç de diàmetre 25 mm, connectat a la xarxa de petita evacuació
Inclòs retirada de l'existent, part proporcional de petit material i totalment acabat</t>
  </si>
  <si>
    <t>Subministrament i instal·lació de Sifó registrable per a aigüera de dues piques, de PVC, de 40 mm, connectat a un ramal de PVC
Inclòs retirada de l'existent, part proporcional de petit material i totalment acabat</t>
  </si>
  <si>
    <t>Subministrament i instal·lació de Fluxor per a urinari d'accionament manual, encastat, amb mecanisme d'accionament cromat, preu mitjà, amb entrada de 1/2´´
Inclòs retirada de l'existent, part proporcional de petit material i totalment acabat</t>
  </si>
  <si>
    <t>Subministrament i instal·lació de Vàlvula de 3 vies tot/res per a fan-coil amb rosca, de diàmetre nominal 1/2'' i kvs=4,3, de 16 bar de PN, cos de fosa i servomotor de 230 V, acoblat a la vàlvula, instal·lada i connectada
Inclòs retirada de l'existent, part proporcional de petit material i totalment acabat</t>
  </si>
  <si>
    <t>Reparació de fuita en tub de polietilè reticulat de diàmetre de 16 a 25 mm, tallant i substituint fins a 3 m de tub, amb utilització d'accessoris muntats a pressió
Inclòs retirada de l'existent, part proporcional de petit material i totalment acabat</t>
  </si>
  <si>
    <t>Subministrament i instal·lació d'Escalfador acumulador elèctric de 100 l de capacitat, amb cubeta d'acer esmaltat, per a col·locar en posició vertical, de 1500 a 3000 W de potència, dissenyat segons els requisits del Reglament (UE) 814/2013, amb una classe d'eficiència energètica segons Reglament (UE) 812/2013, col·locat en posició vertical amb fixacions murals i connectat
Inclòs retirada de l'existent, part proporcional de petit material i totalment acabat</t>
  </si>
  <si>
    <t>Subministrament i instal·lació de Bomba dosificadora electromagnètica de membrana, amb comandament on/off, amb entrada per a sensor de nivell, cabal fins a 8 l/h, pressió màxima 8 bar, alitotalmentació elèctrica de 230 V, amb pantalla LED de 3 dígits, cos de polipropilè, capçal dosificador de PVDF, cos de vàlvules de PVDF i vàlvules de bola ceràmiques, inclòs el filtre de fons del dipòsit, la vàlvula d'injecció i els tubs d'aspiració, impulsió i descàrrega amb ràcords de connexió, amb instal·lació mural
Inclòs retirada de l'existent, part proporcional de petit material i totalment acabat</t>
  </si>
  <si>
    <t>Subministrament i instal·lació de Quadre de control de clor sense bomba dosificadora amb una unitat de control mono-paràmetre preparada per a una entrada de sonda amperimètrica de cèl·lula oberta i alitotalmentació 230 V, grau de protecció IP66, inclosos la sonda amperimètrica amb sensor de cabal i la sonda de temperatura, filtre porta sondes de SAN equipat amb filtre de PP de 80 micres de pas de sòlids, kit hidràulic amb vàlvules de PVC d'1/2´´, ràcords de connexió i tubs, muntat sobre panell de PVC expandit d'alta densitat, col·locat
Inclòs retirada de l'existent, part proporcional de petit material i totalment acabat</t>
  </si>
  <si>
    <t>Subministrament i instal·lació de Muntant des de cambra de comptadors fins a clau de pas abonat amb tub de coure semidur de DN 28 mm, de gruix 1 mm, soldat per capil·laritat, amb grau de dificultat mitjà, col·locat superficialment, pintat de tub de coure amb 1 capa d'imprimació i 2 capes d'acabat.
Inclòs retirada de l'existent, part proporcional de petit material i totalment acabat</t>
  </si>
  <si>
    <t>Subministrament i instal·lació d'Armari regulador normalitzat de designació A-6 per a un cabal de 6 m3/h, entrada de polietilè de 32 mm de diàmetre, sortida amb tub de coure de 20x22 mm, pressió d'entrada mitjana B, pressió de sortida 22 mbar, pressió de seguretat per màxima 70 mbar, pressió de seguretat per mínima 12,5 a 15 mbar i muntat superficialment.
Inclòs retirada de l'existent, part proporcional de petit material i totalment acabat</t>
  </si>
  <si>
    <t>Subministrament i instal·lació d'Armari regulador normalitzat de designació A-10 per a un cabal de 10 m3/h, entrada de polietilè de 32 mm de diàmetre, sortida amb tub de coure de 20x22 mm, pressió d'entrada mitjana B, pressió de sortida 22 mbar, pressió de seguretat per màxima 70 mbar, pressió de seguretat per mínima 12,5 a 15 mbar i muntat superficialment.
Inclòs retirada de l'existent, part proporcional de petit material i totalment acabat</t>
  </si>
  <si>
    <t>Subministrament i instal·lació d'Armari regulador normalitzat de designació A-25 per a un cabal de 25 m3/h, entrada de polietilè de 32 mm de diàmetre, sortida amb ràcord femella 1 1/2´´, pressió d'entrada mitjana B, pressió de sortida 22 mbar, pressió de seguretat per màxima 70 mbar i muntat superficialment
Inclòs retirada de l'existent, part proporcional de petit material i totalment acabat</t>
  </si>
  <si>
    <t>Subministrament i instal·lació de Comptador de designació G4 segons UNE 60510 amb connexions roscades de 7/8´´ de diàmetre, de 6 m3/h (n), com a màxim, de manxa i muntat entre tubs.
Inclòs retirada de l'existent, part proporcional de petit material i totalment acabat</t>
  </si>
  <si>
    <t>Subministrament i instal·lació de Filtre per a tub de diàmetre nominal 3/4´´, de 4 bar de pressió màxima de servei, pla i muntat entre tubs.
Inclòs retirada de l'existent, part proporcional de petit material i totalment acabat</t>
  </si>
  <si>
    <t>Subministrament i instal·lació de Manòmetre per a una pressió &lt; 0,04 bar, d'esfera de 100 mm i rosca de connexió d'1/2´´ G, instal·lat.
Inclòs retirada de l'existent, part proporcional de petit material i totalment acabat</t>
  </si>
  <si>
    <t>Subministrament i instal·lació de Vàlvula de pas de gas de 15 mm de DN, amb connexió rosca gas femella G 1/2'' i junt pla mascle G 3/4'', amb obturador esfèric, segons norma UNE 60708.
Inclòs retirada de l'existent, part proporcional de petit material i totalment acabat</t>
  </si>
  <si>
    <t>Subministrament i instal·lació de Vàlvula de pas de gas de 20 mm de DN, amb connexió rosca gas femella G 1/4'' i junt pla mascle G 1'', amb obturador esfèric, segons norma UNE 60708.
Inclòs retirada de l'existent, part proporcional de petit material i totalment acabat</t>
  </si>
  <si>
    <t>Subministrament i instal·lació de Vàlvula de pas de gas de 25 mm de DN, amb connexió rosca gas femella G 1'' i junt pla mascle G 1''1/4, amb obturador esfèric, segons norma UNE 60708.
Inclòs retirada de l'existent, part proporcional de petit material i totalment acabat</t>
  </si>
  <si>
    <t>Subministrament i instal·lació de Vàlvula de pas de gas de 32 mm de DN, amb connexió rosca gas femella G 1''1/4 i junt pla mascle G 1''1/2, amb obturador esfèric, segons norma UNE 60708.
Inclòs retirada de l'existent, part proporcional de petit material i totalment acabat</t>
  </si>
  <si>
    <t>Subministrament i instal·lació de Reixeta de ventilació plana alumini pintada de 20x20 cm, fixada mecànicament.
Inclòs retirada de l'existent, part proporcional de petit material i totalment acabat</t>
  </si>
  <si>
    <t>Subministrament i instal·lació de Regulador de pressió alta d'entrada/pressions baixa i mitjana A de sortida, de 50 m3/h, com a màxim, amb vàlvula d'interrupció de màxima i vàlvula de seguretat de fuita, embridat, muntat entre tubs.
Inclòs retirada de l'existent, part proporcional de petit material i totalment acabat</t>
  </si>
  <si>
    <t>Subministrament i instal·lació de Centraleta electrònica per a la detecció de gas natural, amb un sensor incorporat, instal·lada.
Inclòs retirada de l'existent, part proporcional de petit material i totalment acabat</t>
  </si>
  <si>
    <t>Subministrament i instal·lació de Detector de gas natural a dos nivells, IP65, muntat superficialment.
Inclòs retirada de l'existent, part proporcional de petit material i totalment acabat</t>
  </si>
  <si>
    <t>Sustitución de tramo oculto de bajante de fibrocetotalmento, interior, entre dos plantes de &lt;= 3 m de altura, con tubo de PVC-U, solape a codos existentes, sellado, reposición de cajón de ladrillo hueco sencillo de 290x140x40 mm, enfoscado, alicatado con baldosa cerámica esmaltada brillante, precio alto de 16 a 25 u/m2 y carga manual de escombros sobre camión o contenedor.
Inclòs retirada de l'existent, part proporcional de petit material i totalment acabat</t>
  </si>
  <si>
    <t>Sustitución de conexión a inodoro de salida horizontal hasta bajante con piezas de PVC-U, desmontaje y montaje de inodoro, adecuación del agujero al nuevo tubo, solape de codos existentes, sellado de junta entre materiales de obra con cordón celular de polietileno expandido para relleno de juntas y masilla de silicona, carga manual de escombros sobre camión o contenedor, no incluye el andamio.
Inclòs retirada de l'existent, part proporcional de petit material i totalment acabat</t>
  </si>
  <si>
    <t>Subministrament i instal·lació de Conexión de derivación individual de DN=110 mm a bajante, solape de codos existentes, sellado de juntas y carga manual de escombros sobre camión o contenedor.
Inclòs retirada de l'existent, part proporcional de petit material i totalment acabat</t>
  </si>
  <si>
    <t>Subministrament i instal·lació de Conexión de derivación individual de DN=125 mm a bajante, solape de codos existentes, sellado de juntas y carga manual de escombros sobre camión o contenedor.
Inclòs retirada de l'existent, part proporcional de petit material i totalment acabat</t>
  </si>
  <si>
    <t>Reparación de arqueta no registrable con arrancado de tapa fija, vaciado, limpieza y desatascado, repaso del enlucido del revestimiento, colocación de marco y tapa de fundición gris para arqueta de servicios y càrrega manual runa s/camió o contenidor.
Inclòs retirada de l'existent, part proporcional de petit material i totalment acabat</t>
  </si>
  <si>
    <t>Subministrament i instal·lació de Sumidero no sifónica de PVC rígido de 80 a 120 mm de lado, con salida vertical de 25 a 50 mm de diámetro nominal, colocada con mortero para albañilería clase M 5 (5 N/mm2 ).
Inclòs retirada de l'existent, part proporcional de petit material i totalment acabat</t>
  </si>
  <si>
    <t>Subministrament i instal·lació de Albañal con tubo de PVC-U de pared maciza, área aplicación B según norma UNE-EN 1329-1, de DN 110 mm, colgado del techo.
Inclòs retirada de l'existent, part proporcional de petit material i totalment acabat</t>
  </si>
  <si>
    <t>Subministrament i instal·lació de Albañal con tubo de PVC-U de pared maciza, área aplicación B según norma UNE-EN 1329-1, de DN 125 mm, colgado del techo.
Inclòs retirada de l'existent, part proporcional de petit material i totalment acabat</t>
  </si>
  <si>
    <t>Subministrament i instal·lació de Albañal con tubo de PVC-U de pared maciza, área aplicación B según norma UNE-EN 1329-1, de DN 160 mm, colgado del techo.
Inclòs retirada de l'existent, part proporcional de petit material i totalment acabat</t>
  </si>
  <si>
    <t>Limpieza y desatasco de albañales, pozos y fosas sépticas de alcantarillado con introducción manual de manguera con agua a presión, con aparato neumático vibrador incorporado desde compresor situado en camión cisterna
Inclòs retirada de l'existent, part proporcional de petit material i totalment acabat</t>
  </si>
  <si>
    <t>Substitució de tram de tub en desguàs o baixant muntat superficialment o desencastat prèviament, amb tub de PVC de fins a 3 m de llarg i diàmetre nominal comprès entre 32 i 50 mm amb utilització d'un accessori.
Inclòs retirada de l'existent, part proporcional de petit material i totalment acabat</t>
  </si>
  <si>
    <t>Substitució de tram de tub en desguàs o baixant muntat superficialment o desencastat prèviament, amb tub de PVC de fins a 3 m de llarg i diàmetre nominal comprès entre 75 i 90 mm amb utilització d'un accessori.
Inclòs retirada de l'existent, part proporcional de petit material i totalment acabat</t>
  </si>
  <si>
    <t>Substitució de tram de tub en desguàs o baixant muntat superficialment o desencastat prèviament, amb tub de PVC de fins a 3 m de llarg i diàmetre nominal comprès entre 110 i 125 mm amb utilització d'un accessori.
Inclòs retirada de l'existent, part proporcional de petit material i totalment acabat</t>
  </si>
  <si>
    <t>Substitució de tram de tub en desguàs o baixant muntat superficialment o desencastat prèviament, amb tub de PVC de fins a 3 m de llarg i diàmetre nominal 160 mm amb utilització d'un accessori.
Inclòs retirada de l'existent, part proporcional de petit material i totalment acabat</t>
  </si>
  <si>
    <t>Reparació de fuita o porus en desguàs de fins a 40 mm de diàmetre amb canalització de PVC o cinta de fibres impregnades en resines catalitzades amb aigua.
Inclòs retirada de l'existent, part proporcional de petit material i totalment acabat</t>
  </si>
  <si>
    <t>Subministrament i instal·lació de Desguàs recte per a safareigs, amb tap i cadeneta incorporats, de PVC, de 40 mm, connectat a un ramal o a un sifó de PVC
Inclòs retirada de l'existent, part proporcional de petit material i totalment acabat</t>
  </si>
  <si>
    <t>Subministrament i instal·lació de Desguàs mecànic recte per a bidet, de llautó d'1´´1/4, roscat a un sifó de llautó cromat
Inclòs retirada de l'existent, part proporcional de petit material i totalment acabat</t>
  </si>
  <si>
    <t>Subministrament i instal·lació de Desguàs recte per a lavabo, amb tap i cadeneta incorporats, de llautó, d'1´´1/4, roscat a un sifó de llautó cromat
Inclòs retirada de l'existent, part proporcional de petit material i totalment acabat</t>
  </si>
  <si>
    <t>Subministrament i instal·lació de Desguàs recte per a urinari mural, amb reixeta incorporada, de llautó d'1´´, roscat a un sifó de llautó cromat
Inclòs retirada de l'existent, part proporcional de petit material i totalment acabat</t>
  </si>
  <si>
    <t>Subministrament i instal·lació de Desguàs recte per a aigüera, amb sobreeixidor, tap i cadeneta incorporats, de PVC, de 40 mm, connectat a un ramal o a un sifó de PVC
Inclòs retirada de l'existent, part proporcional de petit material i totalment acabat</t>
  </si>
  <si>
    <t>Subministrament i instal·lació de Sifó de botella registrable amb vàlvula de ventilació per a lavabo, d'ABS, de 40 mm de, flux d'aire 2,5 l/s, de designació AII segons norma UNE-EN 12380, connectat a la xarxa de petita evacuació
Inclòs retirada de l'existent, part proporcional de petit material i totalment acabat</t>
  </si>
  <si>
    <t>Subministrament i instal·lació de Sifó de botella per a bidet, de llautó cromat d'1´´ amb enllaç de diàmetre 25 mm, connectat a la xarxa de petita evacuació
Inclòs retirada de l'existent, part proporcional de petit material i totalment acabat</t>
  </si>
  <si>
    <t>Subministrament i instal·lació de Sifó de botella per a lavabo, de llautó cromat d'1´´ amb enllaç de diàmetre 25 mm, connectat a la xarxa de petita evacuació
Inclòs retirada de l'existent, part proporcional de petit material i totalment acabat</t>
  </si>
  <si>
    <t>Subministrament i instal·lació de Sifó registrable per a safareig, de PVC, de 40 mm, connectat a un ramal de PVC
Inclòs retirada de l'existent, part proporcional de petit material i totalment acabat</t>
  </si>
  <si>
    <t>Subministrament i instal·lació de Comptador de llamps amb registre del nombre de descàrregues, amb dispositiu de mesurador de la intensitat de corrent, muntat en el cable conductor de la instal·lació del parallamps
Inclòs retirada de l'existent, part proporcional de petit material i totalment acabat</t>
  </si>
  <si>
    <t>Subministrament i instal·lació de Parallamps desionitzador de càrrega electrostàtica (DDCE) d'alumini i PVC de 100 m de radi de cobertura, per a adaptar a màstil , muntat sobre coberta
Inclòs retirada de l'existent, part proporcional de petit material i totalment acabat</t>
  </si>
  <si>
    <t>Subministrament i instal·lació de Parallamps punta Franklin múltiple d'acer inoxidable 1.4408 (AISI 316), amb pal d'acer galvanitzat de 6 m d'alçària, peça d'adaptació del dispositiu i elements de fixació per a suport amb placa base muntat sobre coberta
Inclòs retirada de l'existent, part proporcional de petit material i totalment acabat</t>
  </si>
  <si>
    <t>Subministrament i instal·lació de Mòdul fotovoltaic monocristal·lí per a instal·lació aïllada/connexió a xarxa, potència de pic 600 Wp, amb marc d'alumini anoditzat, protecció amb vidre trempat, caixa de connexió, precablejat amb connectors especials, amb una eficiència mínima del 20% , amb estructura de suport per a 1 mòdul fotovoltaic en posició horitzontal o vertical, de perfils d'alumini extruït, amb inclinació de 30 o 40º, per a col·locar sobre terra o coberta plana, muntat i connectat.
Inclòs retirada de l'existent, part proporcional de petit material i totalment acabat</t>
  </si>
  <si>
    <t>Subministrament i instal·lació d'Estructura de perfils continus d'alumini per a suport i subjecció de mòduls fotovoltaics, per a cobertes inclinades de teules, disposició coplanar, fixació a la coberta amb accessoris salva-teules o amb cargols especials amb junts d'estanquitat d'EPDM per a evitar filtracions d'aigua, disposició dels mòduls en 1 filera, apte per a col·locar 1 mòdul fotovoltaic en posició vertical de 2400x1350 mm com a màxim, perfils d'alumini natural de designació EN AW 6005A segons norma UNE-EN 573-3 i cargols d'acer inoxidable A2-70, compliment de càrrega de vent segons CTE, fixada mecànicament.
Inclòs retirada de l'existent, part proporcional de petit material i totalment acabat</t>
  </si>
  <si>
    <t>Subministrament i instal·lació d'Estructura de formigó en massa per a suport en cobertes i superfícies planes de mòduls fotovoltaics amb capacitat per muntar 1 mòdul, costat major &gt;= 1750 mm, disposició horitzontal amb inclinació de 3º, pes aproximat de 50 kg, per la formació d'1 filera de 3 columnes de mòduls fotovoltaics (3u), inclosos la part proporcional de sistema d'anivellament i fixació de mòduls fotovoltaics a estructura de formigó en massa amb perfils d'alumini i ferrament d'acer inoxidable, compliment de càrrega de vent segons CTE/DB-SE-AE 2006, col·locat superficialment.
Inclòs retirada de l'existent, part proporcional de petit material i totalment acabat</t>
  </si>
  <si>
    <t>Subministrament i instal·lació de Compensador de dilatacions de llautó, de 2 ´´ de diàmetre nominal, roscat
Inclòs retirada de l'existent, part proporcional de petit material i totalment acabat</t>
  </si>
  <si>
    <t>Subministrament i instal·lació de Desplaçament de tuberies d'acer negre sense soldadura, de diàmetre nominal 1/2´´, inclou el tallat del tub existent, col·locació de purgadors, execució de totes les unions necessàries i pintat del tub amb 2 capes d'imprimació antioxidant i 2 d'acabat
Inclòs retirada de l'existent, part proporcional de petit material i totalment acabat</t>
  </si>
  <si>
    <t>Subministrament i instal·lació de Tub d'acer negre sense soldadura, fabricat amb acer S195 T, de 4´´ de mida de rosca (diàmetre exterior especificat=114,3 mm i DN=100 mm), sèrie H segons UNE-EN 10255, roscat, amb grau de dificultat alt i col·locat superficialment
Inclòs retirada de l'existent, part proporcional de petit material i totalment acabat</t>
  </si>
  <si>
    <t>Subministrament i instal·lació de Tub d'acer inoxidable 1.4301 (AISI 304) amb soldadura longitudinal, de 108 mm de diàmetre exterior i 2 mm de gruix de paret, sèrie 2 segons UNE-EN 10312, unió a pressió, amb grau de dificultat alt i col·locat superficialment
Inclòs retirada de l'existent, part proporcional de petit material i totalment acabat</t>
  </si>
  <si>
    <t>Tub i accessoris de coure</t>
  </si>
  <si>
    <t>Subministrament i instal·lació de Kit de connexió de tub de coure per a línies frigorífiques, per a un sistema d'instal·lació de 2 tubs, potència màxima dels equips 28 a 56 kW, format per una derivació per a la línia de gas i una derivació per a la línia de líquid, inclosos els aïllaments tèrmics i els adaptadors de coure, soldat per capil·laritat
Inclòs retirada de l'existent, part proporcional de petit material i totalment acabat</t>
  </si>
  <si>
    <t>Subministrament i instal·lació de Tub de coure R220 (recuit) de 22 mm de diàmetre nominal, d'1 mm de gruix, segons norma UNE-EN 1057, soldat per capil·laritat, amb grau de dificultat alt i col·locat superficialment
Inclòs retirada de l'existent, part proporcional de petit material i totalment acabat</t>
  </si>
  <si>
    <t>Subministrament i instal·lació de Tub de coure recuit, preaïllat i revestit, per a instal·lacions frigorífiques, simple, d'1/4´´ de diàmetre nominal, 0,8 mm de gruix i 9 mm de gruix de l'aïllament, col·locat en canal o safata
Inclòs retirada de l'existent, part proporcional de petit material i totalment acabat</t>
  </si>
  <si>
    <t>Subministrament i instal·lació de Tub de coure recuit, preaïllat i revestit, per a instal·lacions frigorífiques, simple, de 3/8´´ de diàmetre nominal, 0,8 mm de gruix i 9 mm de gruix de l'aïllament, col·locat en canal o safata
Inclòs retirada de l'existent, part proporcional de petit material i totalment acabat</t>
  </si>
  <si>
    <t>Subministrament i instal·lació de Tub de coure recuit, preaïllat i revestit, per a instal·lacions frigorífiques, simple, d'1/2´´ de diàmetre nominal, 0,8 mm de gruix i 10 mm de gruix de l'aïllament, col·locat en canal o safata
Inclòs retirada de l'existent, part proporcional de petit material i totalment acabat</t>
  </si>
  <si>
    <t>Subministrament i instal·lació de Tub de coure recuit, preaïllat i revestit, per a instal·lacions frigorífiques, simple, de 5/8´´ de diàmetre nominal, 0,8 mm de gruix i 10 mm de gruix de l'aïllament, col·locat en canal o safata
Inclòs retirada de l'existent, part proporcional de petit material i totalment acabat</t>
  </si>
  <si>
    <t>Subministrament i instal·lació de Tub de coure recuit, preaïllat i revestit, per a instal·lacions frigorífiques, simple, de 3/4´´ de diàmetre nominal, 1 mm de gruix i 10 mm de gruix de l'aïllament, col·locat en canal o safata
Inclòs retirada de l'existent, part proporcional de petit material i totalment acabat</t>
  </si>
  <si>
    <t>Subministrament i instal·lació de Tub de coure recuit, preaïllat i revestit, per a instal·lacions frigorífiques, simple, de 7/8´´ de diàmetre nominal, 1 mm de gruix i 10 mm de gruix de l'aïllament, col·locat en canal o safata
Inclòs retirada de l'existent, part proporcional de petit material i totalment acabat</t>
  </si>
  <si>
    <t>Subministrament i instal·lació de Tubs per a distribució d'aigua en sales humides (banys, cuines etc) amb tub de polietilè multicapa de 16x2 mm, amb capa interior de polietilè, ànima d'alumini i protecció exterior de polietilè, amb una pressió màxima de servei de 12 bar, amb funda d'escuma de polietilè de 6 mm, muntat amb accessoris per a premsar
Inclòs retirada de l'existent, part proporcional de petit material i totalment acabat</t>
  </si>
  <si>
    <t>Subministrament i instal·lació de Tubs per a distribució d'aigua en sales humides (banys, cuines etc) amb tub de polietilè multicapa de 18x2 mm, amb capa interior de polietilè, ànima d'alumini i protecció exterior de polietilè, amb una pressió màxima de servei de 12 bar, amb funda d'escuma de polietilè de 6 mm, muntat amb accessoris per a premsar
Inclòs retirada de l'existent, part proporcional de petit material i totalment acabat</t>
  </si>
  <si>
    <t>Subministrament i instal·lació de Tubs per a distribució d'aigua en sales humides (banys, cuines etc) amb tub de polietilè multicapa de 20x2 mm, amb capa interior de polietilè, ànima d'alumini i protecció exterior de polietilè, amb una pressió màxima de servei de 12 bar, amb funda d'escuma de polietilè de 9 mm, muntat amb accessoris per a premsar
Inclòs retirada de l'existent, part proporcional de petit material i totalment acabat</t>
  </si>
  <si>
    <t>Subministrament i instal·lació de Tubs per a distribució d'aigua en sales humides (banys, cuines etc) amb tub de polietilè multicapa de 25x2,5 mm, amb capa interior de polietilè, ànima d'alumini i protecció exterior de polietilè, amb una pressió màxima de servei de 12 bar, amb funda d'escuma de polietilè de 9 mm, muntat amb accessoris per a premsar
Inclòs retirada de l'existent, part proporcional de petit material i totalment acabat</t>
  </si>
  <si>
    <t>Subministrament i instal·lació de Tubs per a distribució d'aigua en sales humides (banys, cuines etc) amb tub de polietilè multicapa de 32x3 mm, amb capa interior de polietilè, ànima d'alumini i protecció exterior de polietilè, amb una pressió màxima de servei de 12 bar, muntat amb accessoris per a premsar
Inclòs retirada de l'existent, part proporcional de petit material i totalment acabat</t>
  </si>
  <si>
    <t>Subministrament i instal·lació de Tubs per a distribució d'aigua en sales humides (banys, cuines etc) amb tub de polietilè multicapa de 40x3,5 mm, amb capa interior de polietilè, ànima d'alumini i protecció exterior de polietilè, amb una pressió màxima de servei de 12 bar, muntat amb accessoris per a premsar
Inclòs retirada de l'existent, part proporcional de petit material i totalment acabat</t>
  </si>
  <si>
    <t>Subministrament i instal·lació de Tubs per a muntants i distribucions generals d'aigua amb tub de polietilè multicapa de 50x4 mm, amb capa interior de polietilè, ànima d'alumini i protecció exterior de polietilè, amb una pressió màxima de servei de 12 bar, muntat amb accessoris per a premsar
Inclòs retirada de l'existent, part proporcional de petit material i totalment acabat</t>
  </si>
  <si>
    <t>Subministrament i instal·lació de Tubs per a muntants i distribucions generals d'aigua amb tub de polietilè multicapa de 63x4,5 mm, amb capa interior de polietilè, ànima d'alumini i protecció exterior de polietilè, amb una pressió màxima de servei de 12 bar, muntat amb accessoris per a premsar
Inclòs retirada de l'existent, part proporcional de petit material i totalment acabat</t>
  </si>
  <si>
    <t>Subministrament i instal·lació de Tub de PVC de 90 mm de diàmetre nominal exterior, de 6 bar de pressió nominal, encolat, segons la norma UNE-EN 1452-2, amb grau de dificultat mitjà i col·locat superficialment
Inclòs retirada de l'existent, part proporcional de petit material i totalment acabat</t>
  </si>
  <si>
    <t>Subministrament i instal·lació de Tub de polietilè de designació PE 100, diàmetre nominal DN 25, pressió nominal PN 16 (SDR 11), subministrat en rotlle, fabricació segons norma UNE-EN 12201-2, inclosa la part proporcional d'accessoris d'unió per compressió mecànica, de material plàstic, col·locat superficialment, amb grau de dificultat mitjà
Inclòs retirada de l'existent, part proporcional de petit material i totalment acabat</t>
  </si>
  <si>
    <t>Subministrament i instal·lació de Tub de polietilè de designació PE 100, diàmetre nominal DN 32, pressió nominal PN 10 (SDR 17), subministrat en rotlle, fabricació segons norma UNE-EN 12201-2, inclosa la part proporcional d'accessoris d'unió per compressió mecànica, de material plàstic, col·locat superficialment, amb grau de dificultat mitjà
Inclòs retirada de l'existent, part proporcional de petit material i totalment acabat</t>
  </si>
  <si>
    <t>Subministrament i instal·lació de Tub de polietilè de designació PE 100, diàmetre nominal DN 40, pressió nominal PN 10 (SDR 17), subministrat en barres de 6 m, fabricació segons norma UNE-EN 12201-2, inclosa la part proporcional d'accessoris d'unió per compressió mecànica, de material plàstic, col·locat superficialment, amb grau de dificultat mitjà
Inclòs retirada de l'existent, part proporcional de petit material i totalment acabat</t>
  </si>
  <si>
    <t>Subministrament i instal·lació de Tub de Polipropilè-copolímer PP-R a pressió de 50x8,3 mm, sèrie S 2.5 segons UNE-EN ISO 15874-2,  soldat, amb grau de dificultat mitjà i col·locat superficialment
Inclòs retirada de l'existent, part proporcional de petit material i totalment acabat</t>
  </si>
  <si>
    <t>Subministrament i instal·lació de Tub de Polipropilè-copolímer PP-R a pressió de 32x5,4 mm, sèrie S 2.5 segons UNE-EN ISO 15874-2,  soldat, amb grau de dificultat mitjà i col·locat superficialment
Inclòs retirada de l'existent, part proporcional de petit material i totalment acabat</t>
  </si>
  <si>
    <t>Subministrament i instal·lació de Tub de Polipropilè-copolímer PP-R a pressió de 40x6,7 mm, sèrie S 2.5 segons UNE-EN ISO 15874-2,  soldat, amb grau de dificultat mitjà i col·locat superficialment
Inclòs retirada de l'existent, part proporcional de petit material i totalment acabat</t>
  </si>
  <si>
    <t>Subministrament i instal·lació de Tub de Polipropilè-copolímer PP-R a pressió de 25x4,2 mm, sèrie S 2.5 segons UNE-EN ISO 15874-2,  soldat, amb grau de dificultat mitjà i col·locat superficialment
Inclòs retirada de l'existent, part proporcional de petit material i totalment acabat</t>
  </si>
  <si>
    <t>Accessoris de muntatge</t>
  </si>
  <si>
    <t>Subministrament i instal·lació de Compensador de dilatació metàl·lic amb brides de 50 mm de diàmetre nominal i 10 bar de pressió nominal, amb camisa i manxa d'acer inoxidable 1.4301 (AISI 304) i brides i tirants d'acer al carboni 1.0619 (A216 WCB), embridat
Inclòs retirada de l'existent, part proporcional de petit material i totalment acabat</t>
  </si>
  <si>
    <t>Subministrament i instal·lació de Maniguet antielectrolític, de 1/2´´ de diàmetre nominal, cos de llautó cromat i amb femella als 2 extrems, muntat superficialment
Inclòs retirada de l'existent, part proporcional de petit material i totalment acabat</t>
  </si>
  <si>
    <t>Subministrament i instal·lació de Maniguet antielectrolític, de 3/4´´ de diàmetre nominal, cos de llautó cromat i amb femella als 2 extrems, muntat superficialment
Inclòs retirada de l'existent, part proporcional de petit material i totalment acabat</t>
  </si>
  <si>
    <t>Subministrament i instal·lació de Maniguet antielectrolític, d'1 de diàmetre nominal, cos de llautó cromat i amb femella als 2 extrems, muntat superficialment
Inclòs retirada de l'existent, part proporcional de petit material i totalment acabat</t>
  </si>
  <si>
    <t>Subministrament i instal·lació de Tub corrugat de polietilè, de 15 mm, per a protecció de canonades, encastat
Inclòs retirada de l'existent, part proporcional de petit material i totalment acabat</t>
  </si>
  <si>
    <t>Aïllaments tèrmics per a tubs</t>
  </si>
  <si>
    <t>Subministrament i instal·lació d'Aïllament tèrmic d'escuma elastomèrica per a canonades que transporten fluids a temperatura entre -50°C i 105°C, per a tub de diàmetre exterior 22 mm, de 9 mm de gruix, classe de reacció al foc BL-s2, d0 segons norma UNE-EN 13501-1, factor de resistència a la difusió del vapor d'aigua &gt;= 5000 1, col·locat superficialment amb grau de dificultat alt.
Inclòs retirada de l'existent, part proporcional de petit material i totalment acabat</t>
  </si>
  <si>
    <t>Subministrament i instal·lació d'Aïllament tèrmic d'escuma elastomèrica per a canonades que transporten fluids a temperatura entre -50°C i 105°C, per a tub de diàmetre exterior 28 mm, de 9 mm de gruix, classe de reacció al foc BL-s2, d0 segons norma UNE-EN 13501-1, factor de resistència a la difusió del vapor d'aigua &gt;= 5000 1, col·locat superficialment amb grau de dificultat alt.
Inclòs retirada de l'existent, part proporcional de petit material i totalment acabat</t>
  </si>
  <si>
    <t>Subministrament i instal·lació d'Aïllament tèrmic d'escuma elastomèrica per a canonades que transporten fluids a temperatura entre -50°C i 105°C, per a tub de diàmetre exterior 35 mm, de 13 mm de gruix, classe de reacció al foc BL-s2, d0 segons norma UNE-EN 13501-1, factor de resistència a la difusió del vapor d'aigua &gt;= 5000 1, col·locat superficialment amb grau de dificultat alt.
Inclòs retirada de l'existent, part proporcional de petit material i totalment acabat</t>
  </si>
  <si>
    <t>Recobriments d'aïllament</t>
  </si>
  <si>
    <t>Subministrament i instal·lació de Recobriment d'aïllaments tèrmics de canonades d'alumini, de 90 mm de diàmetre, de 0,6 mm de gruix, amb grau de dificultat alt i col·locat superficialment.
Inclòs retirada de l'existent, part proporcional de petit material i totalment acabat</t>
  </si>
  <si>
    <t>Subministrament i instal·lació de Recobriment d'aïllaments tèrmics de canonades d'alumini, de 100 mm de diàmetre, de 0,6 mm de gruix, amb grau de dificultat alt i col·locat superficialment.
Inclòs retirada de l'existent, part proporcional de petit material i totalment acabat</t>
  </si>
  <si>
    <t>Subministrament i instal·lació de Recobriment d'aïllaments tèrmics de canonades d'alumini, de 110 mm de diàmetre, de 0,6 mm de gruix, amb grau de dificultat alt i col·locat superficialment.
Inclòs retirada de l'existent, part proporcional de petit material i totalment acabat</t>
  </si>
  <si>
    <t>Subministrament i instal·lació de Beina de protecció de muntant en façana d'acer inoxidable de 3 m de llargària, col·locada superficialment amb fixacions mecàniques.
Inclòs retirada de l'existent, part proporcional de petit material i totalment acabat</t>
  </si>
  <si>
    <t>Subministrament i instal·lació de Vàlvula d'ompliment automàtica de llautó, amb connexió femella-femella de 1/2´´, muntada superficialment
Inclòs retirada de l'existent, part proporcional de petit material i totalment acabat</t>
  </si>
  <si>
    <t>TOTAL</t>
  </si>
  <si>
    <t>Preu (inclou 13%+6%)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</si>
</sst>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_-* #,##0.00\ [$€-C0A]_-;\-* #,##0.00\ [$€-C0A]_-;_-* &quot;-&quot;??\ [$€-C0A]_-;_-@_-"/>
  </numFmts>
  <fonts count="8"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2"/>
      <color rgb="FF000000"/>
      <name val="Calibri"/>
      <family val="2"/>
    </font>
    <font>
      <sz val="11"/>
      <color rgb="FFFF0000"/>
      <name val="Calibri"/>
      <family val="2"/>
    </font>
    <font>
      <b/>
      <sz val="8"/>
      <color rgb="FFFF0000"/>
      <name val="Calibri"/>
      <family val="2"/>
    </font>
    <font>
      <sz val="8"/>
      <color rgb="FFFF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0" tint="-0.34998626667073579"/>
        <bgColor indexed="64"/>
      </patternFill>
    </fill>
    <fill>
      <patternFill patternType="solid">
        <fgColor theme="0" tint="-0.14999847407452621"/>
        <bgColor indexed="64"/>
      </patternFill>
    </fill>
  </fills>
  <borders count="1">
    <border>
      <left/>
      <right/>
      <top/>
      <bottom/>
      <diagonal/>
    </border>
  </borders>
  <cellStyleXfs count="1">
    <xf numFmtId="0" fontId="0" fillId="0" borderId="0" applyNumberFormat="0" applyBorder="0" applyAlignment="0"/>
  </cellStyleXfs>
  <cellXfs count="40">
    <xf numFmtId="0" fontId="0" fillId="0" borderId="0" xfId="0"/>
    <xf numFmtId="0" fontId="0" fillId="0" borderId="0" xfId="0" applyAlignment="1">
      <alignment vertical="top"/>
    </xf>
    <xf numFmtId="0" fontId="1" fillId="0" borderId="0" xfId="0" applyFont="1" applyAlignment="1">
      <alignment vertical="top"/>
    </xf>
    <xf numFmtId="0" fontId="0" fillId="2" borderId="0" xfId="0" applyFill="1" applyAlignment="1">
      <alignment vertical="top"/>
    </xf>
    <xf numFmtId="0" fontId="3" fillId="0" borderId="0" xfId="0" applyFont="1" applyAlignment="1">
      <alignment vertical="top"/>
    </xf>
    <xf numFmtId="49" fontId="1" fillId="0" borderId="0" xfId="0" applyNumberFormat="1" applyFont="1" applyAlignment="1">
      <alignment vertical="top"/>
    </xf>
    <xf numFmtId="0" fontId="1" fillId="0" borderId="0" xfId="0" applyFont="1" applyAlignment="1">
      <alignment vertical="top" wrapText="1"/>
    </xf>
    <xf numFmtId="164" fontId="1" fillId="0" borderId="0" xfId="0" applyNumberFormat="1" applyFont="1" applyAlignment="1">
      <alignment vertical="top"/>
    </xf>
    <xf numFmtId="164" fontId="3" fillId="0" borderId="0" xfId="0" applyNumberFormat="1" applyFont="1" applyAlignment="1">
      <alignment vertical="top"/>
    </xf>
    <xf numFmtId="0" fontId="3" fillId="5" borderId="0" xfId="0" applyFont="1" applyFill="1" applyAlignment="1">
      <alignment vertical="top"/>
    </xf>
    <xf numFmtId="49" fontId="3" fillId="5" borderId="0" xfId="0" applyNumberFormat="1" applyFont="1" applyFill="1" applyAlignment="1">
      <alignment vertical="top"/>
    </xf>
    <xf numFmtId="0" fontId="3" fillId="6" borderId="0" xfId="0" applyFont="1" applyFill="1" applyAlignment="1">
      <alignment vertical="top"/>
    </xf>
    <xf numFmtId="49" fontId="3" fillId="6" borderId="0" xfId="0" applyNumberFormat="1" applyFont="1" applyFill="1" applyAlignment="1">
      <alignment vertical="top"/>
    </xf>
    <xf numFmtId="0" fontId="3" fillId="5" borderId="0" xfId="0" applyFont="1" applyFill="1" applyAlignment="1">
      <alignment vertical="top" wrapText="1"/>
    </xf>
    <xf numFmtId="0" fontId="3" fillId="6" borderId="0" xfId="0" applyFont="1" applyFill="1" applyAlignment="1">
      <alignment vertical="top" wrapText="1"/>
    </xf>
    <xf numFmtId="0" fontId="0" fillId="0" borderId="0" xfId="0" applyAlignment="1">
      <alignment vertical="top" wrapText="1"/>
    </xf>
    <xf numFmtId="0" fontId="0" fillId="2" borderId="0" xfId="0" applyFill="1" applyAlignment="1">
      <alignment horizontal="center" vertical="top"/>
    </xf>
    <xf numFmtId="0" fontId="0" fillId="5" borderId="0" xfId="0" applyFill="1" applyAlignment="1">
      <alignment horizontal="center" vertical="top"/>
    </xf>
    <xf numFmtId="0" fontId="0" fillId="6" borderId="0" xfId="0" applyFill="1" applyAlignment="1">
      <alignment horizontal="center" vertical="top"/>
    </xf>
    <xf numFmtId="0" fontId="3" fillId="0" borderId="0" xfId="0" applyFont="1" applyAlignment="1">
      <alignment horizontal="center" vertical="top"/>
    </xf>
    <xf numFmtId="0" fontId="0" fillId="0" borderId="0" xfId="0" applyAlignment="1">
      <alignment horizontal="center" vertical="top"/>
    </xf>
    <xf numFmtId="0" fontId="3" fillId="5" borderId="0" xfId="0" applyFont="1" applyFill="1" applyAlignment="1">
      <alignment horizontal="center" vertical="top" wrapText="1"/>
    </xf>
    <xf numFmtId="0" fontId="3" fillId="6" borderId="0" xfId="0" applyFont="1" applyFill="1" applyAlignment="1">
      <alignment horizontal="center" vertical="top" wrapText="1"/>
    </xf>
    <xf numFmtId="0" fontId="2" fillId="2" borderId="0" xfId="0" applyFont="1" applyFill="1" applyAlignment="1">
      <alignment horizontal="left" vertical="top"/>
    </xf>
    <xf numFmtId="4" fontId="0" fillId="0" borderId="0" xfId="0" applyNumberFormat="1" applyAlignment="1">
      <alignment vertical="top"/>
    </xf>
    <xf numFmtId="164" fontId="4" fillId="0" borderId="0" xfId="0" applyNumberFormat="1" applyFont="1" applyAlignment="1">
      <alignment horizontal="center" vertical="top"/>
    </xf>
    <xf numFmtId="166" fontId="4" fillId="0" borderId="0" xfId="0" applyNumberFormat="1" applyFont="1" applyAlignment="1">
      <alignment vertical="top"/>
    </xf>
    <xf numFmtId="0" fontId="5" fillId="2" borderId="0" xfId="0" applyFont="1" applyFill="1" applyAlignment="1">
      <alignment vertical="top"/>
    </xf>
    <xf numFmtId="0" fontId="5" fillId="0" borderId="0" xfId="0" applyFont="1" applyAlignment="1">
      <alignment vertical="top"/>
    </xf>
    <xf numFmtId="0" fontId="5" fillId="5" borderId="0" xfId="0" applyFont="1" applyFill="1" applyAlignment="1">
      <alignment vertical="top"/>
    </xf>
    <xf numFmtId="0" fontId="5" fillId="6" borderId="0" xfId="0" applyFont="1" applyFill="1" applyAlignment="1">
      <alignment vertical="top"/>
    </xf>
    <xf numFmtId="164" fontId="7" fillId="4" borderId="0" xfId="0" applyNumberFormat="1" applyFont="1" applyFill="1" applyAlignment="1" applyProtection="1">
      <alignment vertical="top"/>
      <protection locked="0"/>
    </xf>
    <xf numFmtId="0" fontId="6" fillId="0" borderId="0" xfId="0" applyFont="1" applyAlignment="1">
      <alignment vertical="top"/>
    </xf>
    <xf numFmtId="164" fontId="1" fillId="0" borderId="0" xfId="0" applyNumberFormat="1" applyFont="1" applyAlignment="1" applyProtection="1">
      <alignment horizontal="center" vertical="top"/>
      <protection locked="0"/>
    </xf>
    <xf numFmtId="165" fontId="1" fillId="0" borderId="0" xfId="0" applyNumberFormat="1" applyFont="1" applyAlignment="1" applyProtection="1">
      <alignment vertical="top"/>
      <protection locked="0"/>
    </xf>
    <xf numFmtId="0" fontId="3" fillId="3" borderId="0" xfId="0" applyFont="1" applyFill="1" applyAlignment="1">
      <alignment horizontal="center" vertical="center"/>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0" borderId="0" xfId="0" applyFont="1" applyAlignment="1">
      <alignment vertical="top"/>
    </xf>
    <xf numFmtId="164" fontId="1" fillId="0" borderId="0" xfId="0" applyNumberFormat="1" applyFont="1" applyFill="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ep_U096\Unitats_Funcionals\01_EDIFICIS\02_GESTIO_ECONOMICA\MANT%20INSTAL%20DEPENDENCIES\2030-2026%20Licitaci&#243;\01%20Docs%20previs%20LICI\02%20PLECS%20INF%20I%20TAULES\260302%20Cost%20licitacio%20mant%20edificis.xls" TargetMode="External"/><Relationship Id="rId1" Type="http://schemas.openxmlformats.org/officeDocument/2006/relationships/externalLinkPath" Target="260302%20Cost%20licitacio%20mant%20edific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 edificis"/>
      <sheetName val="Preus unitaris"/>
      <sheetName val="Costos Indirectes-DG"/>
      <sheetName val="TAULA LICITACIO"/>
      <sheetName val="TAULES RESUM"/>
    </sheetNames>
    <sheetDataSet>
      <sheetData sheetId="0"/>
      <sheetData sheetId="1">
        <row r="67">
          <cell r="P67">
            <v>27.62</v>
          </cell>
          <cell r="Q67">
            <v>25.92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8"/>
  <sheetViews>
    <sheetView tabSelected="1" view="pageBreakPreview" topLeftCell="C1" zoomScaleNormal="100" zoomScaleSheetLayoutView="100" workbookViewId="0">
      <pane ySplit="5" topLeftCell="A402" activePane="bottomLeft" state="frozenSplit"/>
      <selection pane="bottomLeft" activeCell="G428" sqref="G5:G428"/>
    </sheetView>
  </sheetViews>
  <sheetFormatPr baseColWidth="10" defaultColWidth="9.140625" defaultRowHeight="15" x14ac:dyDescent="0.25"/>
  <cols>
    <col min="1" max="1" width="18.7109375" style="1" hidden="1" customWidth="1"/>
    <col min="2" max="2" width="3.42578125" style="1" hidden="1" customWidth="1"/>
    <col min="3" max="3" width="3.42578125" style="1" customWidth="1"/>
    <col min="4" max="4" width="13.7109375" style="1" customWidth="1"/>
    <col min="5" max="5" width="4.42578125" style="1" customWidth="1"/>
    <col min="6" max="6" width="60.42578125" style="1" customWidth="1"/>
    <col min="7" max="7" width="13.7109375" style="28" customWidth="1"/>
    <col min="8" max="8" width="13" style="20" customWidth="1"/>
    <col min="9" max="9" width="12.7109375" style="1" customWidth="1"/>
    <col min="10" max="10" width="15.7109375" style="1" customWidth="1"/>
    <col min="11" max="13" width="9.140625" style="1"/>
    <col min="14" max="14" width="10" style="1" bestFit="1" customWidth="1"/>
    <col min="15" max="16" width="9.140625" style="1"/>
    <col min="17" max="17" width="10.7109375" style="1" bestFit="1" customWidth="1"/>
    <col min="18" max="16384" width="9.140625" style="1"/>
  </cols>
  <sheetData>
    <row r="1" spans="1:10" x14ac:dyDescent="0.25">
      <c r="F1" s="38" t="s">
        <v>0</v>
      </c>
      <c r="G1" s="38" t="s">
        <v>0</v>
      </c>
      <c r="H1" s="38"/>
      <c r="I1" s="38" t="s">
        <v>0</v>
      </c>
      <c r="J1" s="38" t="s">
        <v>0</v>
      </c>
    </row>
    <row r="2" spans="1:10" x14ac:dyDescent="0.25">
      <c r="F2" s="38"/>
      <c r="G2" s="38"/>
      <c r="H2" s="38"/>
      <c r="I2" s="38"/>
      <c r="J2" s="38"/>
    </row>
    <row r="3" spans="1:10" ht="18.75" x14ac:dyDescent="0.25">
      <c r="D3" s="3"/>
      <c r="E3" s="3"/>
      <c r="F3" s="23" t="s">
        <v>365</v>
      </c>
      <c r="G3" s="27"/>
      <c r="H3" s="16"/>
      <c r="I3" s="3"/>
      <c r="J3" s="3"/>
    </row>
    <row r="4" spans="1:10" ht="9" customHeight="1" x14ac:dyDescent="0.25"/>
    <row r="5" spans="1:10" ht="33.75" x14ac:dyDescent="0.25">
      <c r="G5" s="36" t="s">
        <v>366</v>
      </c>
      <c r="H5" s="37" t="s">
        <v>640</v>
      </c>
      <c r="I5" s="35" t="s">
        <v>1</v>
      </c>
      <c r="J5" s="35" t="s">
        <v>2</v>
      </c>
    </row>
    <row r="6" spans="1:10" ht="7.5" customHeight="1" x14ac:dyDescent="0.25"/>
    <row r="7" spans="1:10" x14ac:dyDescent="0.25">
      <c r="D7" s="9" t="s">
        <v>4</v>
      </c>
      <c r="E7" s="10" t="s">
        <v>3</v>
      </c>
      <c r="F7" s="9" t="s">
        <v>5</v>
      </c>
      <c r="G7" s="29"/>
      <c r="H7" s="17"/>
      <c r="I7" s="17"/>
      <c r="J7" s="17"/>
    </row>
    <row r="8" spans="1:10" x14ac:dyDescent="0.25">
      <c r="D8" s="11"/>
      <c r="E8" s="12" t="s">
        <v>3</v>
      </c>
      <c r="F8" s="11" t="s">
        <v>6</v>
      </c>
      <c r="G8" s="30"/>
      <c r="H8" s="18"/>
      <c r="I8" s="18"/>
      <c r="J8" s="18"/>
    </row>
    <row r="10" spans="1:10" ht="33.75" x14ac:dyDescent="0.25">
      <c r="A10" s="2" t="s">
        <v>7</v>
      </c>
      <c r="B10" s="2">
        <v>1</v>
      </c>
      <c r="C10" s="2"/>
      <c r="D10" s="2" t="s">
        <v>8</v>
      </c>
      <c r="E10" s="5" t="s">
        <v>9</v>
      </c>
      <c r="F10" s="6" t="s">
        <v>367</v>
      </c>
      <c r="G10" s="31">
        <v>294.66000000000003</v>
      </c>
      <c r="H10" s="33">
        <f t="shared" ref="H10:H17" si="0">G10*1.19</f>
        <v>350.6454</v>
      </c>
      <c r="I10" s="33">
        <v>2</v>
      </c>
      <c r="J10" s="7">
        <f>ROUND(ROUND(H10,2)*ROUND(I10,3),2)</f>
        <v>701.3</v>
      </c>
    </row>
    <row r="11" spans="1:10" ht="33.75" x14ac:dyDescent="0.25">
      <c r="A11" s="2" t="s">
        <v>7</v>
      </c>
      <c r="B11" s="2">
        <v>2</v>
      </c>
      <c r="C11" s="2"/>
      <c r="D11" s="2" t="s">
        <v>10</v>
      </c>
      <c r="E11" s="5" t="s">
        <v>9</v>
      </c>
      <c r="F11" s="6" t="s">
        <v>368</v>
      </c>
      <c r="G11" s="31">
        <v>196.71</v>
      </c>
      <c r="H11" s="33">
        <f t="shared" si="0"/>
        <v>234.0849</v>
      </c>
      <c r="I11" s="33">
        <v>3</v>
      </c>
      <c r="J11" s="7">
        <f>ROUND(ROUND(H11,2)*ROUND(I11,3),2)</f>
        <v>702.24</v>
      </c>
    </row>
    <row r="12" spans="1:10" ht="33.75" x14ac:dyDescent="0.25">
      <c r="A12" s="2" t="s">
        <v>7</v>
      </c>
      <c r="B12" s="2">
        <v>3</v>
      </c>
      <c r="C12" s="2"/>
      <c r="D12" s="2" t="s">
        <v>11</v>
      </c>
      <c r="E12" s="5" t="s">
        <v>9</v>
      </c>
      <c r="F12" s="6" t="s">
        <v>369</v>
      </c>
      <c r="G12" s="31">
        <v>151.11000000000001</v>
      </c>
      <c r="H12" s="33">
        <f t="shared" si="0"/>
        <v>179.82089999999999</v>
      </c>
      <c r="I12" s="33">
        <v>2</v>
      </c>
      <c r="J12" s="7">
        <f>ROUND(ROUND(H12,2)*ROUND(I12,3),2)</f>
        <v>359.64</v>
      </c>
    </row>
    <row r="13" spans="1:10" ht="33.75" x14ac:dyDescent="0.25">
      <c r="A13" s="2" t="s">
        <v>7</v>
      </c>
      <c r="B13" s="2">
        <v>4</v>
      </c>
      <c r="C13" s="2"/>
      <c r="D13" s="2" t="s">
        <v>12</v>
      </c>
      <c r="E13" s="5" t="s">
        <v>9</v>
      </c>
      <c r="F13" s="6" t="s">
        <v>370</v>
      </c>
      <c r="G13" s="31">
        <v>68.459999999999994</v>
      </c>
      <c r="H13" s="33">
        <f t="shared" si="0"/>
        <v>81.467399999999984</v>
      </c>
      <c r="I13" s="33">
        <v>4</v>
      </c>
      <c r="J13" s="7">
        <f>ROUND(ROUND(H13,2)*ROUND(I13,3),2)</f>
        <v>325.88</v>
      </c>
    </row>
    <row r="14" spans="1:10" ht="33.75" x14ac:dyDescent="0.25">
      <c r="A14" s="2" t="s">
        <v>7</v>
      </c>
      <c r="B14" s="2">
        <v>5</v>
      </c>
      <c r="C14" s="2"/>
      <c r="D14" s="2" t="s">
        <v>13</v>
      </c>
      <c r="E14" s="5" t="s">
        <v>9</v>
      </c>
      <c r="F14" s="6" t="s">
        <v>371</v>
      </c>
      <c r="G14" s="31">
        <v>18.899999999999999</v>
      </c>
      <c r="H14" s="33">
        <f t="shared" si="0"/>
        <v>22.490999999999996</v>
      </c>
      <c r="I14" s="33">
        <v>20</v>
      </c>
      <c r="J14" s="7">
        <f t="shared" ref="J14:J17" si="1">ROUND(ROUND(H14,2)*ROUND(I14,3),2)</f>
        <v>449.8</v>
      </c>
    </row>
    <row r="15" spans="1:10" ht="33.75" x14ac:dyDescent="0.25">
      <c r="A15" s="2" t="s">
        <v>7</v>
      </c>
      <c r="B15" s="2">
        <v>6</v>
      </c>
      <c r="C15" s="2"/>
      <c r="D15" s="2" t="s">
        <v>14</v>
      </c>
      <c r="E15" s="5" t="s">
        <v>9</v>
      </c>
      <c r="F15" s="6" t="s">
        <v>372</v>
      </c>
      <c r="G15" s="31">
        <v>31.01</v>
      </c>
      <c r="H15" s="33">
        <f t="shared" si="0"/>
        <v>36.901899999999998</v>
      </c>
      <c r="I15" s="33">
        <v>20</v>
      </c>
      <c r="J15" s="7">
        <f t="shared" si="1"/>
        <v>738</v>
      </c>
    </row>
    <row r="16" spans="1:10" ht="33.75" x14ac:dyDescent="0.25">
      <c r="A16" s="2" t="s">
        <v>7</v>
      </c>
      <c r="B16" s="2">
        <v>7</v>
      </c>
      <c r="C16" s="2"/>
      <c r="D16" s="2" t="s">
        <v>15</v>
      </c>
      <c r="E16" s="5" t="s">
        <v>9</v>
      </c>
      <c r="F16" s="6" t="s">
        <v>373</v>
      </c>
      <c r="G16" s="31">
        <v>17.5</v>
      </c>
      <c r="H16" s="33">
        <f t="shared" si="0"/>
        <v>20.824999999999999</v>
      </c>
      <c r="I16" s="33">
        <v>15</v>
      </c>
      <c r="J16" s="7">
        <f t="shared" si="1"/>
        <v>312.45</v>
      </c>
    </row>
    <row r="17" spans="1:10" ht="33.75" x14ac:dyDescent="0.25">
      <c r="A17" s="2" t="s">
        <v>7</v>
      </c>
      <c r="B17" s="2">
        <v>8</v>
      </c>
      <c r="C17" s="2"/>
      <c r="D17" s="2" t="s">
        <v>16</v>
      </c>
      <c r="E17" s="5" t="s">
        <v>9</v>
      </c>
      <c r="F17" s="6" t="s">
        <v>374</v>
      </c>
      <c r="G17" s="31">
        <v>39.049999999999997</v>
      </c>
      <c r="H17" s="33">
        <f t="shared" si="0"/>
        <v>46.469499999999996</v>
      </c>
      <c r="I17" s="33">
        <v>15</v>
      </c>
      <c r="J17" s="7">
        <f t="shared" si="1"/>
        <v>697.05</v>
      </c>
    </row>
    <row r="18" spans="1:10" x14ac:dyDescent="0.25">
      <c r="F18" s="4"/>
      <c r="G18" s="32"/>
      <c r="H18" s="19"/>
      <c r="I18" s="4"/>
      <c r="J18" s="8">
        <f>SUM(J10:J17)</f>
        <v>4286.3599999999997</v>
      </c>
    </row>
    <row r="19" spans="1:10" ht="9.75" customHeight="1" x14ac:dyDescent="0.25"/>
    <row r="20" spans="1:10" x14ac:dyDescent="0.25">
      <c r="D20" s="11"/>
      <c r="E20" s="12" t="s">
        <v>17</v>
      </c>
      <c r="F20" s="11" t="s">
        <v>18</v>
      </c>
      <c r="G20" s="30"/>
      <c r="H20" s="18"/>
      <c r="I20" s="18"/>
      <c r="J20" s="18"/>
    </row>
    <row r="21" spans="1:10" ht="7.5" customHeight="1" x14ac:dyDescent="0.25"/>
    <row r="22" spans="1:10" ht="67.5" x14ac:dyDescent="0.25">
      <c r="A22" s="2" t="s">
        <v>19</v>
      </c>
      <c r="B22" s="2">
        <v>1</v>
      </c>
      <c r="C22" s="2"/>
      <c r="D22" s="2" t="s">
        <v>20</v>
      </c>
      <c r="E22" s="5" t="s">
        <v>21</v>
      </c>
      <c r="F22" s="6" t="s">
        <v>375</v>
      </c>
      <c r="G22" s="31">
        <v>13.67</v>
      </c>
      <c r="H22" s="33">
        <f t="shared" ref="H22:H28" si="2">G22*1.19</f>
        <v>16.267299999999999</v>
      </c>
      <c r="I22" s="33">
        <v>70</v>
      </c>
      <c r="J22" s="7">
        <f>ROUND(ROUND(H22,2)*ROUND(I22,3),2)</f>
        <v>1138.9000000000001</v>
      </c>
    </row>
    <row r="23" spans="1:10" ht="67.5" x14ac:dyDescent="0.25">
      <c r="A23" s="2" t="s">
        <v>19</v>
      </c>
      <c r="B23" s="2">
        <v>2</v>
      </c>
      <c r="C23" s="2"/>
      <c r="D23" s="2" t="s">
        <v>22</v>
      </c>
      <c r="E23" s="5" t="s">
        <v>21</v>
      </c>
      <c r="F23" s="6" t="s">
        <v>376</v>
      </c>
      <c r="G23" s="31">
        <v>21.78</v>
      </c>
      <c r="H23" s="33">
        <f t="shared" si="2"/>
        <v>25.918199999999999</v>
      </c>
      <c r="I23" s="33">
        <v>25</v>
      </c>
      <c r="J23" s="7">
        <f t="shared" ref="J23:J28" si="3">ROUND(ROUND(H23,2)*ROUND(I23,3),2)</f>
        <v>648</v>
      </c>
    </row>
    <row r="24" spans="1:10" ht="67.5" x14ac:dyDescent="0.25">
      <c r="A24" s="2" t="s">
        <v>19</v>
      </c>
      <c r="B24" s="2">
        <v>3</v>
      </c>
      <c r="C24" s="2"/>
      <c r="D24" s="2" t="s">
        <v>23</v>
      </c>
      <c r="E24" s="5" t="s">
        <v>21</v>
      </c>
      <c r="F24" s="6" t="s">
        <v>377</v>
      </c>
      <c r="G24" s="31">
        <v>31.44</v>
      </c>
      <c r="H24" s="33">
        <f t="shared" si="2"/>
        <v>37.413600000000002</v>
      </c>
      <c r="I24" s="33">
        <v>25</v>
      </c>
      <c r="J24" s="7">
        <f t="shared" si="3"/>
        <v>935.25</v>
      </c>
    </row>
    <row r="25" spans="1:10" ht="67.5" x14ac:dyDescent="0.25">
      <c r="A25" s="2" t="s">
        <v>19</v>
      </c>
      <c r="B25" s="2">
        <v>4</v>
      </c>
      <c r="C25" s="2"/>
      <c r="D25" s="2" t="s">
        <v>24</v>
      </c>
      <c r="E25" s="5" t="s">
        <v>21</v>
      </c>
      <c r="F25" s="6" t="s">
        <v>378</v>
      </c>
      <c r="G25" s="31">
        <v>33.74</v>
      </c>
      <c r="H25" s="33">
        <f t="shared" si="2"/>
        <v>40.150599999999997</v>
      </c>
      <c r="I25" s="33">
        <v>15</v>
      </c>
      <c r="J25" s="7">
        <f t="shared" si="3"/>
        <v>602.25</v>
      </c>
    </row>
    <row r="26" spans="1:10" ht="67.5" x14ac:dyDescent="0.25">
      <c r="A26" s="2" t="s">
        <v>19</v>
      </c>
      <c r="B26" s="2">
        <v>5</v>
      </c>
      <c r="C26" s="2"/>
      <c r="D26" s="2" t="s">
        <v>25</v>
      </c>
      <c r="E26" s="5" t="s">
        <v>21</v>
      </c>
      <c r="F26" s="6" t="s">
        <v>379</v>
      </c>
      <c r="G26" s="31">
        <v>46.01</v>
      </c>
      <c r="H26" s="33">
        <f t="shared" si="2"/>
        <v>54.751899999999992</v>
      </c>
      <c r="I26" s="33">
        <v>20</v>
      </c>
      <c r="J26" s="7">
        <f t="shared" si="3"/>
        <v>1095</v>
      </c>
    </row>
    <row r="27" spans="1:10" ht="33.75" x14ac:dyDescent="0.25">
      <c r="A27" s="2" t="s">
        <v>19</v>
      </c>
      <c r="B27" s="2">
        <v>6</v>
      </c>
      <c r="C27" s="2"/>
      <c r="D27" s="2" t="s">
        <v>26</v>
      </c>
      <c r="E27" s="5" t="s">
        <v>21</v>
      </c>
      <c r="F27" s="6" t="s">
        <v>380</v>
      </c>
      <c r="G27" s="31">
        <v>11.74</v>
      </c>
      <c r="H27" s="33">
        <f t="shared" si="2"/>
        <v>13.970599999999999</v>
      </c>
      <c r="I27" s="33">
        <v>60</v>
      </c>
      <c r="J27" s="7">
        <f t="shared" si="3"/>
        <v>838.2</v>
      </c>
    </row>
    <row r="28" spans="1:10" ht="33.75" x14ac:dyDescent="0.25">
      <c r="A28" s="2" t="s">
        <v>19</v>
      </c>
      <c r="B28" s="2">
        <v>7</v>
      </c>
      <c r="C28" s="2"/>
      <c r="D28" s="2" t="s">
        <v>27</v>
      </c>
      <c r="E28" s="5" t="s">
        <v>21</v>
      </c>
      <c r="F28" s="6" t="s">
        <v>381</v>
      </c>
      <c r="G28" s="31">
        <v>68.94</v>
      </c>
      <c r="H28" s="33">
        <f t="shared" si="2"/>
        <v>82.038599999999988</v>
      </c>
      <c r="I28" s="33">
        <v>80</v>
      </c>
      <c r="J28" s="7">
        <f t="shared" si="3"/>
        <v>6563.2</v>
      </c>
    </row>
    <row r="29" spans="1:10" x14ac:dyDescent="0.25">
      <c r="F29" s="4"/>
      <c r="G29" s="32"/>
      <c r="H29" s="19"/>
      <c r="I29" s="4"/>
      <c r="J29" s="8">
        <f>SUM(J22:J28)</f>
        <v>11820.8</v>
      </c>
    </row>
    <row r="30" spans="1:10" ht="7.5" customHeight="1" x14ac:dyDescent="0.25"/>
    <row r="31" spans="1:10" x14ac:dyDescent="0.25">
      <c r="D31" s="11"/>
      <c r="E31" s="12" t="s">
        <v>28</v>
      </c>
      <c r="F31" s="11" t="s">
        <v>382</v>
      </c>
      <c r="G31" s="30"/>
      <c r="H31" s="18"/>
      <c r="I31" s="18"/>
      <c r="J31" s="18"/>
    </row>
    <row r="32" spans="1:10" ht="7.5" customHeight="1" x14ac:dyDescent="0.25"/>
    <row r="33" spans="1:10" ht="67.5" x14ac:dyDescent="0.25">
      <c r="A33" s="2" t="s">
        <v>29</v>
      </c>
      <c r="B33" s="2">
        <v>1</v>
      </c>
      <c r="C33" s="2"/>
      <c r="D33" s="2" t="s">
        <v>30</v>
      </c>
      <c r="E33" s="5" t="s">
        <v>21</v>
      </c>
      <c r="F33" s="6" t="s">
        <v>383</v>
      </c>
      <c r="G33" s="31">
        <v>3.25</v>
      </c>
      <c r="H33" s="33">
        <f t="shared" ref="H33:H45" si="4">G33*1.19</f>
        <v>3.8674999999999997</v>
      </c>
      <c r="I33" s="33">
        <v>1000</v>
      </c>
      <c r="J33" s="7">
        <f>ROUND(ROUND(H33,2)*ROUND(I33,3),2)</f>
        <v>3870</v>
      </c>
    </row>
    <row r="34" spans="1:10" ht="67.5" x14ac:dyDescent="0.25">
      <c r="A34" s="2" t="s">
        <v>29</v>
      </c>
      <c r="B34" s="2">
        <v>2</v>
      </c>
      <c r="C34" s="2"/>
      <c r="D34" s="2" t="s">
        <v>31</v>
      </c>
      <c r="E34" s="5" t="s">
        <v>21</v>
      </c>
      <c r="F34" s="6" t="s">
        <v>384</v>
      </c>
      <c r="G34" s="31">
        <v>4.04</v>
      </c>
      <c r="H34" s="33">
        <f t="shared" si="4"/>
        <v>4.8075999999999999</v>
      </c>
      <c r="I34" s="33">
        <v>1000</v>
      </c>
      <c r="J34" s="7">
        <f t="shared" ref="J34:J45" si="5">ROUND(ROUND(H34,2)*ROUND(I34,3),2)</f>
        <v>4810</v>
      </c>
    </row>
    <row r="35" spans="1:10" ht="67.5" x14ac:dyDescent="0.25">
      <c r="A35" s="2" t="s">
        <v>29</v>
      </c>
      <c r="B35" s="2">
        <v>3</v>
      </c>
      <c r="C35" s="2"/>
      <c r="D35" s="2" t="s">
        <v>32</v>
      </c>
      <c r="E35" s="5" t="s">
        <v>21</v>
      </c>
      <c r="F35" s="6" t="s">
        <v>385</v>
      </c>
      <c r="G35" s="31">
        <v>5.26</v>
      </c>
      <c r="H35" s="33">
        <f t="shared" si="4"/>
        <v>6.2593999999999994</v>
      </c>
      <c r="I35" s="33">
        <v>1000</v>
      </c>
      <c r="J35" s="7">
        <f t="shared" si="5"/>
        <v>6260</v>
      </c>
    </row>
    <row r="36" spans="1:10" ht="67.5" x14ac:dyDescent="0.25">
      <c r="A36" s="2" t="s">
        <v>29</v>
      </c>
      <c r="B36" s="2">
        <v>4</v>
      </c>
      <c r="C36" s="2"/>
      <c r="D36" s="2" t="s">
        <v>33</v>
      </c>
      <c r="E36" s="5" t="s">
        <v>21</v>
      </c>
      <c r="F36" s="6" t="s">
        <v>386</v>
      </c>
      <c r="G36" s="31">
        <v>8.33</v>
      </c>
      <c r="H36" s="33">
        <f t="shared" si="4"/>
        <v>9.9126999999999992</v>
      </c>
      <c r="I36" s="33">
        <v>100</v>
      </c>
      <c r="J36" s="7">
        <f t="shared" si="5"/>
        <v>991</v>
      </c>
    </row>
    <row r="37" spans="1:10" ht="67.5" x14ac:dyDescent="0.25">
      <c r="A37" s="2" t="s">
        <v>29</v>
      </c>
      <c r="B37" s="2">
        <v>5</v>
      </c>
      <c r="C37" s="2"/>
      <c r="D37" s="2" t="s">
        <v>34</v>
      </c>
      <c r="E37" s="5" t="s">
        <v>21</v>
      </c>
      <c r="F37" s="6" t="s">
        <v>387</v>
      </c>
      <c r="G37" s="31">
        <v>4.5999999999999996</v>
      </c>
      <c r="H37" s="33">
        <f t="shared" si="4"/>
        <v>5.4739999999999993</v>
      </c>
      <c r="I37" s="33">
        <v>400</v>
      </c>
      <c r="J37" s="7">
        <f t="shared" si="5"/>
        <v>2188</v>
      </c>
    </row>
    <row r="38" spans="1:10" ht="67.5" x14ac:dyDescent="0.25">
      <c r="A38" s="2" t="s">
        <v>29</v>
      </c>
      <c r="B38" s="2">
        <v>6</v>
      </c>
      <c r="C38" s="2"/>
      <c r="D38" s="2" t="s">
        <v>35</v>
      </c>
      <c r="E38" s="5" t="s">
        <v>21</v>
      </c>
      <c r="F38" s="6" t="s">
        <v>388</v>
      </c>
      <c r="G38" s="31">
        <v>5.74</v>
      </c>
      <c r="H38" s="33">
        <f t="shared" si="4"/>
        <v>6.8305999999999996</v>
      </c>
      <c r="I38" s="33">
        <v>400</v>
      </c>
      <c r="J38" s="7">
        <f t="shared" si="5"/>
        <v>2732</v>
      </c>
    </row>
    <row r="39" spans="1:10" ht="67.5" x14ac:dyDescent="0.25">
      <c r="A39" s="2" t="s">
        <v>29</v>
      </c>
      <c r="B39" s="2">
        <v>7</v>
      </c>
      <c r="C39" s="2"/>
      <c r="D39" s="2" t="s">
        <v>36</v>
      </c>
      <c r="E39" s="5" t="s">
        <v>21</v>
      </c>
      <c r="F39" s="6" t="s">
        <v>389</v>
      </c>
      <c r="G39" s="31">
        <v>7.83</v>
      </c>
      <c r="H39" s="33">
        <f t="shared" si="4"/>
        <v>9.3177000000000003</v>
      </c>
      <c r="I39" s="33">
        <v>400</v>
      </c>
      <c r="J39" s="7">
        <f t="shared" si="5"/>
        <v>3728</v>
      </c>
    </row>
    <row r="40" spans="1:10" ht="67.5" x14ac:dyDescent="0.25">
      <c r="A40" s="2" t="s">
        <v>29</v>
      </c>
      <c r="B40" s="2">
        <v>8</v>
      </c>
      <c r="C40" s="2"/>
      <c r="D40" s="2" t="s">
        <v>37</v>
      </c>
      <c r="E40" s="5" t="s">
        <v>21</v>
      </c>
      <c r="F40" s="6" t="s">
        <v>390</v>
      </c>
      <c r="G40" s="31">
        <v>11.72</v>
      </c>
      <c r="H40" s="33">
        <f t="shared" si="4"/>
        <v>13.9468</v>
      </c>
      <c r="I40" s="33">
        <v>250</v>
      </c>
      <c r="J40" s="7">
        <f t="shared" si="5"/>
        <v>3487.5</v>
      </c>
    </row>
    <row r="41" spans="1:10" ht="67.5" x14ac:dyDescent="0.25">
      <c r="A41" s="2" t="s">
        <v>29</v>
      </c>
      <c r="B41" s="2">
        <v>9</v>
      </c>
      <c r="C41" s="2"/>
      <c r="D41" s="2" t="s">
        <v>38</v>
      </c>
      <c r="E41" s="5" t="s">
        <v>21</v>
      </c>
      <c r="F41" s="6" t="s">
        <v>391</v>
      </c>
      <c r="G41" s="31">
        <v>16.920000000000002</v>
      </c>
      <c r="H41" s="33">
        <f t="shared" si="4"/>
        <v>20.134800000000002</v>
      </c>
      <c r="I41" s="33">
        <v>400</v>
      </c>
      <c r="J41" s="7">
        <f t="shared" si="5"/>
        <v>8052</v>
      </c>
    </row>
    <row r="42" spans="1:10" ht="67.5" x14ac:dyDescent="0.25">
      <c r="A42" s="2" t="s">
        <v>29</v>
      </c>
      <c r="B42" s="2">
        <v>10</v>
      </c>
      <c r="C42" s="2"/>
      <c r="D42" s="2" t="s">
        <v>39</v>
      </c>
      <c r="E42" s="5" t="s">
        <v>21</v>
      </c>
      <c r="F42" s="6" t="s">
        <v>392</v>
      </c>
      <c r="G42" s="31">
        <v>1.1499999999999999</v>
      </c>
      <c r="H42" s="33">
        <f t="shared" si="4"/>
        <v>1.3684999999999998</v>
      </c>
      <c r="I42" s="33">
        <v>150</v>
      </c>
      <c r="J42" s="7">
        <f t="shared" si="5"/>
        <v>205.5</v>
      </c>
    </row>
    <row r="43" spans="1:10" ht="67.5" x14ac:dyDescent="0.25">
      <c r="A43" s="2" t="s">
        <v>29</v>
      </c>
      <c r="B43" s="2">
        <v>11</v>
      </c>
      <c r="C43" s="2"/>
      <c r="D43" s="2" t="s">
        <v>40</v>
      </c>
      <c r="E43" s="5" t="s">
        <v>21</v>
      </c>
      <c r="F43" s="6" t="s">
        <v>393</v>
      </c>
      <c r="G43" s="31">
        <v>1.4</v>
      </c>
      <c r="H43" s="33">
        <f t="shared" si="4"/>
        <v>1.6659999999999999</v>
      </c>
      <c r="I43" s="33">
        <v>150</v>
      </c>
      <c r="J43" s="7">
        <f t="shared" si="5"/>
        <v>250.5</v>
      </c>
    </row>
    <row r="44" spans="1:10" ht="67.5" x14ac:dyDescent="0.25">
      <c r="A44" s="2" t="s">
        <v>29</v>
      </c>
      <c r="B44" s="2">
        <v>12</v>
      </c>
      <c r="C44" s="2"/>
      <c r="D44" s="2" t="s">
        <v>41</v>
      </c>
      <c r="E44" s="5" t="s">
        <v>21</v>
      </c>
      <c r="F44" s="6" t="s">
        <v>394</v>
      </c>
      <c r="G44" s="31">
        <v>1.75</v>
      </c>
      <c r="H44" s="33">
        <f t="shared" si="4"/>
        <v>2.0825</v>
      </c>
      <c r="I44" s="33">
        <v>151</v>
      </c>
      <c r="J44" s="7">
        <f t="shared" si="5"/>
        <v>314.08</v>
      </c>
    </row>
    <row r="45" spans="1:10" ht="67.5" x14ac:dyDescent="0.25">
      <c r="A45" s="2" t="s">
        <v>29</v>
      </c>
      <c r="B45" s="2">
        <v>13</v>
      </c>
      <c r="C45" s="2"/>
      <c r="D45" s="2" t="s">
        <v>42</v>
      </c>
      <c r="E45" s="5" t="s">
        <v>21</v>
      </c>
      <c r="F45" s="6" t="s">
        <v>395</v>
      </c>
      <c r="G45" s="31">
        <v>3.4</v>
      </c>
      <c r="H45" s="33">
        <f t="shared" si="4"/>
        <v>4.0459999999999994</v>
      </c>
      <c r="I45" s="33">
        <v>150</v>
      </c>
      <c r="J45" s="7">
        <f t="shared" si="5"/>
        <v>607.5</v>
      </c>
    </row>
    <row r="46" spans="1:10" x14ac:dyDescent="0.25">
      <c r="F46" s="4"/>
      <c r="G46" s="32"/>
      <c r="H46" s="19"/>
      <c r="I46" s="4"/>
      <c r="J46" s="8">
        <f>SUM(J33:J45)</f>
        <v>37496.080000000002</v>
      </c>
    </row>
    <row r="48" spans="1:10" x14ac:dyDescent="0.25">
      <c r="D48" s="11"/>
      <c r="E48" s="12" t="s">
        <v>43</v>
      </c>
      <c r="F48" s="11" t="s">
        <v>44</v>
      </c>
      <c r="G48" s="30"/>
      <c r="H48" s="18"/>
      <c r="I48" s="18"/>
      <c r="J48" s="18"/>
    </row>
    <row r="50" spans="1:10" ht="67.5" x14ac:dyDescent="0.25">
      <c r="A50" s="2" t="s">
        <v>45</v>
      </c>
      <c r="B50" s="2">
        <v>1</v>
      </c>
      <c r="C50" s="2"/>
      <c r="D50" s="2" t="s">
        <v>46</v>
      </c>
      <c r="E50" s="5" t="s">
        <v>9</v>
      </c>
      <c r="F50" s="6" t="s">
        <v>396</v>
      </c>
      <c r="G50" s="31">
        <v>110.48</v>
      </c>
      <c r="H50" s="33">
        <f t="shared" ref="H50:H70" si="6">G50*1.19</f>
        <v>131.47120000000001</v>
      </c>
      <c r="I50" s="33">
        <v>3</v>
      </c>
      <c r="J50" s="7">
        <f>ROUND(ROUND(H50,2)*ROUND(I50,3),2)</f>
        <v>394.41</v>
      </c>
    </row>
    <row r="51" spans="1:10" ht="67.5" x14ac:dyDescent="0.25">
      <c r="A51" s="2" t="s">
        <v>45</v>
      </c>
      <c r="B51" s="2">
        <v>2</v>
      </c>
      <c r="C51" s="2"/>
      <c r="D51" s="2" t="s">
        <v>47</v>
      </c>
      <c r="E51" s="5" t="s">
        <v>9</v>
      </c>
      <c r="F51" s="6" t="s">
        <v>397</v>
      </c>
      <c r="G51" s="31">
        <v>197.47</v>
      </c>
      <c r="H51" s="33">
        <f t="shared" si="6"/>
        <v>234.98929999999999</v>
      </c>
      <c r="I51" s="33">
        <v>2</v>
      </c>
      <c r="J51" s="7">
        <f t="shared" ref="J51:J70" si="7">ROUND(ROUND(H51,2)*ROUND(I51,3),2)</f>
        <v>469.98</v>
      </c>
    </row>
    <row r="52" spans="1:10" ht="67.5" x14ac:dyDescent="0.25">
      <c r="A52" s="2" t="s">
        <v>45</v>
      </c>
      <c r="B52" s="2">
        <v>3</v>
      </c>
      <c r="C52" s="2"/>
      <c r="D52" s="2" t="s">
        <v>48</v>
      </c>
      <c r="E52" s="5" t="s">
        <v>9</v>
      </c>
      <c r="F52" s="6" t="s">
        <v>398</v>
      </c>
      <c r="G52" s="31">
        <v>170.4</v>
      </c>
      <c r="H52" s="33">
        <f t="shared" si="6"/>
        <v>202.77600000000001</v>
      </c>
      <c r="I52" s="33">
        <v>2</v>
      </c>
      <c r="J52" s="7">
        <f t="shared" si="7"/>
        <v>405.56</v>
      </c>
    </row>
    <row r="53" spans="1:10" ht="67.5" x14ac:dyDescent="0.25">
      <c r="A53" s="2" t="s">
        <v>45</v>
      </c>
      <c r="B53" s="2">
        <v>4</v>
      </c>
      <c r="C53" s="2"/>
      <c r="D53" s="2" t="s">
        <v>49</v>
      </c>
      <c r="E53" s="5" t="s">
        <v>9</v>
      </c>
      <c r="F53" s="6" t="s">
        <v>399</v>
      </c>
      <c r="G53" s="31">
        <v>402.69</v>
      </c>
      <c r="H53" s="33">
        <f t="shared" si="6"/>
        <v>479.2011</v>
      </c>
      <c r="I53" s="33">
        <v>2</v>
      </c>
      <c r="J53" s="7">
        <f t="shared" si="7"/>
        <v>958.4</v>
      </c>
    </row>
    <row r="54" spans="1:10" ht="67.5" x14ac:dyDescent="0.25">
      <c r="A54" s="2" t="s">
        <v>45</v>
      </c>
      <c r="B54" s="2">
        <v>5</v>
      </c>
      <c r="C54" s="2"/>
      <c r="D54" s="2" t="s">
        <v>50</v>
      </c>
      <c r="E54" s="5" t="s">
        <v>9</v>
      </c>
      <c r="F54" s="6" t="s">
        <v>400</v>
      </c>
      <c r="G54" s="31">
        <v>217.66</v>
      </c>
      <c r="H54" s="33">
        <f t="shared" si="6"/>
        <v>259.0154</v>
      </c>
      <c r="I54" s="33">
        <v>1</v>
      </c>
      <c r="J54" s="7">
        <f t="shared" si="7"/>
        <v>259.02</v>
      </c>
    </row>
    <row r="55" spans="1:10" ht="45" x14ac:dyDescent="0.25">
      <c r="A55" s="2" t="s">
        <v>45</v>
      </c>
      <c r="B55" s="2">
        <v>6</v>
      </c>
      <c r="C55" s="2"/>
      <c r="D55" s="2" t="s">
        <v>51</v>
      </c>
      <c r="E55" s="5" t="s">
        <v>9</v>
      </c>
      <c r="F55" s="6" t="s">
        <v>401</v>
      </c>
      <c r="G55" s="31">
        <v>22.84</v>
      </c>
      <c r="H55" s="33">
        <f t="shared" si="6"/>
        <v>27.179599999999997</v>
      </c>
      <c r="I55" s="33">
        <v>5</v>
      </c>
      <c r="J55" s="7">
        <f t="shared" si="7"/>
        <v>135.9</v>
      </c>
    </row>
    <row r="56" spans="1:10" ht="45" x14ac:dyDescent="0.25">
      <c r="A56" s="2" t="s">
        <v>45</v>
      </c>
      <c r="B56" s="2">
        <v>7</v>
      </c>
      <c r="C56" s="2"/>
      <c r="D56" s="2" t="s">
        <v>52</v>
      </c>
      <c r="E56" s="5" t="s">
        <v>9</v>
      </c>
      <c r="F56" s="6" t="s">
        <v>402</v>
      </c>
      <c r="G56" s="31">
        <v>23.02</v>
      </c>
      <c r="H56" s="33">
        <f t="shared" si="6"/>
        <v>27.393799999999999</v>
      </c>
      <c r="I56" s="33">
        <v>5</v>
      </c>
      <c r="J56" s="7">
        <f t="shared" si="7"/>
        <v>136.94999999999999</v>
      </c>
    </row>
    <row r="57" spans="1:10" ht="45" x14ac:dyDescent="0.25">
      <c r="A57" s="2" t="s">
        <v>45</v>
      </c>
      <c r="B57" s="2">
        <v>8</v>
      </c>
      <c r="C57" s="2"/>
      <c r="D57" s="2" t="s">
        <v>53</v>
      </c>
      <c r="E57" s="5" t="s">
        <v>9</v>
      </c>
      <c r="F57" s="6" t="s">
        <v>403</v>
      </c>
      <c r="G57" s="31">
        <v>23.3</v>
      </c>
      <c r="H57" s="33">
        <f t="shared" si="6"/>
        <v>27.727</v>
      </c>
      <c r="I57" s="33">
        <v>5</v>
      </c>
      <c r="J57" s="7">
        <f t="shared" si="7"/>
        <v>138.65</v>
      </c>
    </row>
    <row r="58" spans="1:10" ht="45" x14ac:dyDescent="0.25">
      <c r="A58" s="2" t="s">
        <v>45</v>
      </c>
      <c r="B58" s="2">
        <v>9</v>
      </c>
      <c r="C58" s="2"/>
      <c r="D58" s="2" t="s">
        <v>54</v>
      </c>
      <c r="E58" s="5" t="s">
        <v>9</v>
      </c>
      <c r="F58" s="6" t="s">
        <v>404</v>
      </c>
      <c r="G58" s="31">
        <v>23.53</v>
      </c>
      <c r="H58" s="33">
        <f t="shared" si="6"/>
        <v>28.000699999999998</v>
      </c>
      <c r="I58" s="33">
        <v>5</v>
      </c>
      <c r="J58" s="7">
        <f t="shared" si="7"/>
        <v>140</v>
      </c>
    </row>
    <row r="59" spans="1:10" ht="45" x14ac:dyDescent="0.25">
      <c r="A59" s="2" t="s">
        <v>45</v>
      </c>
      <c r="B59" s="2">
        <v>10</v>
      </c>
      <c r="C59" s="2"/>
      <c r="D59" s="2" t="s">
        <v>55</v>
      </c>
      <c r="E59" s="5" t="s">
        <v>9</v>
      </c>
      <c r="F59" s="6" t="s">
        <v>405</v>
      </c>
      <c r="G59" s="31">
        <v>35.64</v>
      </c>
      <c r="H59" s="33">
        <f t="shared" si="6"/>
        <v>42.4116</v>
      </c>
      <c r="I59" s="33">
        <v>5</v>
      </c>
      <c r="J59" s="7">
        <f t="shared" si="7"/>
        <v>212.05</v>
      </c>
    </row>
    <row r="60" spans="1:10" ht="56.25" x14ac:dyDescent="0.25">
      <c r="A60" s="2" t="s">
        <v>45</v>
      </c>
      <c r="B60" s="2">
        <v>11</v>
      </c>
      <c r="C60" s="2"/>
      <c r="D60" s="2" t="s">
        <v>56</v>
      </c>
      <c r="E60" s="5" t="s">
        <v>9</v>
      </c>
      <c r="F60" s="6" t="s">
        <v>406</v>
      </c>
      <c r="G60" s="31">
        <v>74.73</v>
      </c>
      <c r="H60" s="33">
        <f t="shared" si="6"/>
        <v>88.928700000000006</v>
      </c>
      <c r="I60" s="33">
        <v>3</v>
      </c>
      <c r="J60" s="7">
        <f t="shared" si="7"/>
        <v>266.79000000000002</v>
      </c>
    </row>
    <row r="61" spans="1:10" ht="56.25" x14ac:dyDescent="0.25">
      <c r="A61" s="2" t="s">
        <v>45</v>
      </c>
      <c r="B61" s="2">
        <v>12</v>
      </c>
      <c r="C61" s="2"/>
      <c r="D61" s="2" t="s">
        <v>57</v>
      </c>
      <c r="E61" s="5" t="s">
        <v>9</v>
      </c>
      <c r="F61" s="6" t="s">
        <v>407</v>
      </c>
      <c r="G61" s="31">
        <v>75.83</v>
      </c>
      <c r="H61" s="33">
        <f t="shared" si="6"/>
        <v>90.23769999999999</v>
      </c>
      <c r="I61" s="33">
        <v>2</v>
      </c>
      <c r="J61" s="7">
        <f t="shared" si="7"/>
        <v>180.48</v>
      </c>
    </row>
    <row r="62" spans="1:10" ht="56.25" x14ac:dyDescent="0.25">
      <c r="A62" s="2" t="s">
        <v>45</v>
      </c>
      <c r="B62" s="2">
        <v>13</v>
      </c>
      <c r="C62" s="2"/>
      <c r="D62" s="2" t="s">
        <v>58</v>
      </c>
      <c r="E62" s="5" t="s">
        <v>9</v>
      </c>
      <c r="F62" s="6" t="s">
        <v>408</v>
      </c>
      <c r="G62" s="31">
        <v>77.680000000000007</v>
      </c>
      <c r="H62" s="33">
        <f t="shared" si="6"/>
        <v>92.4392</v>
      </c>
      <c r="I62" s="33">
        <v>3</v>
      </c>
      <c r="J62" s="7">
        <f t="shared" si="7"/>
        <v>277.32</v>
      </c>
    </row>
    <row r="63" spans="1:10" ht="56.25" x14ac:dyDescent="0.25">
      <c r="A63" s="2" t="s">
        <v>45</v>
      </c>
      <c r="B63" s="2">
        <v>14</v>
      </c>
      <c r="C63" s="2"/>
      <c r="D63" s="2" t="s">
        <v>59</v>
      </c>
      <c r="E63" s="5" t="s">
        <v>9</v>
      </c>
      <c r="F63" s="6" t="s">
        <v>409</v>
      </c>
      <c r="G63" s="31">
        <v>79.16</v>
      </c>
      <c r="H63" s="33">
        <f t="shared" si="6"/>
        <v>94.200399999999988</v>
      </c>
      <c r="I63" s="33">
        <v>3</v>
      </c>
      <c r="J63" s="7">
        <f t="shared" si="7"/>
        <v>282.60000000000002</v>
      </c>
    </row>
    <row r="64" spans="1:10" ht="56.25" x14ac:dyDescent="0.25">
      <c r="A64" s="2" t="s">
        <v>45</v>
      </c>
      <c r="B64" s="2">
        <v>15</v>
      </c>
      <c r="C64" s="2"/>
      <c r="D64" s="2" t="s">
        <v>60</v>
      </c>
      <c r="E64" s="5" t="s">
        <v>9</v>
      </c>
      <c r="F64" s="6" t="s">
        <v>410</v>
      </c>
      <c r="G64" s="31">
        <v>82.89</v>
      </c>
      <c r="H64" s="33">
        <f t="shared" si="6"/>
        <v>98.639099999999999</v>
      </c>
      <c r="I64" s="33">
        <v>3</v>
      </c>
      <c r="J64" s="7">
        <f t="shared" si="7"/>
        <v>295.92</v>
      </c>
    </row>
    <row r="65" spans="1:10" ht="56.25" x14ac:dyDescent="0.25">
      <c r="A65" s="2" t="s">
        <v>45</v>
      </c>
      <c r="B65" s="2">
        <v>16</v>
      </c>
      <c r="C65" s="2"/>
      <c r="D65" s="2" t="s">
        <v>61</v>
      </c>
      <c r="E65" s="5" t="s">
        <v>9</v>
      </c>
      <c r="F65" s="6" t="s">
        <v>411</v>
      </c>
      <c r="G65" s="31">
        <v>99.55</v>
      </c>
      <c r="H65" s="33">
        <f t="shared" si="6"/>
        <v>118.46449999999999</v>
      </c>
      <c r="I65" s="33">
        <v>3</v>
      </c>
      <c r="J65" s="7">
        <f t="shared" si="7"/>
        <v>355.38</v>
      </c>
    </row>
    <row r="66" spans="1:10" ht="56.25" x14ac:dyDescent="0.25">
      <c r="A66" s="2" t="s">
        <v>45</v>
      </c>
      <c r="B66" s="2">
        <v>17</v>
      </c>
      <c r="C66" s="2"/>
      <c r="D66" s="2" t="s">
        <v>62</v>
      </c>
      <c r="E66" s="5" t="s">
        <v>9</v>
      </c>
      <c r="F66" s="6" t="s">
        <v>412</v>
      </c>
      <c r="G66" s="31">
        <v>191.16</v>
      </c>
      <c r="H66" s="33">
        <f t="shared" si="6"/>
        <v>227.48039999999997</v>
      </c>
      <c r="I66" s="33">
        <v>1</v>
      </c>
      <c r="J66" s="7">
        <f t="shared" si="7"/>
        <v>227.48</v>
      </c>
    </row>
    <row r="67" spans="1:10" ht="56.25" x14ac:dyDescent="0.25">
      <c r="A67" s="2" t="s">
        <v>45</v>
      </c>
      <c r="B67" s="2">
        <v>18</v>
      </c>
      <c r="C67" s="2"/>
      <c r="D67" s="2" t="s">
        <v>63</v>
      </c>
      <c r="E67" s="5" t="s">
        <v>9</v>
      </c>
      <c r="F67" s="6" t="s">
        <v>413</v>
      </c>
      <c r="G67" s="31">
        <v>201.77</v>
      </c>
      <c r="H67" s="33">
        <f t="shared" si="6"/>
        <v>240.1063</v>
      </c>
      <c r="I67" s="33">
        <v>1</v>
      </c>
      <c r="J67" s="7">
        <f t="shared" si="7"/>
        <v>240.11</v>
      </c>
    </row>
    <row r="68" spans="1:10" ht="56.25" x14ac:dyDescent="0.25">
      <c r="A68" s="2" t="s">
        <v>45</v>
      </c>
      <c r="B68" s="2">
        <v>19</v>
      </c>
      <c r="C68" s="2"/>
      <c r="D68" s="2" t="s">
        <v>64</v>
      </c>
      <c r="E68" s="5" t="s">
        <v>9</v>
      </c>
      <c r="F68" s="6" t="s">
        <v>414</v>
      </c>
      <c r="G68" s="31">
        <v>316.60000000000002</v>
      </c>
      <c r="H68" s="33">
        <f t="shared" si="6"/>
        <v>376.75400000000002</v>
      </c>
      <c r="I68" s="33">
        <v>2</v>
      </c>
      <c r="J68" s="7">
        <f t="shared" si="7"/>
        <v>753.5</v>
      </c>
    </row>
    <row r="69" spans="1:10" ht="56.25" x14ac:dyDescent="0.25">
      <c r="A69" s="2" t="s">
        <v>45</v>
      </c>
      <c r="B69" s="2">
        <v>20</v>
      </c>
      <c r="C69" s="2"/>
      <c r="D69" s="2" t="s">
        <v>65</v>
      </c>
      <c r="E69" s="5" t="s">
        <v>9</v>
      </c>
      <c r="F69" s="6" t="s">
        <v>415</v>
      </c>
      <c r="G69" s="31">
        <v>394.26</v>
      </c>
      <c r="H69" s="33">
        <f t="shared" si="6"/>
        <v>469.1694</v>
      </c>
      <c r="I69" s="33">
        <v>2</v>
      </c>
      <c r="J69" s="7">
        <f t="shared" si="7"/>
        <v>938.34</v>
      </c>
    </row>
    <row r="70" spans="1:10" ht="45" x14ac:dyDescent="0.25">
      <c r="A70" s="2" t="s">
        <v>45</v>
      </c>
      <c r="B70" s="2">
        <v>21</v>
      </c>
      <c r="C70" s="2"/>
      <c r="D70" s="2" t="s">
        <v>66</v>
      </c>
      <c r="E70" s="5" t="s">
        <v>9</v>
      </c>
      <c r="F70" s="6" t="s">
        <v>416</v>
      </c>
      <c r="G70" s="31">
        <v>109.63</v>
      </c>
      <c r="H70" s="33">
        <f t="shared" si="6"/>
        <v>130.4597</v>
      </c>
      <c r="I70" s="33">
        <v>4</v>
      </c>
      <c r="J70" s="7">
        <f t="shared" si="7"/>
        <v>521.84</v>
      </c>
    </row>
    <row r="71" spans="1:10" x14ac:dyDescent="0.25">
      <c r="F71" s="4"/>
      <c r="G71" s="32"/>
      <c r="H71" s="19"/>
      <c r="I71" s="4"/>
      <c r="J71" s="8">
        <f>SUM(J50:J70)</f>
        <v>7590.68</v>
      </c>
    </row>
    <row r="72" spans="1:10" ht="6" customHeight="1" x14ac:dyDescent="0.25"/>
    <row r="73" spans="1:10" x14ac:dyDescent="0.25">
      <c r="D73" s="11"/>
      <c r="E73" s="12" t="s">
        <v>67</v>
      </c>
      <c r="F73" s="11" t="s">
        <v>68</v>
      </c>
      <c r="G73" s="30"/>
      <c r="H73" s="18"/>
      <c r="I73" s="18"/>
      <c r="J73" s="18"/>
    </row>
    <row r="74" spans="1:10" ht="7.5" customHeight="1" x14ac:dyDescent="0.25"/>
    <row r="75" spans="1:10" ht="33.75" x14ac:dyDescent="0.25">
      <c r="A75" s="2" t="s">
        <v>69</v>
      </c>
      <c r="B75" s="2">
        <v>1</v>
      </c>
      <c r="C75" s="2"/>
      <c r="D75" s="2" t="s">
        <v>70</v>
      </c>
      <c r="E75" s="5" t="s">
        <v>9</v>
      </c>
      <c r="F75" s="6" t="s">
        <v>417</v>
      </c>
      <c r="G75" s="31">
        <v>16.79</v>
      </c>
      <c r="H75" s="33">
        <f t="shared" ref="H75:H86" si="8">G75*1.19</f>
        <v>19.980099999999997</v>
      </c>
      <c r="I75" s="33">
        <v>2</v>
      </c>
      <c r="J75" s="7">
        <f>ROUND(ROUND(H75,2)*ROUND(I75,3),2)</f>
        <v>39.96</v>
      </c>
    </row>
    <row r="76" spans="1:10" ht="45" x14ac:dyDescent="0.25">
      <c r="A76" s="2" t="s">
        <v>69</v>
      </c>
      <c r="B76" s="2">
        <v>2</v>
      </c>
      <c r="C76" s="2"/>
      <c r="D76" s="2" t="s">
        <v>71</v>
      </c>
      <c r="E76" s="5" t="s">
        <v>9</v>
      </c>
      <c r="F76" s="6" t="s">
        <v>418</v>
      </c>
      <c r="G76" s="31">
        <v>82.77</v>
      </c>
      <c r="H76" s="33">
        <f t="shared" si="8"/>
        <v>98.496299999999991</v>
      </c>
      <c r="I76" s="33">
        <v>1</v>
      </c>
      <c r="J76" s="7">
        <f t="shared" ref="J76:J86" si="9">ROUND(ROUND(H76,2)*ROUND(I76,3),2)</f>
        <v>98.5</v>
      </c>
    </row>
    <row r="77" spans="1:10" ht="56.25" x14ac:dyDescent="0.25">
      <c r="A77" s="2" t="s">
        <v>69</v>
      </c>
      <c r="B77" s="2">
        <v>3</v>
      </c>
      <c r="C77" s="2"/>
      <c r="D77" s="2" t="s">
        <v>72</v>
      </c>
      <c r="E77" s="5" t="s">
        <v>9</v>
      </c>
      <c r="F77" s="6" t="s">
        <v>419</v>
      </c>
      <c r="G77" s="31">
        <v>196.9</v>
      </c>
      <c r="H77" s="33">
        <f t="shared" si="8"/>
        <v>234.31100000000001</v>
      </c>
      <c r="I77" s="33">
        <v>1</v>
      </c>
      <c r="J77" s="7">
        <f t="shared" si="9"/>
        <v>234.31</v>
      </c>
    </row>
    <row r="78" spans="1:10" ht="33.75" x14ac:dyDescent="0.25">
      <c r="A78" s="2" t="s">
        <v>69</v>
      </c>
      <c r="B78" s="2">
        <v>4</v>
      </c>
      <c r="C78" s="2"/>
      <c r="D78" s="2" t="s">
        <v>73</v>
      </c>
      <c r="E78" s="5" t="s">
        <v>9</v>
      </c>
      <c r="F78" s="6" t="s">
        <v>420</v>
      </c>
      <c r="G78" s="31">
        <v>35.81</v>
      </c>
      <c r="H78" s="33">
        <f t="shared" si="8"/>
        <v>42.613900000000001</v>
      </c>
      <c r="I78" s="33">
        <v>3</v>
      </c>
      <c r="J78" s="7">
        <f t="shared" si="9"/>
        <v>127.83</v>
      </c>
    </row>
    <row r="79" spans="1:10" ht="33.75" x14ac:dyDescent="0.25">
      <c r="A79" s="2" t="s">
        <v>69</v>
      </c>
      <c r="B79" s="2">
        <v>5</v>
      </c>
      <c r="C79" s="2"/>
      <c r="D79" s="2" t="s">
        <v>74</v>
      </c>
      <c r="E79" s="5" t="s">
        <v>9</v>
      </c>
      <c r="F79" s="6" t="s">
        <v>421</v>
      </c>
      <c r="G79" s="31">
        <v>13.82</v>
      </c>
      <c r="H79" s="33">
        <f t="shared" si="8"/>
        <v>16.445799999999998</v>
      </c>
      <c r="I79" s="33">
        <v>3</v>
      </c>
      <c r="J79" s="7">
        <f t="shared" si="9"/>
        <v>49.35</v>
      </c>
    </row>
    <row r="80" spans="1:10" ht="33.75" x14ac:dyDescent="0.25">
      <c r="A80" s="2" t="s">
        <v>69</v>
      </c>
      <c r="B80" s="2">
        <v>6</v>
      </c>
      <c r="C80" s="2"/>
      <c r="D80" s="2" t="s">
        <v>75</v>
      </c>
      <c r="E80" s="5" t="s">
        <v>9</v>
      </c>
      <c r="F80" s="6" t="s">
        <v>422</v>
      </c>
      <c r="G80" s="31">
        <v>17.71</v>
      </c>
      <c r="H80" s="33">
        <f t="shared" si="8"/>
        <v>21.0749</v>
      </c>
      <c r="I80" s="33">
        <v>5</v>
      </c>
      <c r="J80" s="7">
        <f t="shared" si="9"/>
        <v>105.35</v>
      </c>
    </row>
    <row r="81" spans="1:10" ht="33.75" x14ac:dyDescent="0.25">
      <c r="A81" s="2" t="s">
        <v>69</v>
      </c>
      <c r="B81" s="2">
        <v>7</v>
      </c>
      <c r="C81" s="2"/>
      <c r="D81" s="2" t="s">
        <v>76</v>
      </c>
      <c r="E81" s="5" t="s">
        <v>9</v>
      </c>
      <c r="F81" s="6" t="s">
        <v>423</v>
      </c>
      <c r="G81" s="31">
        <v>13.59</v>
      </c>
      <c r="H81" s="33">
        <f t="shared" si="8"/>
        <v>16.1721</v>
      </c>
      <c r="I81" s="33">
        <v>5</v>
      </c>
      <c r="J81" s="7">
        <f t="shared" si="9"/>
        <v>80.849999999999994</v>
      </c>
    </row>
    <row r="82" spans="1:10" ht="33.75" x14ac:dyDescent="0.25">
      <c r="A82" s="2" t="s">
        <v>69</v>
      </c>
      <c r="B82" s="2">
        <v>8</v>
      </c>
      <c r="C82" s="2"/>
      <c r="D82" s="2" t="s">
        <v>77</v>
      </c>
      <c r="E82" s="5" t="s">
        <v>9</v>
      </c>
      <c r="F82" s="6" t="s">
        <v>424</v>
      </c>
      <c r="G82" s="31">
        <v>18.36</v>
      </c>
      <c r="H82" s="33">
        <f t="shared" si="8"/>
        <v>21.848399999999998</v>
      </c>
      <c r="I82" s="33">
        <v>2</v>
      </c>
      <c r="J82" s="7">
        <f t="shared" si="9"/>
        <v>43.7</v>
      </c>
    </row>
    <row r="83" spans="1:10" ht="33.75" x14ac:dyDescent="0.25">
      <c r="A83" s="2" t="s">
        <v>69</v>
      </c>
      <c r="B83" s="2">
        <v>9</v>
      </c>
      <c r="C83" s="2"/>
      <c r="D83" s="2" t="s">
        <v>78</v>
      </c>
      <c r="E83" s="5" t="s">
        <v>9</v>
      </c>
      <c r="F83" s="6" t="s">
        <v>425</v>
      </c>
      <c r="G83" s="31">
        <v>17.78</v>
      </c>
      <c r="H83" s="33">
        <f t="shared" si="8"/>
        <v>21.158200000000001</v>
      </c>
      <c r="I83" s="33">
        <v>8</v>
      </c>
      <c r="J83" s="7">
        <f t="shared" si="9"/>
        <v>169.28</v>
      </c>
    </row>
    <row r="84" spans="1:10" ht="33.75" x14ac:dyDescent="0.25">
      <c r="A84" s="2" t="s">
        <v>69</v>
      </c>
      <c r="B84" s="2">
        <v>10</v>
      </c>
      <c r="C84" s="2"/>
      <c r="D84" s="2" t="s">
        <v>79</v>
      </c>
      <c r="E84" s="5" t="s">
        <v>9</v>
      </c>
      <c r="F84" s="6" t="s">
        <v>426</v>
      </c>
      <c r="G84" s="31">
        <v>13.01</v>
      </c>
      <c r="H84" s="33">
        <f t="shared" si="8"/>
        <v>15.4819</v>
      </c>
      <c r="I84" s="33">
        <v>7</v>
      </c>
      <c r="J84" s="7">
        <f t="shared" si="9"/>
        <v>108.36</v>
      </c>
    </row>
    <row r="85" spans="1:10" ht="45" x14ac:dyDescent="0.25">
      <c r="A85" s="2" t="s">
        <v>69</v>
      </c>
      <c r="B85" s="2">
        <v>11</v>
      </c>
      <c r="C85" s="2"/>
      <c r="D85" s="2" t="s">
        <v>80</v>
      </c>
      <c r="E85" s="5" t="s">
        <v>9</v>
      </c>
      <c r="F85" s="6" t="s">
        <v>427</v>
      </c>
      <c r="G85" s="31">
        <v>17.690000000000001</v>
      </c>
      <c r="H85" s="33">
        <f t="shared" si="8"/>
        <v>21.051100000000002</v>
      </c>
      <c r="I85" s="33">
        <v>7</v>
      </c>
      <c r="J85" s="7">
        <f t="shared" si="9"/>
        <v>147.35</v>
      </c>
    </row>
    <row r="86" spans="1:10" ht="56.25" x14ac:dyDescent="0.25">
      <c r="A86" s="2" t="s">
        <v>69</v>
      </c>
      <c r="B86" s="2">
        <v>12</v>
      </c>
      <c r="C86" s="2"/>
      <c r="D86" s="2" t="s">
        <v>81</v>
      </c>
      <c r="E86" s="5" t="s">
        <v>9</v>
      </c>
      <c r="F86" s="6" t="s">
        <v>428</v>
      </c>
      <c r="G86" s="31">
        <v>59.64</v>
      </c>
      <c r="H86" s="33">
        <f t="shared" si="8"/>
        <v>70.971599999999995</v>
      </c>
      <c r="I86" s="33">
        <v>3</v>
      </c>
      <c r="J86" s="7">
        <f t="shared" si="9"/>
        <v>212.91</v>
      </c>
    </row>
    <row r="87" spans="1:10" x14ac:dyDescent="0.25">
      <c r="F87" s="4"/>
      <c r="G87" s="32"/>
      <c r="H87" s="19"/>
      <c r="I87" s="4"/>
      <c r="J87" s="8">
        <f>SUM(J75:J86)</f>
        <v>1417.75</v>
      </c>
    </row>
    <row r="89" spans="1:10" x14ac:dyDescent="0.25">
      <c r="D89" s="11"/>
      <c r="E89" s="12" t="s">
        <v>82</v>
      </c>
      <c r="F89" s="11" t="s">
        <v>83</v>
      </c>
      <c r="G89" s="30"/>
      <c r="H89" s="18"/>
      <c r="I89" s="18"/>
      <c r="J89" s="18"/>
    </row>
    <row r="91" spans="1:10" ht="56.25" x14ac:dyDescent="0.25">
      <c r="A91" s="2" t="s">
        <v>84</v>
      </c>
      <c r="B91" s="2">
        <v>1</v>
      </c>
      <c r="C91" s="2"/>
      <c r="D91" s="2" t="s">
        <v>85</v>
      </c>
      <c r="E91" s="5" t="s">
        <v>9</v>
      </c>
      <c r="F91" s="6" t="s">
        <v>429</v>
      </c>
      <c r="G91" s="31">
        <v>61.75</v>
      </c>
      <c r="H91" s="33">
        <f t="shared" ref="H91:H95" si="10">G91*1.19</f>
        <v>73.482500000000002</v>
      </c>
      <c r="I91" s="33">
        <v>2</v>
      </c>
      <c r="J91" s="7">
        <f>ROUND(ROUND(H91,2)*ROUND(I91,3),2)</f>
        <v>146.96</v>
      </c>
    </row>
    <row r="92" spans="1:10" ht="33.75" x14ac:dyDescent="0.25">
      <c r="A92" s="2" t="s">
        <v>84</v>
      </c>
      <c r="B92" s="2">
        <v>2</v>
      </c>
      <c r="C92" s="2"/>
      <c r="D92" s="2" t="s">
        <v>86</v>
      </c>
      <c r="E92" s="5" t="s">
        <v>9</v>
      </c>
      <c r="F92" s="6" t="s">
        <v>430</v>
      </c>
      <c r="G92" s="31">
        <v>39.409999999999997</v>
      </c>
      <c r="H92" s="33">
        <f t="shared" si="10"/>
        <v>46.897899999999993</v>
      </c>
      <c r="I92" s="33">
        <v>5</v>
      </c>
      <c r="J92" s="7">
        <f t="shared" ref="J92:J95" si="11">ROUND(ROUND(H92,2)*ROUND(I92,3),2)</f>
        <v>234.5</v>
      </c>
    </row>
    <row r="93" spans="1:10" ht="45" x14ac:dyDescent="0.25">
      <c r="A93" s="2" t="s">
        <v>84</v>
      </c>
      <c r="B93" s="2">
        <v>3</v>
      </c>
      <c r="C93" s="2"/>
      <c r="D93" s="2" t="s">
        <v>87</v>
      </c>
      <c r="E93" s="5" t="s">
        <v>9</v>
      </c>
      <c r="F93" s="6" t="s">
        <v>431</v>
      </c>
      <c r="G93" s="31">
        <v>105.97</v>
      </c>
      <c r="H93" s="33">
        <f t="shared" si="10"/>
        <v>126.10429999999999</v>
      </c>
      <c r="I93" s="33">
        <v>1</v>
      </c>
      <c r="J93" s="7">
        <f t="shared" si="11"/>
        <v>126.1</v>
      </c>
    </row>
    <row r="94" spans="1:10" ht="45" x14ac:dyDescent="0.25">
      <c r="A94" s="2" t="s">
        <v>84</v>
      </c>
      <c r="B94" s="2">
        <v>4</v>
      </c>
      <c r="C94" s="2"/>
      <c r="D94" s="2" t="s">
        <v>88</v>
      </c>
      <c r="E94" s="5" t="s">
        <v>9</v>
      </c>
      <c r="F94" s="6" t="s">
        <v>432</v>
      </c>
      <c r="G94" s="31">
        <v>41.36</v>
      </c>
      <c r="H94" s="33">
        <f t="shared" si="10"/>
        <v>49.218399999999995</v>
      </c>
      <c r="I94" s="33">
        <v>5</v>
      </c>
      <c r="J94" s="7">
        <f t="shared" si="11"/>
        <v>246.1</v>
      </c>
    </row>
    <row r="95" spans="1:10" ht="33.75" x14ac:dyDescent="0.25">
      <c r="A95" s="2" t="s">
        <v>84</v>
      </c>
      <c r="B95" s="2">
        <v>5</v>
      </c>
      <c r="C95" s="2"/>
      <c r="D95" s="2" t="s">
        <v>89</v>
      </c>
      <c r="E95" s="5" t="s">
        <v>9</v>
      </c>
      <c r="F95" s="6" t="s">
        <v>433</v>
      </c>
      <c r="G95" s="31">
        <v>144.18</v>
      </c>
      <c r="H95" s="33">
        <f t="shared" si="10"/>
        <v>171.57419999999999</v>
      </c>
      <c r="I95" s="33">
        <v>2</v>
      </c>
      <c r="J95" s="7">
        <f t="shared" si="11"/>
        <v>343.14</v>
      </c>
    </row>
    <row r="96" spans="1:10" x14ac:dyDescent="0.25">
      <c r="F96" s="4"/>
      <c r="G96" s="32"/>
      <c r="H96" s="19"/>
      <c r="I96" s="4"/>
      <c r="J96" s="8">
        <f>SUM(J91:J95)</f>
        <v>1096.8000000000002</v>
      </c>
    </row>
    <row r="98" spans="1:10" x14ac:dyDescent="0.25">
      <c r="D98" s="11"/>
      <c r="E98" s="12" t="s">
        <v>90</v>
      </c>
      <c r="F98" s="11" t="s">
        <v>434</v>
      </c>
      <c r="G98" s="30"/>
      <c r="H98" s="18"/>
      <c r="I98" s="18"/>
      <c r="J98" s="18"/>
    </row>
    <row r="100" spans="1:10" ht="33.75" x14ac:dyDescent="0.25">
      <c r="A100" s="2" t="s">
        <v>91</v>
      </c>
      <c r="B100" s="2">
        <v>1</v>
      </c>
      <c r="C100" s="2"/>
      <c r="D100" s="2" t="s">
        <v>92</v>
      </c>
      <c r="E100" s="5" t="s">
        <v>21</v>
      </c>
      <c r="F100" s="6" t="s">
        <v>435</v>
      </c>
      <c r="G100" s="31">
        <v>5.6</v>
      </c>
      <c r="H100" s="33">
        <f t="shared" ref="H100:H103" si="12">G100*1.19</f>
        <v>6.6639999999999997</v>
      </c>
      <c r="I100" s="33">
        <v>25</v>
      </c>
      <c r="J100" s="7">
        <f>ROUND(ROUND(H100,2)*ROUND(I100,3),2)</f>
        <v>166.5</v>
      </c>
    </row>
    <row r="101" spans="1:10" ht="33.75" x14ac:dyDescent="0.25">
      <c r="A101" s="2" t="s">
        <v>91</v>
      </c>
      <c r="B101" s="2">
        <v>2</v>
      </c>
      <c r="C101" s="2"/>
      <c r="D101" s="2" t="s">
        <v>93</v>
      </c>
      <c r="E101" s="5" t="s">
        <v>21</v>
      </c>
      <c r="F101" s="6" t="s">
        <v>436</v>
      </c>
      <c r="G101" s="31">
        <v>10.63</v>
      </c>
      <c r="H101" s="33">
        <f t="shared" si="12"/>
        <v>12.649700000000001</v>
      </c>
      <c r="I101" s="33">
        <v>10</v>
      </c>
      <c r="J101" s="7">
        <f t="shared" ref="J101:J103" si="13">ROUND(ROUND(H101,2)*ROUND(I101,3),2)</f>
        <v>126.5</v>
      </c>
    </row>
    <row r="102" spans="1:10" ht="45" x14ac:dyDescent="0.25">
      <c r="A102" s="2" t="s">
        <v>91</v>
      </c>
      <c r="B102" s="2">
        <v>3</v>
      </c>
      <c r="C102" s="2"/>
      <c r="D102" s="2" t="s">
        <v>94</v>
      </c>
      <c r="E102" s="5" t="s">
        <v>9</v>
      </c>
      <c r="F102" s="6" t="s">
        <v>437</v>
      </c>
      <c r="G102" s="31">
        <v>39.93</v>
      </c>
      <c r="H102" s="33">
        <f t="shared" si="12"/>
        <v>47.5167</v>
      </c>
      <c r="I102" s="33">
        <v>5</v>
      </c>
      <c r="J102" s="7">
        <f t="shared" si="13"/>
        <v>237.6</v>
      </c>
    </row>
    <row r="103" spans="1:10" ht="33.75" x14ac:dyDescent="0.25">
      <c r="A103" s="2" t="s">
        <v>91</v>
      </c>
      <c r="B103" s="2">
        <v>4</v>
      </c>
      <c r="C103" s="2"/>
      <c r="D103" s="2" t="s">
        <v>95</v>
      </c>
      <c r="E103" s="5" t="s">
        <v>9</v>
      </c>
      <c r="F103" s="6" t="s">
        <v>438</v>
      </c>
      <c r="G103" s="31">
        <v>56.19</v>
      </c>
      <c r="H103" s="33">
        <f t="shared" si="12"/>
        <v>66.866099999999989</v>
      </c>
      <c r="I103" s="33">
        <v>5</v>
      </c>
      <c r="J103" s="7">
        <f t="shared" si="13"/>
        <v>334.35</v>
      </c>
    </row>
    <row r="104" spans="1:10" x14ac:dyDescent="0.25">
      <c r="F104" s="4"/>
      <c r="G104" s="32"/>
      <c r="H104" s="19"/>
      <c r="I104" s="4"/>
      <c r="J104" s="8">
        <f>SUM(J100:J103)</f>
        <v>864.95</v>
      </c>
    </row>
    <row r="106" spans="1:10" x14ac:dyDescent="0.25">
      <c r="D106" s="11"/>
      <c r="E106" s="12" t="s">
        <v>96</v>
      </c>
      <c r="F106" s="11" t="s">
        <v>97</v>
      </c>
      <c r="G106" s="30"/>
      <c r="H106" s="18"/>
      <c r="I106" s="18"/>
      <c r="J106" s="18"/>
    </row>
    <row r="108" spans="1:10" ht="33.75" x14ac:dyDescent="0.25">
      <c r="A108" s="2" t="s">
        <v>98</v>
      </c>
      <c r="B108" s="2">
        <v>1</v>
      </c>
      <c r="C108" s="2"/>
      <c r="D108" s="2" t="s">
        <v>99</v>
      </c>
      <c r="E108" s="5" t="s">
        <v>9</v>
      </c>
      <c r="F108" s="6" t="s">
        <v>439</v>
      </c>
      <c r="G108" s="31">
        <v>320</v>
      </c>
      <c r="H108" s="33">
        <f t="shared" ref="H108:H110" si="14">G108*1.19</f>
        <v>380.79999999999995</v>
      </c>
      <c r="I108" s="34">
        <v>1</v>
      </c>
      <c r="J108" s="7">
        <f>ROUND(ROUND(H108,2)*ROUND(I108,3),2)</f>
        <v>380.8</v>
      </c>
    </row>
    <row r="109" spans="1:10" ht="33.75" x14ac:dyDescent="0.25">
      <c r="A109" s="2" t="s">
        <v>98</v>
      </c>
      <c r="B109" s="2">
        <v>2</v>
      </c>
      <c r="C109" s="2"/>
      <c r="D109" s="2" t="s">
        <v>100</v>
      </c>
      <c r="E109" s="5" t="s">
        <v>9</v>
      </c>
      <c r="F109" s="6" t="s">
        <v>440</v>
      </c>
      <c r="G109" s="31">
        <v>340</v>
      </c>
      <c r="H109" s="33">
        <f t="shared" si="14"/>
        <v>404.59999999999997</v>
      </c>
      <c r="I109" s="34">
        <v>1</v>
      </c>
      <c r="J109" s="7">
        <f t="shared" ref="J109:J110" si="15">ROUND(ROUND(H109,2)*ROUND(I109,3),2)</f>
        <v>404.6</v>
      </c>
    </row>
    <row r="110" spans="1:10" ht="33.75" x14ac:dyDescent="0.25">
      <c r="A110" s="2" t="s">
        <v>98</v>
      </c>
      <c r="B110" s="2">
        <v>3</v>
      </c>
      <c r="C110" s="2"/>
      <c r="D110" s="2" t="s">
        <v>101</v>
      </c>
      <c r="E110" s="5" t="s">
        <v>9</v>
      </c>
      <c r="F110" s="6" t="s">
        <v>441</v>
      </c>
      <c r="G110" s="31">
        <v>360</v>
      </c>
      <c r="H110" s="33">
        <f t="shared" si="14"/>
        <v>428.4</v>
      </c>
      <c r="I110" s="34">
        <v>1</v>
      </c>
      <c r="J110" s="7">
        <f t="shared" si="15"/>
        <v>428.4</v>
      </c>
    </row>
    <row r="111" spans="1:10" x14ac:dyDescent="0.25">
      <c r="F111" s="4"/>
      <c r="G111" s="32"/>
      <c r="H111" s="19"/>
      <c r="I111" s="4"/>
      <c r="J111" s="8">
        <f>SUM(J108:J110)</f>
        <v>1213.8000000000002</v>
      </c>
    </row>
    <row r="113" spans="1:10" x14ac:dyDescent="0.25">
      <c r="D113" s="11"/>
      <c r="E113" s="12" t="s">
        <v>102</v>
      </c>
      <c r="F113" s="11" t="s">
        <v>103</v>
      </c>
      <c r="G113" s="30"/>
      <c r="H113" s="18"/>
      <c r="I113" s="18"/>
      <c r="J113" s="18"/>
    </row>
    <row r="115" spans="1:10" ht="45" x14ac:dyDescent="0.25">
      <c r="A115" s="2" t="s">
        <v>104</v>
      </c>
      <c r="B115" s="2">
        <v>1</v>
      </c>
      <c r="C115" s="2"/>
      <c r="D115" s="2" t="s">
        <v>105</v>
      </c>
      <c r="E115" s="5" t="s">
        <v>9</v>
      </c>
      <c r="F115" s="6" t="s">
        <v>442</v>
      </c>
      <c r="G115" s="31">
        <v>237.14</v>
      </c>
      <c r="H115" s="33">
        <f t="shared" ref="H115:H122" si="16">G115*1.19</f>
        <v>282.19659999999999</v>
      </c>
      <c r="I115" s="33">
        <v>5</v>
      </c>
      <c r="J115" s="7">
        <f>ROUND(ROUND(H115,2)*ROUND(I115,3),2)</f>
        <v>1411</v>
      </c>
    </row>
    <row r="116" spans="1:10" ht="45" x14ac:dyDescent="0.25">
      <c r="A116" s="2" t="s">
        <v>104</v>
      </c>
      <c r="B116" s="2">
        <v>2</v>
      </c>
      <c r="C116" s="2"/>
      <c r="D116" s="2" t="s">
        <v>106</v>
      </c>
      <c r="E116" s="5" t="s">
        <v>9</v>
      </c>
      <c r="F116" s="6" t="s">
        <v>443</v>
      </c>
      <c r="G116" s="31">
        <v>160.63999999999999</v>
      </c>
      <c r="H116" s="33">
        <f t="shared" si="16"/>
        <v>191.16159999999996</v>
      </c>
      <c r="I116" s="33">
        <v>2</v>
      </c>
      <c r="J116" s="7">
        <f t="shared" ref="J116:J122" si="17">ROUND(ROUND(H116,2)*ROUND(I116,3),2)</f>
        <v>382.32</v>
      </c>
    </row>
    <row r="117" spans="1:10" ht="67.5" x14ac:dyDescent="0.25">
      <c r="A117" s="2" t="s">
        <v>104</v>
      </c>
      <c r="B117" s="2">
        <v>3</v>
      </c>
      <c r="C117" s="2"/>
      <c r="D117" s="2" t="s">
        <v>107</v>
      </c>
      <c r="E117" s="5" t="s">
        <v>9</v>
      </c>
      <c r="F117" s="6" t="s">
        <v>444</v>
      </c>
      <c r="G117" s="31">
        <v>125.41</v>
      </c>
      <c r="H117" s="33">
        <f t="shared" si="16"/>
        <v>149.2379</v>
      </c>
      <c r="I117" s="33">
        <v>3</v>
      </c>
      <c r="J117" s="7">
        <f t="shared" si="17"/>
        <v>447.72</v>
      </c>
    </row>
    <row r="118" spans="1:10" ht="56.25" x14ac:dyDescent="0.25">
      <c r="A118" s="2" t="s">
        <v>104</v>
      </c>
      <c r="B118" s="2">
        <v>4</v>
      </c>
      <c r="C118" s="2"/>
      <c r="D118" s="2" t="s">
        <v>108</v>
      </c>
      <c r="E118" s="5" t="s">
        <v>9</v>
      </c>
      <c r="F118" s="6" t="s">
        <v>445</v>
      </c>
      <c r="G118" s="31">
        <v>86.88</v>
      </c>
      <c r="H118" s="33">
        <f t="shared" si="16"/>
        <v>103.38719999999999</v>
      </c>
      <c r="I118" s="33">
        <v>3</v>
      </c>
      <c r="J118" s="7">
        <f t="shared" si="17"/>
        <v>310.17</v>
      </c>
    </row>
    <row r="119" spans="1:10" ht="56.25" x14ac:dyDescent="0.25">
      <c r="A119" s="2" t="s">
        <v>104</v>
      </c>
      <c r="B119" s="2">
        <v>5</v>
      </c>
      <c r="C119" s="2"/>
      <c r="D119" s="2" t="s">
        <v>109</v>
      </c>
      <c r="E119" s="5" t="s">
        <v>9</v>
      </c>
      <c r="F119" s="6" t="s">
        <v>446</v>
      </c>
      <c r="G119" s="31">
        <v>176.17</v>
      </c>
      <c r="H119" s="33">
        <f t="shared" si="16"/>
        <v>209.64229999999998</v>
      </c>
      <c r="I119" s="33">
        <v>2</v>
      </c>
      <c r="J119" s="7">
        <f t="shared" si="17"/>
        <v>419.28</v>
      </c>
    </row>
    <row r="120" spans="1:10" ht="56.25" x14ac:dyDescent="0.25">
      <c r="A120" s="2" t="s">
        <v>104</v>
      </c>
      <c r="B120" s="2">
        <v>6</v>
      </c>
      <c r="C120" s="2"/>
      <c r="D120" s="2" t="s">
        <v>110</v>
      </c>
      <c r="E120" s="5" t="s">
        <v>9</v>
      </c>
      <c r="F120" s="6" t="s">
        <v>447</v>
      </c>
      <c r="G120" s="31">
        <v>129.26</v>
      </c>
      <c r="H120" s="33">
        <f t="shared" si="16"/>
        <v>153.81939999999997</v>
      </c>
      <c r="I120" s="33">
        <v>5</v>
      </c>
      <c r="J120" s="7">
        <f t="shared" si="17"/>
        <v>769.1</v>
      </c>
    </row>
    <row r="121" spans="1:10" ht="56.25" x14ac:dyDescent="0.25">
      <c r="A121" s="2" t="s">
        <v>104</v>
      </c>
      <c r="B121" s="2">
        <v>7</v>
      </c>
      <c r="C121" s="2"/>
      <c r="D121" s="2" t="s">
        <v>111</v>
      </c>
      <c r="E121" s="5" t="s">
        <v>9</v>
      </c>
      <c r="F121" s="6" t="s">
        <v>448</v>
      </c>
      <c r="G121" s="31">
        <v>87</v>
      </c>
      <c r="H121" s="33">
        <f t="shared" si="16"/>
        <v>103.53</v>
      </c>
      <c r="I121" s="33">
        <v>1</v>
      </c>
      <c r="J121" s="7">
        <f t="shared" si="17"/>
        <v>103.53</v>
      </c>
    </row>
    <row r="122" spans="1:10" ht="90" x14ac:dyDescent="0.25">
      <c r="A122" s="2" t="s">
        <v>104</v>
      </c>
      <c r="B122" s="2">
        <v>8</v>
      </c>
      <c r="C122" s="2"/>
      <c r="D122" s="2" t="s">
        <v>112</v>
      </c>
      <c r="E122" s="5" t="s">
        <v>9</v>
      </c>
      <c r="F122" s="6" t="s">
        <v>449</v>
      </c>
      <c r="G122" s="31">
        <v>27.76</v>
      </c>
      <c r="H122" s="33">
        <f t="shared" si="16"/>
        <v>33.034399999999998</v>
      </c>
      <c r="I122" s="33">
        <v>10</v>
      </c>
      <c r="J122" s="7">
        <f t="shared" si="17"/>
        <v>330.3</v>
      </c>
    </row>
    <row r="123" spans="1:10" x14ac:dyDescent="0.25">
      <c r="F123" s="4"/>
      <c r="G123" s="32"/>
      <c r="H123" s="19"/>
      <c r="I123" s="4"/>
      <c r="J123" s="8">
        <f>SUM(J115:J122)</f>
        <v>4173.42</v>
      </c>
    </row>
    <row r="125" spans="1:10" x14ac:dyDescent="0.25">
      <c r="D125" s="9" t="s">
        <v>4</v>
      </c>
      <c r="E125" s="10" t="s">
        <v>17</v>
      </c>
      <c r="F125" s="9" t="s">
        <v>113</v>
      </c>
      <c r="G125" s="29"/>
      <c r="H125" s="17"/>
      <c r="I125" s="17"/>
      <c r="J125" s="17"/>
    </row>
    <row r="127" spans="1:10" ht="33.75" x14ac:dyDescent="0.25">
      <c r="A127" s="2" t="s">
        <v>114</v>
      </c>
      <c r="B127" s="2">
        <v>1</v>
      </c>
      <c r="C127" s="2"/>
      <c r="D127" s="2" t="s">
        <v>115</v>
      </c>
      <c r="E127" s="5" t="s">
        <v>21</v>
      </c>
      <c r="F127" s="6" t="s">
        <v>450</v>
      </c>
      <c r="G127" s="31">
        <v>1.19</v>
      </c>
      <c r="H127" s="33">
        <f t="shared" ref="H127:H138" si="18">G127*1.19</f>
        <v>1.4160999999999999</v>
      </c>
      <c r="I127" s="33">
        <v>100</v>
      </c>
      <c r="J127" s="7">
        <f>ROUND(ROUND(H127,2)*ROUND(I127,3),2)</f>
        <v>142</v>
      </c>
    </row>
    <row r="128" spans="1:10" ht="56.25" x14ac:dyDescent="0.25">
      <c r="A128" s="2" t="s">
        <v>114</v>
      </c>
      <c r="B128" s="2">
        <v>2</v>
      </c>
      <c r="C128" s="2"/>
      <c r="D128" s="2" t="s">
        <v>116</v>
      </c>
      <c r="E128" s="5" t="s">
        <v>21</v>
      </c>
      <c r="F128" s="6" t="s">
        <v>451</v>
      </c>
      <c r="G128" s="31">
        <v>2.38</v>
      </c>
      <c r="H128" s="33">
        <f t="shared" si="18"/>
        <v>2.8321999999999998</v>
      </c>
      <c r="I128" s="33">
        <v>100</v>
      </c>
      <c r="J128" s="7">
        <f t="shared" ref="J128:J138" si="19">ROUND(ROUND(H128,2)*ROUND(I128,3),2)</f>
        <v>283</v>
      </c>
    </row>
    <row r="129" spans="1:10" ht="33.75" x14ac:dyDescent="0.25">
      <c r="A129" s="2" t="s">
        <v>114</v>
      </c>
      <c r="B129" s="2">
        <v>3</v>
      </c>
      <c r="C129" s="2"/>
      <c r="D129" s="2" t="s">
        <v>117</v>
      </c>
      <c r="E129" s="5" t="s">
        <v>9</v>
      </c>
      <c r="F129" s="6" t="s">
        <v>452</v>
      </c>
      <c r="G129" s="31">
        <v>52.6</v>
      </c>
      <c r="H129" s="33">
        <f t="shared" si="18"/>
        <v>62.594000000000001</v>
      </c>
      <c r="I129" s="33">
        <v>15</v>
      </c>
      <c r="J129" s="7">
        <f t="shared" si="19"/>
        <v>938.85</v>
      </c>
    </row>
    <row r="130" spans="1:10" ht="56.25" x14ac:dyDescent="0.25">
      <c r="A130" s="2" t="s">
        <v>114</v>
      </c>
      <c r="B130" s="2">
        <v>4</v>
      </c>
      <c r="C130" s="2"/>
      <c r="D130" s="2" t="s">
        <v>118</v>
      </c>
      <c r="E130" s="5" t="s">
        <v>21</v>
      </c>
      <c r="F130" s="6" t="s">
        <v>453</v>
      </c>
      <c r="G130" s="31">
        <v>2.31</v>
      </c>
      <c r="H130" s="33">
        <f t="shared" si="18"/>
        <v>2.7488999999999999</v>
      </c>
      <c r="I130" s="33">
        <v>100</v>
      </c>
      <c r="J130" s="7">
        <f t="shared" si="19"/>
        <v>275</v>
      </c>
    </row>
    <row r="131" spans="1:10" ht="56.25" x14ac:dyDescent="0.25">
      <c r="A131" s="2" t="s">
        <v>114</v>
      </c>
      <c r="B131" s="2">
        <v>5</v>
      </c>
      <c r="C131" s="2"/>
      <c r="D131" s="2" t="s">
        <v>119</v>
      </c>
      <c r="E131" s="5" t="s">
        <v>21</v>
      </c>
      <c r="F131" s="6" t="s">
        <v>454</v>
      </c>
      <c r="G131" s="31">
        <v>1.71</v>
      </c>
      <c r="H131" s="33">
        <f t="shared" si="18"/>
        <v>2.0348999999999999</v>
      </c>
      <c r="I131" s="33">
        <v>100</v>
      </c>
      <c r="J131" s="7">
        <f t="shared" si="19"/>
        <v>203</v>
      </c>
    </row>
    <row r="132" spans="1:10" ht="33.75" x14ac:dyDescent="0.25">
      <c r="A132" s="2" t="s">
        <v>114</v>
      </c>
      <c r="B132" s="2">
        <v>6</v>
      </c>
      <c r="C132" s="2"/>
      <c r="D132" s="2" t="s">
        <v>120</v>
      </c>
      <c r="E132" s="5" t="s">
        <v>9</v>
      </c>
      <c r="F132" s="6" t="s">
        <v>455</v>
      </c>
      <c r="G132" s="31">
        <v>12.86</v>
      </c>
      <c r="H132" s="33">
        <f t="shared" si="18"/>
        <v>15.303399999999998</v>
      </c>
      <c r="I132" s="33">
        <v>15</v>
      </c>
      <c r="J132" s="7">
        <f t="shared" si="19"/>
        <v>229.5</v>
      </c>
    </row>
    <row r="133" spans="1:10" ht="33.75" x14ac:dyDescent="0.25">
      <c r="A133" s="2" t="s">
        <v>114</v>
      </c>
      <c r="B133" s="2">
        <v>7</v>
      </c>
      <c r="C133" s="2"/>
      <c r="D133" s="2" t="s">
        <v>121</v>
      </c>
      <c r="E133" s="5" t="s">
        <v>21</v>
      </c>
      <c r="F133" s="6" t="s">
        <v>456</v>
      </c>
      <c r="G133" s="31">
        <v>10.23</v>
      </c>
      <c r="H133" s="33">
        <f t="shared" si="18"/>
        <v>12.1737</v>
      </c>
      <c r="I133" s="33">
        <v>100</v>
      </c>
      <c r="J133" s="7">
        <f t="shared" si="19"/>
        <v>1217</v>
      </c>
    </row>
    <row r="134" spans="1:10" ht="56.25" x14ac:dyDescent="0.25">
      <c r="A134" s="2" t="s">
        <v>114</v>
      </c>
      <c r="B134" s="2">
        <v>8</v>
      </c>
      <c r="C134" s="2"/>
      <c r="D134" s="2" t="s">
        <v>122</v>
      </c>
      <c r="E134" s="5" t="s">
        <v>9</v>
      </c>
      <c r="F134" s="6" t="s">
        <v>457</v>
      </c>
      <c r="G134" s="31">
        <v>925.16</v>
      </c>
      <c r="H134" s="33">
        <f t="shared" si="18"/>
        <v>1100.9404</v>
      </c>
      <c r="I134" s="33">
        <v>1</v>
      </c>
      <c r="J134" s="7">
        <f t="shared" si="19"/>
        <v>1100.94</v>
      </c>
    </row>
    <row r="135" spans="1:10" ht="45" x14ac:dyDescent="0.25">
      <c r="A135" s="2" t="s">
        <v>114</v>
      </c>
      <c r="B135" s="2">
        <v>9</v>
      </c>
      <c r="C135" s="2"/>
      <c r="D135" s="2" t="s">
        <v>123</v>
      </c>
      <c r="E135" s="5" t="s">
        <v>9</v>
      </c>
      <c r="F135" s="6" t="s">
        <v>458</v>
      </c>
      <c r="G135" s="31">
        <v>283.81</v>
      </c>
      <c r="H135" s="33">
        <f t="shared" si="18"/>
        <v>337.73390000000001</v>
      </c>
      <c r="I135" s="33">
        <v>2</v>
      </c>
      <c r="J135" s="7">
        <f t="shared" si="19"/>
        <v>675.46</v>
      </c>
    </row>
    <row r="136" spans="1:10" ht="56.25" x14ac:dyDescent="0.25">
      <c r="A136" s="2" t="s">
        <v>114</v>
      </c>
      <c r="B136" s="2">
        <v>10</v>
      </c>
      <c r="C136" s="2"/>
      <c r="D136" s="2" t="s">
        <v>124</v>
      </c>
      <c r="E136" s="5" t="s">
        <v>9</v>
      </c>
      <c r="F136" s="6" t="s">
        <v>459</v>
      </c>
      <c r="G136" s="31">
        <v>37.770000000000003</v>
      </c>
      <c r="H136" s="33">
        <f t="shared" si="18"/>
        <v>44.946300000000001</v>
      </c>
      <c r="I136" s="33">
        <v>10</v>
      </c>
      <c r="J136" s="7">
        <f t="shared" si="19"/>
        <v>449.5</v>
      </c>
    </row>
    <row r="137" spans="1:10" ht="45" x14ac:dyDescent="0.25">
      <c r="A137" s="2" t="s">
        <v>114</v>
      </c>
      <c r="B137" s="2">
        <v>11</v>
      </c>
      <c r="C137" s="2"/>
      <c r="D137" s="2" t="s">
        <v>125</v>
      </c>
      <c r="E137" s="5" t="s">
        <v>9</v>
      </c>
      <c r="F137" s="6" t="s">
        <v>460</v>
      </c>
      <c r="G137" s="31">
        <v>22.83</v>
      </c>
      <c r="H137" s="33">
        <f t="shared" si="18"/>
        <v>27.167699999999996</v>
      </c>
      <c r="I137" s="33">
        <v>10</v>
      </c>
      <c r="J137" s="7">
        <f t="shared" si="19"/>
        <v>271.7</v>
      </c>
    </row>
    <row r="138" spans="1:10" ht="45" x14ac:dyDescent="0.25">
      <c r="A138" s="2" t="s">
        <v>114</v>
      </c>
      <c r="B138" s="2">
        <v>12</v>
      </c>
      <c r="C138" s="2"/>
      <c r="D138" s="2" t="s">
        <v>126</v>
      </c>
      <c r="E138" s="5" t="s">
        <v>9</v>
      </c>
      <c r="F138" s="6" t="s">
        <v>461</v>
      </c>
      <c r="G138" s="31">
        <v>23.58</v>
      </c>
      <c r="H138" s="33">
        <f t="shared" si="18"/>
        <v>28.060199999999998</v>
      </c>
      <c r="I138" s="33">
        <v>8</v>
      </c>
      <c r="J138" s="7">
        <f t="shared" si="19"/>
        <v>224.48</v>
      </c>
    </row>
    <row r="139" spans="1:10" x14ac:dyDescent="0.25">
      <c r="F139" s="4"/>
      <c r="G139" s="32"/>
      <c r="H139" s="19"/>
      <c r="I139" s="4"/>
      <c r="J139" s="8">
        <f>SUM(J127:J138)</f>
        <v>6010.4299999999994</v>
      </c>
    </row>
    <row r="141" spans="1:10" x14ac:dyDescent="0.25">
      <c r="D141" s="9" t="s">
        <v>4</v>
      </c>
      <c r="E141" s="10" t="s">
        <v>28</v>
      </c>
      <c r="F141" s="9" t="s">
        <v>127</v>
      </c>
      <c r="G141" s="29"/>
      <c r="H141" s="17"/>
      <c r="I141" s="17"/>
      <c r="J141" s="17"/>
    </row>
    <row r="142" spans="1:10" x14ac:dyDescent="0.25">
      <c r="D142" s="11"/>
      <c r="E142" s="12" t="s">
        <v>3</v>
      </c>
      <c r="F142" s="11" t="s">
        <v>462</v>
      </c>
      <c r="G142" s="30"/>
      <c r="H142" s="18"/>
      <c r="I142" s="18"/>
      <c r="J142" s="18"/>
    </row>
    <row r="144" spans="1:10" ht="101.25" x14ac:dyDescent="0.25">
      <c r="A144" s="2" t="s">
        <v>128</v>
      </c>
      <c r="B144" s="2">
        <v>1</v>
      </c>
      <c r="C144" s="2"/>
      <c r="D144" s="2" t="s">
        <v>129</v>
      </c>
      <c r="E144" s="5" t="s">
        <v>9</v>
      </c>
      <c r="F144" s="6" t="s">
        <v>463</v>
      </c>
      <c r="G144" s="31">
        <v>4723.6000000000004</v>
      </c>
      <c r="H144" s="33">
        <f t="shared" ref="H144:H153" si="20">G144*1.19</f>
        <v>5621.0839999999998</v>
      </c>
      <c r="I144" s="33">
        <v>1</v>
      </c>
      <c r="J144" s="7">
        <f>ROUND(ROUND(H144,2)*ROUND(I144,3),2)</f>
        <v>5621.08</v>
      </c>
    </row>
    <row r="145" spans="1:10" ht="101.25" x14ac:dyDescent="0.25">
      <c r="A145" s="2" t="s">
        <v>128</v>
      </c>
      <c r="B145" s="2">
        <v>2</v>
      </c>
      <c r="C145" s="2"/>
      <c r="D145" s="2" t="s">
        <v>130</v>
      </c>
      <c r="E145" s="5" t="s">
        <v>9</v>
      </c>
      <c r="F145" s="6" t="s">
        <v>464</v>
      </c>
      <c r="G145" s="31">
        <v>3322.35</v>
      </c>
      <c r="H145" s="33">
        <f t="shared" si="20"/>
        <v>3953.5964999999997</v>
      </c>
      <c r="I145" s="33">
        <v>1</v>
      </c>
      <c r="J145" s="7">
        <f t="shared" ref="J145:J153" si="21">ROUND(ROUND(H145,2)*ROUND(I145,3),2)</f>
        <v>3953.6</v>
      </c>
    </row>
    <row r="146" spans="1:10" ht="112.5" x14ac:dyDescent="0.25">
      <c r="A146" s="2" t="s">
        <v>128</v>
      </c>
      <c r="B146" s="2">
        <v>3</v>
      </c>
      <c r="C146" s="2"/>
      <c r="D146" s="2" t="s">
        <v>131</v>
      </c>
      <c r="E146" s="5" t="s">
        <v>9</v>
      </c>
      <c r="F146" s="6" t="s">
        <v>465</v>
      </c>
      <c r="G146" s="31">
        <v>2180.7800000000002</v>
      </c>
      <c r="H146" s="33">
        <f t="shared" si="20"/>
        <v>2595.1282000000001</v>
      </c>
      <c r="I146" s="33">
        <v>1</v>
      </c>
      <c r="J146" s="7">
        <f t="shared" si="21"/>
        <v>2595.13</v>
      </c>
    </row>
    <row r="147" spans="1:10" ht="101.25" x14ac:dyDescent="0.25">
      <c r="A147" s="2" t="s">
        <v>128</v>
      </c>
      <c r="B147" s="2">
        <v>4</v>
      </c>
      <c r="C147" s="2"/>
      <c r="D147" s="2" t="s">
        <v>132</v>
      </c>
      <c r="E147" s="5" t="s">
        <v>9</v>
      </c>
      <c r="F147" s="6" t="s">
        <v>466</v>
      </c>
      <c r="G147" s="31">
        <v>936.56</v>
      </c>
      <c r="H147" s="33">
        <f t="shared" si="20"/>
        <v>1114.5064</v>
      </c>
      <c r="I147" s="33">
        <v>1</v>
      </c>
      <c r="J147" s="7">
        <f t="shared" si="21"/>
        <v>1114.51</v>
      </c>
    </row>
    <row r="148" spans="1:10" ht="101.25" x14ac:dyDescent="0.25">
      <c r="A148" s="2" t="s">
        <v>128</v>
      </c>
      <c r="B148" s="2">
        <v>5</v>
      </c>
      <c r="C148" s="2"/>
      <c r="D148" s="2" t="s">
        <v>133</v>
      </c>
      <c r="E148" s="5" t="s">
        <v>9</v>
      </c>
      <c r="F148" s="6" t="s">
        <v>467</v>
      </c>
      <c r="G148" s="31">
        <v>2518.2399999999998</v>
      </c>
      <c r="H148" s="33">
        <f t="shared" si="20"/>
        <v>2996.7055999999998</v>
      </c>
      <c r="I148" s="33">
        <v>1</v>
      </c>
      <c r="J148" s="7">
        <f t="shared" si="21"/>
        <v>2996.71</v>
      </c>
    </row>
    <row r="149" spans="1:10" ht="78.75" x14ac:dyDescent="0.25">
      <c r="A149" s="2" t="s">
        <v>128</v>
      </c>
      <c r="B149" s="2">
        <v>6</v>
      </c>
      <c r="C149" s="2"/>
      <c r="D149" s="2" t="s">
        <v>134</v>
      </c>
      <c r="E149" s="5" t="s">
        <v>9</v>
      </c>
      <c r="F149" s="6" t="s">
        <v>468</v>
      </c>
      <c r="G149" s="31">
        <v>977.87</v>
      </c>
      <c r="H149" s="33">
        <f t="shared" si="20"/>
        <v>1163.6652999999999</v>
      </c>
      <c r="I149" s="33">
        <v>1</v>
      </c>
      <c r="J149" s="7">
        <f t="shared" si="21"/>
        <v>1163.67</v>
      </c>
    </row>
    <row r="150" spans="1:10" ht="78.75" x14ac:dyDescent="0.25">
      <c r="A150" s="2" t="s">
        <v>128</v>
      </c>
      <c r="B150" s="2">
        <v>7</v>
      </c>
      <c r="C150" s="2"/>
      <c r="D150" s="2" t="s">
        <v>135</v>
      </c>
      <c r="E150" s="5" t="s">
        <v>9</v>
      </c>
      <c r="F150" s="6" t="s">
        <v>469</v>
      </c>
      <c r="G150" s="31">
        <v>926.24</v>
      </c>
      <c r="H150" s="33">
        <f t="shared" si="20"/>
        <v>1102.2256</v>
      </c>
      <c r="I150" s="33">
        <v>1</v>
      </c>
      <c r="J150" s="7">
        <f t="shared" si="21"/>
        <v>1102.23</v>
      </c>
    </row>
    <row r="151" spans="1:10" ht="67.5" x14ac:dyDescent="0.25">
      <c r="A151" s="2" t="s">
        <v>128</v>
      </c>
      <c r="B151" s="2">
        <v>8</v>
      </c>
      <c r="C151" s="2"/>
      <c r="D151" s="2" t="s">
        <v>136</v>
      </c>
      <c r="E151" s="5" t="s">
        <v>9</v>
      </c>
      <c r="F151" s="6" t="s">
        <v>470</v>
      </c>
      <c r="G151" s="31">
        <v>1064.8900000000001</v>
      </c>
      <c r="H151" s="33">
        <f t="shared" si="20"/>
        <v>1267.2191</v>
      </c>
      <c r="I151" s="33">
        <v>1</v>
      </c>
      <c r="J151" s="7">
        <f t="shared" si="21"/>
        <v>1267.22</v>
      </c>
    </row>
    <row r="152" spans="1:10" ht="67.5" x14ac:dyDescent="0.25">
      <c r="A152" s="2" t="s">
        <v>128</v>
      </c>
      <c r="B152" s="2">
        <v>9</v>
      </c>
      <c r="C152" s="2"/>
      <c r="D152" s="2" t="s">
        <v>137</v>
      </c>
      <c r="E152" s="5" t="s">
        <v>9</v>
      </c>
      <c r="F152" s="6" t="s">
        <v>471</v>
      </c>
      <c r="G152" s="31">
        <v>1189.3599999999999</v>
      </c>
      <c r="H152" s="33">
        <f t="shared" si="20"/>
        <v>1415.3383999999999</v>
      </c>
      <c r="I152" s="33">
        <v>1</v>
      </c>
      <c r="J152" s="7">
        <f t="shared" si="21"/>
        <v>1415.34</v>
      </c>
    </row>
    <row r="153" spans="1:10" ht="78.75" x14ac:dyDescent="0.25">
      <c r="A153" s="2" t="s">
        <v>128</v>
      </c>
      <c r="B153" s="2">
        <v>10</v>
      </c>
      <c r="C153" s="2"/>
      <c r="D153" s="2" t="s">
        <v>138</v>
      </c>
      <c r="E153" s="5" t="s">
        <v>9</v>
      </c>
      <c r="F153" s="6" t="s">
        <v>472</v>
      </c>
      <c r="G153" s="31">
        <v>2325.5700000000002</v>
      </c>
      <c r="H153" s="33">
        <f t="shared" si="20"/>
        <v>2767.4283</v>
      </c>
      <c r="I153" s="33">
        <v>1</v>
      </c>
      <c r="J153" s="7">
        <f t="shared" si="21"/>
        <v>2767.43</v>
      </c>
    </row>
    <row r="154" spans="1:10" x14ac:dyDescent="0.25">
      <c r="F154" s="4"/>
      <c r="G154" s="32"/>
      <c r="H154" s="19"/>
      <c r="I154" s="4"/>
      <c r="J154" s="8">
        <f>SUM(J144:J153)</f>
        <v>23996.920000000006</v>
      </c>
    </row>
    <row r="156" spans="1:10" x14ac:dyDescent="0.25">
      <c r="D156" s="11"/>
      <c r="E156" s="12" t="s">
        <v>17</v>
      </c>
      <c r="F156" s="11" t="s">
        <v>139</v>
      </c>
      <c r="G156" s="30"/>
      <c r="H156" s="18"/>
      <c r="I156" s="18"/>
      <c r="J156" s="18"/>
    </row>
    <row r="158" spans="1:10" ht="78.75" x14ac:dyDescent="0.25">
      <c r="A158" s="2" t="s">
        <v>140</v>
      </c>
      <c r="B158" s="2">
        <v>1</v>
      </c>
      <c r="C158" s="2"/>
      <c r="D158" s="2" t="s">
        <v>141</v>
      </c>
      <c r="E158" s="5" t="s">
        <v>9</v>
      </c>
      <c r="F158" s="6" t="s">
        <v>473</v>
      </c>
      <c r="G158" s="31">
        <v>3741.29</v>
      </c>
      <c r="H158" s="39">
        <f t="shared" ref="H158:H162" si="22">G158*1.19</f>
        <v>4452.1350999999995</v>
      </c>
      <c r="I158" s="39">
        <v>1</v>
      </c>
      <c r="J158" s="7">
        <f>ROUND(ROUND(H158,2)*ROUND(I158,3),2)</f>
        <v>4452.1400000000003</v>
      </c>
    </row>
    <row r="159" spans="1:10" ht="56.25" x14ac:dyDescent="0.25">
      <c r="A159" s="2" t="s">
        <v>140</v>
      </c>
      <c r="B159" s="2">
        <v>2</v>
      </c>
      <c r="C159" s="2"/>
      <c r="D159" s="2" t="s">
        <v>142</v>
      </c>
      <c r="E159" s="5" t="s">
        <v>9</v>
      </c>
      <c r="F159" s="6" t="s">
        <v>474</v>
      </c>
      <c r="G159" s="31">
        <v>1451.44</v>
      </c>
      <c r="H159" s="39">
        <f t="shared" si="22"/>
        <v>1727.2136</v>
      </c>
      <c r="I159" s="39">
        <v>1</v>
      </c>
      <c r="J159" s="7">
        <f t="shared" ref="J159:J162" si="23">ROUND(ROUND(H159,2)*ROUND(I159,3),2)</f>
        <v>1727.21</v>
      </c>
    </row>
    <row r="160" spans="1:10" ht="56.25" x14ac:dyDescent="0.25">
      <c r="A160" s="2" t="s">
        <v>140</v>
      </c>
      <c r="B160" s="2">
        <v>3</v>
      </c>
      <c r="C160" s="2"/>
      <c r="D160" s="2" t="s">
        <v>143</v>
      </c>
      <c r="E160" s="5" t="s">
        <v>9</v>
      </c>
      <c r="F160" s="6" t="s">
        <v>475</v>
      </c>
      <c r="G160" s="31">
        <v>748.52</v>
      </c>
      <c r="H160" s="33">
        <f t="shared" si="22"/>
        <v>890.73879999999997</v>
      </c>
      <c r="I160" s="33">
        <v>1</v>
      </c>
      <c r="J160" s="7">
        <f t="shared" si="23"/>
        <v>890.74</v>
      </c>
    </row>
    <row r="161" spans="1:10" ht="78.75" x14ac:dyDescent="0.25">
      <c r="A161" s="2" t="s">
        <v>140</v>
      </c>
      <c r="B161" s="2">
        <v>4</v>
      </c>
      <c r="C161" s="2"/>
      <c r="D161" s="2" t="s">
        <v>144</v>
      </c>
      <c r="E161" s="5" t="s">
        <v>9</v>
      </c>
      <c r="F161" s="6" t="s">
        <v>476</v>
      </c>
      <c r="G161" s="31">
        <v>703.9</v>
      </c>
      <c r="H161" s="33">
        <f t="shared" si="22"/>
        <v>837.64099999999996</v>
      </c>
      <c r="I161" s="33">
        <v>1</v>
      </c>
      <c r="J161" s="7">
        <f t="shared" si="23"/>
        <v>837.64</v>
      </c>
    </row>
    <row r="162" spans="1:10" ht="33.75" x14ac:dyDescent="0.25">
      <c r="A162" s="2" t="s">
        <v>140</v>
      </c>
      <c r="B162" s="2">
        <v>5</v>
      </c>
      <c r="C162" s="2"/>
      <c r="D162" s="2" t="s">
        <v>145</v>
      </c>
      <c r="E162" s="5" t="s">
        <v>9</v>
      </c>
      <c r="F162" s="6" t="s">
        <v>477</v>
      </c>
      <c r="G162" s="31">
        <v>3241.38</v>
      </c>
      <c r="H162" s="33">
        <f t="shared" si="22"/>
        <v>3857.2422000000001</v>
      </c>
      <c r="I162" s="33">
        <v>1</v>
      </c>
      <c r="J162" s="7">
        <f t="shared" si="23"/>
        <v>3857.24</v>
      </c>
    </row>
    <row r="163" spans="1:10" x14ac:dyDescent="0.25">
      <c r="F163" s="4"/>
      <c r="G163" s="32"/>
      <c r="H163" s="19"/>
      <c r="I163" s="4"/>
      <c r="J163" s="8">
        <f>SUM(J158:J162)</f>
        <v>11764.970000000001</v>
      </c>
    </row>
    <row r="164" spans="1:10" ht="9" customHeight="1" x14ac:dyDescent="0.25"/>
    <row r="165" spans="1:10" x14ac:dyDescent="0.25">
      <c r="D165" s="11"/>
      <c r="E165" s="12" t="s">
        <v>28</v>
      </c>
      <c r="F165" s="11" t="s">
        <v>146</v>
      </c>
      <c r="G165" s="30"/>
      <c r="H165" s="18"/>
      <c r="I165" s="18"/>
      <c r="J165" s="18"/>
    </row>
    <row r="166" spans="1:10" ht="9" customHeight="1" x14ac:dyDescent="0.25"/>
    <row r="167" spans="1:10" ht="33.75" x14ac:dyDescent="0.25">
      <c r="A167" s="2" t="s">
        <v>147</v>
      </c>
      <c r="B167" s="2">
        <v>1</v>
      </c>
      <c r="C167" s="2"/>
      <c r="D167" s="2" t="s">
        <v>148</v>
      </c>
      <c r="E167" s="5" t="s">
        <v>9</v>
      </c>
      <c r="F167" s="6" t="s">
        <v>478</v>
      </c>
      <c r="G167" s="31">
        <v>48.06</v>
      </c>
      <c r="H167" s="33">
        <f t="shared" ref="H167:H172" si="24">G167*1.19</f>
        <v>57.191400000000002</v>
      </c>
      <c r="I167" s="33">
        <v>4</v>
      </c>
      <c r="J167" s="7">
        <f>ROUND(ROUND(H167,2)*ROUND(I167,3),2)</f>
        <v>228.76</v>
      </c>
    </row>
    <row r="168" spans="1:10" ht="67.5" x14ac:dyDescent="0.25">
      <c r="A168" s="2" t="s">
        <v>147</v>
      </c>
      <c r="B168" s="2">
        <v>2</v>
      </c>
      <c r="C168" s="2"/>
      <c r="D168" s="2" t="s">
        <v>149</v>
      </c>
      <c r="E168" s="5" t="s">
        <v>9</v>
      </c>
      <c r="F168" s="6" t="s">
        <v>479</v>
      </c>
      <c r="G168" s="31">
        <v>133.63</v>
      </c>
      <c r="H168" s="33">
        <f t="shared" si="24"/>
        <v>159.0197</v>
      </c>
      <c r="I168" s="33">
        <v>2</v>
      </c>
      <c r="J168" s="7">
        <f t="shared" ref="J168:J172" si="25">ROUND(ROUND(H168,2)*ROUND(I168,3),2)</f>
        <v>318.04000000000002</v>
      </c>
    </row>
    <row r="169" spans="1:10" ht="67.5" x14ac:dyDescent="0.25">
      <c r="A169" s="2" t="s">
        <v>147</v>
      </c>
      <c r="B169" s="2">
        <v>3</v>
      </c>
      <c r="C169" s="2"/>
      <c r="D169" s="2" t="s">
        <v>150</v>
      </c>
      <c r="E169" s="5" t="s">
        <v>9</v>
      </c>
      <c r="F169" s="6" t="s">
        <v>480</v>
      </c>
      <c r="G169" s="31">
        <v>137.85</v>
      </c>
      <c r="H169" s="33">
        <f t="shared" si="24"/>
        <v>164.04149999999998</v>
      </c>
      <c r="I169" s="33">
        <v>2</v>
      </c>
      <c r="J169" s="7">
        <f t="shared" si="25"/>
        <v>328.08</v>
      </c>
    </row>
    <row r="170" spans="1:10" ht="45" x14ac:dyDescent="0.25">
      <c r="A170" s="2" t="s">
        <v>147</v>
      </c>
      <c r="B170" s="2">
        <v>4</v>
      </c>
      <c r="C170" s="2"/>
      <c r="D170" s="2" t="s">
        <v>151</v>
      </c>
      <c r="E170" s="5" t="s">
        <v>9</v>
      </c>
      <c r="F170" s="6" t="s">
        <v>481</v>
      </c>
      <c r="G170" s="31">
        <v>63.54</v>
      </c>
      <c r="H170" s="33">
        <f t="shared" si="24"/>
        <v>75.6126</v>
      </c>
      <c r="I170" s="33">
        <v>10</v>
      </c>
      <c r="J170" s="7">
        <f t="shared" si="25"/>
        <v>756.1</v>
      </c>
    </row>
    <row r="171" spans="1:10" ht="45" x14ac:dyDescent="0.25">
      <c r="A171" s="2" t="s">
        <v>147</v>
      </c>
      <c r="B171" s="2">
        <v>5</v>
      </c>
      <c r="C171" s="2"/>
      <c r="D171" s="2" t="s">
        <v>152</v>
      </c>
      <c r="E171" s="5" t="s">
        <v>9</v>
      </c>
      <c r="F171" s="6" t="s">
        <v>482</v>
      </c>
      <c r="G171" s="31">
        <v>80.319999999999993</v>
      </c>
      <c r="H171" s="33">
        <f t="shared" si="24"/>
        <v>95.580799999999982</v>
      </c>
      <c r="I171" s="33">
        <v>10</v>
      </c>
      <c r="J171" s="7">
        <f t="shared" si="25"/>
        <v>955.8</v>
      </c>
    </row>
    <row r="172" spans="1:10" ht="67.5" x14ac:dyDescent="0.25">
      <c r="A172" s="2" t="s">
        <v>147</v>
      </c>
      <c r="B172" s="2">
        <v>6</v>
      </c>
      <c r="C172" s="2"/>
      <c r="D172" s="2" t="s">
        <v>153</v>
      </c>
      <c r="E172" s="5" t="s">
        <v>9</v>
      </c>
      <c r="F172" s="6" t="s">
        <v>483</v>
      </c>
      <c r="G172" s="31">
        <v>56.34</v>
      </c>
      <c r="H172" s="33">
        <f t="shared" si="24"/>
        <v>67.044600000000003</v>
      </c>
      <c r="I172" s="33">
        <v>15</v>
      </c>
      <c r="J172" s="7">
        <f t="shared" si="25"/>
        <v>1005.6</v>
      </c>
    </row>
    <row r="173" spans="1:10" x14ac:dyDescent="0.25">
      <c r="F173" s="4"/>
      <c r="G173" s="32"/>
      <c r="H173" s="19"/>
      <c r="I173" s="4"/>
      <c r="J173" s="8">
        <f>SUM(J167:J172)</f>
        <v>3592.3799999999997</v>
      </c>
    </row>
    <row r="174" spans="1:10" ht="7.5" customHeight="1" x14ac:dyDescent="0.25"/>
    <row r="175" spans="1:10" x14ac:dyDescent="0.25">
      <c r="D175" s="11"/>
      <c r="E175" s="12" t="s">
        <v>43</v>
      </c>
      <c r="F175" s="11" t="s">
        <v>154</v>
      </c>
      <c r="G175" s="30"/>
      <c r="H175" s="18"/>
      <c r="I175" s="18"/>
      <c r="J175" s="18"/>
    </row>
    <row r="177" spans="1:10" ht="56.25" x14ac:dyDescent="0.25">
      <c r="A177" s="2" t="s">
        <v>155</v>
      </c>
      <c r="B177" s="2">
        <v>1</v>
      </c>
      <c r="C177" s="2"/>
      <c r="D177" s="2" t="s">
        <v>156</v>
      </c>
      <c r="E177" s="5" t="s">
        <v>9</v>
      </c>
      <c r="F177" s="6" t="s">
        <v>484</v>
      </c>
      <c r="G177" s="31">
        <v>65.84</v>
      </c>
      <c r="H177" s="33">
        <f t="shared" ref="H177:H182" si="26">G177*1.19</f>
        <v>78.349599999999995</v>
      </c>
      <c r="I177" s="33">
        <v>7</v>
      </c>
      <c r="J177" s="7">
        <f>ROUND(ROUND(H177,2)*ROUND(I177,3),2)</f>
        <v>548.45000000000005</v>
      </c>
    </row>
    <row r="178" spans="1:10" ht="56.25" x14ac:dyDescent="0.25">
      <c r="A178" s="2" t="s">
        <v>155</v>
      </c>
      <c r="B178" s="2">
        <v>2</v>
      </c>
      <c r="C178" s="2"/>
      <c r="D178" s="2" t="s">
        <v>157</v>
      </c>
      <c r="E178" s="5" t="s">
        <v>9</v>
      </c>
      <c r="F178" s="6" t="s">
        <v>485</v>
      </c>
      <c r="G178" s="31">
        <v>443.59</v>
      </c>
      <c r="H178" s="33">
        <f t="shared" si="26"/>
        <v>527.87209999999993</v>
      </c>
      <c r="I178" s="33">
        <v>2</v>
      </c>
      <c r="J178" s="7">
        <f t="shared" ref="J178:J182" si="27">ROUND(ROUND(H178,2)*ROUND(I178,3),2)</f>
        <v>1055.74</v>
      </c>
    </row>
    <row r="179" spans="1:10" ht="56.25" x14ac:dyDescent="0.25">
      <c r="A179" s="2" t="s">
        <v>155</v>
      </c>
      <c r="B179" s="2">
        <v>3</v>
      </c>
      <c r="C179" s="2"/>
      <c r="D179" s="2" t="s">
        <v>158</v>
      </c>
      <c r="E179" s="5" t="s">
        <v>9</v>
      </c>
      <c r="F179" s="6" t="s">
        <v>486</v>
      </c>
      <c r="G179" s="31">
        <v>84.99</v>
      </c>
      <c r="H179" s="33">
        <f t="shared" si="26"/>
        <v>101.13809999999999</v>
      </c>
      <c r="I179" s="33">
        <v>3</v>
      </c>
      <c r="J179" s="7">
        <f t="shared" si="27"/>
        <v>303.42</v>
      </c>
    </row>
    <row r="180" spans="1:10" ht="56.25" x14ac:dyDescent="0.25">
      <c r="A180" s="2" t="s">
        <v>155</v>
      </c>
      <c r="B180" s="2">
        <v>4</v>
      </c>
      <c r="C180" s="2"/>
      <c r="D180" s="2" t="s">
        <v>159</v>
      </c>
      <c r="E180" s="5" t="s">
        <v>9</v>
      </c>
      <c r="F180" s="6" t="s">
        <v>487</v>
      </c>
      <c r="G180" s="31">
        <v>88.8</v>
      </c>
      <c r="H180" s="33">
        <f t="shared" si="26"/>
        <v>105.672</v>
      </c>
      <c r="I180" s="33">
        <v>3</v>
      </c>
      <c r="J180" s="7">
        <f t="shared" si="27"/>
        <v>317.01</v>
      </c>
    </row>
    <row r="181" spans="1:10" ht="56.25" x14ac:dyDescent="0.25">
      <c r="A181" s="2" t="s">
        <v>155</v>
      </c>
      <c r="B181" s="2">
        <v>5</v>
      </c>
      <c r="C181" s="2"/>
      <c r="D181" s="2" t="s">
        <v>160</v>
      </c>
      <c r="E181" s="5" t="s">
        <v>9</v>
      </c>
      <c r="F181" s="6" t="s">
        <v>488</v>
      </c>
      <c r="G181" s="31">
        <v>94.11</v>
      </c>
      <c r="H181" s="33">
        <f t="shared" si="26"/>
        <v>111.9909</v>
      </c>
      <c r="I181" s="33">
        <v>3</v>
      </c>
      <c r="J181" s="7">
        <f t="shared" si="27"/>
        <v>335.97</v>
      </c>
    </row>
    <row r="182" spans="1:10" ht="56.25" x14ac:dyDescent="0.25">
      <c r="A182" s="2" t="s">
        <v>155</v>
      </c>
      <c r="B182" s="2">
        <v>6</v>
      </c>
      <c r="C182" s="2"/>
      <c r="D182" s="2" t="s">
        <v>161</v>
      </c>
      <c r="E182" s="5" t="s">
        <v>9</v>
      </c>
      <c r="F182" s="6" t="s">
        <v>489</v>
      </c>
      <c r="G182" s="31">
        <v>98.52</v>
      </c>
      <c r="H182" s="33">
        <f t="shared" si="26"/>
        <v>117.23879999999998</v>
      </c>
      <c r="I182" s="33">
        <v>3</v>
      </c>
      <c r="J182" s="7">
        <f t="shared" si="27"/>
        <v>351.72</v>
      </c>
    </row>
    <row r="183" spans="1:10" x14ac:dyDescent="0.25">
      <c r="F183" s="4"/>
      <c r="G183" s="32"/>
      <c r="H183" s="19"/>
      <c r="I183" s="4"/>
      <c r="J183" s="8">
        <f>SUM(J177:J182)</f>
        <v>2912.3100000000004</v>
      </c>
    </row>
    <row r="184" spans="1:10" ht="7.5" customHeight="1" x14ac:dyDescent="0.25"/>
    <row r="185" spans="1:10" x14ac:dyDescent="0.25">
      <c r="D185" s="11"/>
      <c r="E185" s="12" t="s">
        <v>67</v>
      </c>
      <c r="F185" s="11" t="s">
        <v>364</v>
      </c>
      <c r="G185" s="30"/>
      <c r="H185" s="18"/>
      <c r="I185" s="18"/>
      <c r="J185" s="18"/>
    </row>
    <row r="186" spans="1:10" ht="6" customHeight="1" x14ac:dyDescent="0.25"/>
    <row r="187" spans="1:10" ht="33.75" x14ac:dyDescent="0.25">
      <c r="A187" s="2" t="s">
        <v>162</v>
      </c>
      <c r="B187" s="2">
        <v>1</v>
      </c>
      <c r="C187" s="2"/>
      <c r="D187" s="2" t="s">
        <v>163</v>
      </c>
      <c r="E187" s="5" t="s">
        <v>9</v>
      </c>
      <c r="F187" s="6" t="s">
        <v>490</v>
      </c>
      <c r="G187" s="31">
        <v>517.30999999999995</v>
      </c>
      <c r="H187" s="33">
        <f t="shared" ref="H187:H203" si="28">G187*1.19</f>
        <v>615.59889999999996</v>
      </c>
      <c r="I187" s="33">
        <v>1</v>
      </c>
      <c r="J187" s="7">
        <f>ROUND(ROUND(H187,2)*ROUND(I187,3),2)</f>
        <v>615.6</v>
      </c>
    </row>
    <row r="188" spans="1:10" ht="45" x14ac:dyDescent="0.25">
      <c r="A188" s="2" t="s">
        <v>162</v>
      </c>
      <c r="B188" s="2">
        <v>2</v>
      </c>
      <c r="C188" s="2"/>
      <c r="D188" s="2" t="s">
        <v>164</v>
      </c>
      <c r="E188" s="5" t="s">
        <v>9</v>
      </c>
      <c r="F188" s="6" t="s">
        <v>491</v>
      </c>
      <c r="G188" s="31">
        <v>238.46</v>
      </c>
      <c r="H188" s="33">
        <f t="shared" si="28"/>
        <v>283.76740000000001</v>
      </c>
      <c r="I188" s="33">
        <v>2</v>
      </c>
      <c r="J188" s="7">
        <f t="shared" ref="J188:J203" si="29">ROUND(ROUND(H188,2)*ROUND(I188,3),2)</f>
        <v>567.54</v>
      </c>
    </row>
    <row r="189" spans="1:10" ht="67.5" x14ac:dyDescent="0.25">
      <c r="A189" s="2" t="s">
        <v>162</v>
      </c>
      <c r="B189" s="2">
        <v>3</v>
      </c>
      <c r="C189" s="2"/>
      <c r="D189" s="2" t="s">
        <v>165</v>
      </c>
      <c r="E189" s="5" t="s">
        <v>9</v>
      </c>
      <c r="F189" s="6" t="s">
        <v>492</v>
      </c>
      <c r="G189" s="31">
        <v>1373.77</v>
      </c>
      <c r="H189" s="33">
        <f t="shared" si="28"/>
        <v>1634.7863</v>
      </c>
      <c r="I189" s="33">
        <v>1</v>
      </c>
      <c r="J189" s="7">
        <f t="shared" si="29"/>
        <v>1634.79</v>
      </c>
    </row>
    <row r="190" spans="1:10" ht="45" x14ac:dyDescent="0.25">
      <c r="A190" s="2" t="s">
        <v>162</v>
      </c>
      <c r="B190" s="2">
        <v>4</v>
      </c>
      <c r="C190" s="2"/>
      <c r="D190" s="2" t="s">
        <v>166</v>
      </c>
      <c r="E190" s="5" t="s">
        <v>9</v>
      </c>
      <c r="F190" s="6" t="s">
        <v>493</v>
      </c>
      <c r="G190" s="31">
        <v>614.1</v>
      </c>
      <c r="H190" s="33">
        <f t="shared" si="28"/>
        <v>730.779</v>
      </c>
      <c r="I190" s="33">
        <v>1</v>
      </c>
      <c r="J190" s="7">
        <f t="shared" si="29"/>
        <v>730.78</v>
      </c>
    </row>
    <row r="191" spans="1:10" ht="33.75" x14ac:dyDescent="0.25">
      <c r="A191" s="2" t="s">
        <v>162</v>
      </c>
      <c r="B191" s="2">
        <v>5</v>
      </c>
      <c r="C191" s="2"/>
      <c r="D191" s="2" t="s">
        <v>167</v>
      </c>
      <c r="E191" s="5" t="s">
        <v>9</v>
      </c>
      <c r="F191" s="6" t="s">
        <v>494</v>
      </c>
      <c r="G191" s="31">
        <v>31.55</v>
      </c>
      <c r="H191" s="33">
        <f t="shared" si="28"/>
        <v>37.544499999999999</v>
      </c>
      <c r="I191" s="33">
        <v>4</v>
      </c>
      <c r="J191" s="7">
        <f t="shared" si="29"/>
        <v>150.16</v>
      </c>
    </row>
    <row r="192" spans="1:10" ht="45" x14ac:dyDescent="0.25">
      <c r="A192" s="2" t="s">
        <v>162</v>
      </c>
      <c r="B192" s="2">
        <v>6</v>
      </c>
      <c r="C192" s="2"/>
      <c r="D192" s="2" t="s">
        <v>168</v>
      </c>
      <c r="E192" s="5" t="s">
        <v>9</v>
      </c>
      <c r="F192" s="6" t="s">
        <v>495</v>
      </c>
      <c r="G192" s="31">
        <v>710.96</v>
      </c>
      <c r="H192" s="33">
        <f t="shared" si="28"/>
        <v>846.04240000000004</v>
      </c>
      <c r="I192" s="33">
        <v>1</v>
      </c>
      <c r="J192" s="7">
        <f t="shared" si="29"/>
        <v>846.04</v>
      </c>
    </row>
    <row r="193" spans="1:10" ht="33.75" x14ac:dyDescent="0.25">
      <c r="A193" s="2" t="s">
        <v>162</v>
      </c>
      <c r="B193" s="2">
        <v>7</v>
      </c>
      <c r="C193" s="2"/>
      <c r="D193" s="2" t="s">
        <v>169</v>
      </c>
      <c r="E193" s="5" t="s">
        <v>9</v>
      </c>
      <c r="F193" s="6" t="s">
        <v>496</v>
      </c>
      <c r="G193" s="31">
        <v>20.21</v>
      </c>
      <c r="H193" s="33">
        <f t="shared" si="28"/>
        <v>24.049900000000001</v>
      </c>
      <c r="I193" s="33">
        <v>10</v>
      </c>
      <c r="J193" s="7">
        <f t="shared" si="29"/>
        <v>240.5</v>
      </c>
    </row>
    <row r="194" spans="1:10" ht="33.75" x14ac:dyDescent="0.25">
      <c r="A194" s="2" t="s">
        <v>162</v>
      </c>
      <c r="B194" s="2">
        <v>8</v>
      </c>
      <c r="C194" s="2"/>
      <c r="D194" s="2" t="s">
        <v>170</v>
      </c>
      <c r="E194" s="5" t="s">
        <v>9</v>
      </c>
      <c r="F194" s="6" t="s">
        <v>497</v>
      </c>
      <c r="G194" s="31">
        <v>26.72</v>
      </c>
      <c r="H194" s="33">
        <f t="shared" si="28"/>
        <v>31.796799999999998</v>
      </c>
      <c r="I194" s="33">
        <v>5</v>
      </c>
      <c r="J194" s="7">
        <f t="shared" si="29"/>
        <v>159</v>
      </c>
    </row>
    <row r="195" spans="1:10" ht="45" x14ac:dyDescent="0.25">
      <c r="A195" s="2" t="s">
        <v>162</v>
      </c>
      <c r="B195" s="2">
        <v>9</v>
      </c>
      <c r="C195" s="2"/>
      <c r="D195" s="2" t="s">
        <v>171</v>
      </c>
      <c r="E195" s="5" t="s">
        <v>9</v>
      </c>
      <c r="F195" s="6" t="s">
        <v>498</v>
      </c>
      <c r="G195" s="31">
        <v>716.73</v>
      </c>
      <c r="H195" s="33">
        <f t="shared" si="28"/>
        <v>852.90869999999995</v>
      </c>
      <c r="I195" s="33">
        <v>1</v>
      </c>
      <c r="J195" s="7">
        <f t="shared" si="29"/>
        <v>852.91</v>
      </c>
    </row>
    <row r="196" spans="1:10" ht="33.75" x14ac:dyDescent="0.25">
      <c r="A196" s="2" t="s">
        <v>162</v>
      </c>
      <c r="B196" s="2">
        <v>10</v>
      </c>
      <c r="C196" s="2"/>
      <c r="D196" s="2" t="s">
        <v>172</v>
      </c>
      <c r="E196" s="5" t="s">
        <v>9</v>
      </c>
      <c r="F196" s="6" t="s">
        <v>499</v>
      </c>
      <c r="G196" s="31">
        <v>32.520000000000003</v>
      </c>
      <c r="H196" s="33">
        <f t="shared" si="28"/>
        <v>38.698799999999999</v>
      </c>
      <c r="I196" s="33">
        <v>6</v>
      </c>
      <c r="J196" s="7">
        <f t="shared" si="29"/>
        <v>232.2</v>
      </c>
    </row>
    <row r="197" spans="1:10" ht="33.75" x14ac:dyDescent="0.25">
      <c r="A197" s="2" t="s">
        <v>162</v>
      </c>
      <c r="B197" s="2">
        <v>11</v>
      </c>
      <c r="C197" s="2"/>
      <c r="D197" s="2" t="s">
        <v>173</v>
      </c>
      <c r="E197" s="5" t="s">
        <v>9</v>
      </c>
      <c r="F197" s="6" t="s">
        <v>638</v>
      </c>
      <c r="G197" s="31">
        <v>41.14</v>
      </c>
      <c r="H197" s="33">
        <f t="shared" si="28"/>
        <v>48.956600000000002</v>
      </c>
      <c r="I197" s="33">
        <v>3</v>
      </c>
      <c r="J197" s="7">
        <f t="shared" si="29"/>
        <v>146.88</v>
      </c>
    </row>
    <row r="198" spans="1:10" ht="33.75" x14ac:dyDescent="0.25">
      <c r="A198" s="2" t="s">
        <v>162</v>
      </c>
      <c r="B198" s="2">
        <v>12</v>
      </c>
      <c r="C198" s="2"/>
      <c r="D198" s="2" t="s">
        <v>174</v>
      </c>
      <c r="E198" s="5" t="s">
        <v>9</v>
      </c>
      <c r="F198" s="6" t="s">
        <v>500</v>
      </c>
      <c r="G198" s="31">
        <v>38.57</v>
      </c>
      <c r="H198" s="33">
        <f t="shared" si="28"/>
        <v>45.898299999999999</v>
      </c>
      <c r="I198" s="33">
        <v>3</v>
      </c>
      <c r="J198" s="7">
        <f t="shared" si="29"/>
        <v>137.69999999999999</v>
      </c>
    </row>
    <row r="199" spans="1:10" ht="56.25" x14ac:dyDescent="0.25">
      <c r="A199" s="2" t="s">
        <v>162</v>
      </c>
      <c r="B199" s="2">
        <v>13</v>
      </c>
      <c r="C199" s="2"/>
      <c r="D199" s="2" t="s">
        <v>175</v>
      </c>
      <c r="E199" s="5" t="s">
        <v>9</v>
      </c>
      <c r="F199" s="6" t="s">
        <v>501</v>
      </c>
      <c r="G199" s="31">
        <v>620.72</v>
      </c>
      <c r="H199" s="33">
        <f t="shared" si="28"/>
        <v>738.65679999999998</v>
      </c>
      <c r="I199" s="33">
        <v>1</v>
      </c>
      <c r="J199" s="7">
        <f t="shared" si="29"/>
        <v>738.66</v>
      </c>
    </row>
    <row r="200" spans="1:10" ht="45" x14ac:dyDescent="0.25">
      <c r="A200" s="2" t="s">
        <v>162</v>
      </c>
      <c r="B200" s="2">
        <v>14</v>
      </c>
      <c r="C200" s="2"/>
      <c r="D200" s="2" t="s">
        <v>176</v>
      </c>
      <c r="E200" s="5" t="s">
        <v>9</v>
      </c>
      <c r="F200" s="6" t="s">
        <v>502</v>
      </c>
      <c r="G200" s="31">
        <v>30.98</v>
      </c>
      <c r="H200" s="33">
        <f t="shared" si="28"/>
        <v>36.866199999999999</v>
      </c>
      <c r="I200" s="33">
        <v>3</v>
      </c>
      <c r="J200" s="7">
        <f t="shared" si="29"/>
        <v>110.61</v>
      </c>
    </row>
    <row r="201" spans="1:10" ht="45" x14ac:dyDescent="0.25">
      <c r="A201" s="2" t="s">
        <v>162</v>
      </c>
      <c r="B201" s="2">
        <v>15</v>
      </c>
      <c r="C201" s="2"/>
      <c r="D201" s="2" t="s">
        <v>177</v>
      </c>
      <c r="E201" s="5" t="s">
        <v>9</v>
      </c>
      <c r="F201" s="6" t="s">
        <v>503</v>
      </c>
      <c r="G201" s="31">
        <v>99.76</v>
      </c>
      <c r="H201" s="33">
        <f t="shared" si="28"/>
        <v>118.7144</v>
      </c>
      <c r="I201" s="33">
        <v>2</v>
      </c>
      <c r="J201" s="7">
        <f t="shared" si="29"/>
        <v>237.42</v>
      </c>
    </row>
    <row r="202" spans="1:10" ht="45" x14ac:dyDescent="0.25">
      <c r="A202" s="2" t="s">
        <v>162</v>
      </c>
      <c r="B202" s="2">
        <v>16</v>
      </c>
      <c r="C202" s="2"/>
      <c r="D202" s="2" t="s">
        <v>178</v>
      </c>
      <c r="E202" s="5" t="s">
        <v>9</v>
      </c>
      <c r="F202" s="6" t="s">
        <v>504</v>
      </c>
      <c r="G202" s="31">
        <v>380.11</v>
      </c>
      <c r="H202" s="33">
        <f t="shared" si="28"/>
        <v>452.33089999999999</v>
      </c>
      <c r="I202" s="33">
        <v>1</v>
      </c>
      <c r="J202" s="7">
        <f t="shared" si="29"/>
        <v>452.33</v>
      </c>
    </row>
    <row r="203" spans="1:10" ht="56.25" x14ac:dyDescent="0.25">
      <c r="A203" s="2" t="s">
        <v>162</v>
      </c>
      <c r="B203" s="2">
        <v>17</v>
      </c>
      <c r="C203" s="2"/>
      <c r="D203" s="2" t="s">
        <v>179</v>
      </c>
      <c r="E203" s="5" t="s">
        <v>9</v>
      </c>
      <c r="F203" s="6" t="s">
        <v>505</v>
      </c>
      <c r="G203" s="31">
        <v>1516.89</v>
      </c>
      <c r="H203" s="33">
        <f t="shared" si="28"/>
        <v>1805.0991000000001</v>
      </c>
      <c r="I203" s="33">
        <v>1</v>
      </c>
      <c r="J203" s="7">
        <f t="shared" si="29"/>
        <v>1805.1</v>
      </c>
    </row>
    <row r="204" spans="1:10" x14ac:dyDescent="0.25">
      <c r="F204" s="4"/>
      <c r="G204" s="32"/>
      <c r="H204" s="19"/>
      <c r="I204" s="4"/>
      <c r="J204" s="8">
        <f>SUM(J187:J203)</f>
        <v>9658.2199999999993</v>
      </c>
    </row>
    <row r="206" spans="1:10" x14ac:dyDescent="0.25">
      <c r="D206" s="11"/>
      <c r="E206" s="12" t="s">
        <v>82</v>
      </c>
      <c r="F206" s="11" t="s">
        <v>507</v>
      </c>
      <c r="G206" s="30"/>
      <c r="H206" s="18"/>
      <c r="I206" s="18"/>
      <c r="J206" s="18"/>
    </row>
    <row r="208" spans="1:10" ht="33.75" x14ac:dyDescent="0.25">
      <c r="A208" s="2" t="s">
        <v>180</v>
      </c>
      <c r="B208" s="2">
        <v>1</v>
      </c>
      <c r="C208" s="2"/>
      <c r="D208" s="2" t="s">
        <v>181</v>
      </c>
      <c r="E208" s="5" t="s">
        <v>9</v>
      </c>
      <c r="F208" s="6" t="s">
        <v>506</v>
      </c>
      <c r="G208" s="31">
        <v>1909.47</v>
      </c>
      <c r="H208" s="33">
        <f t="shared" ref="H208:H220" si="30">G208*1.19</f>
        <v>2272.2692999999999</v>
      </c>
      <c r="I208" s="33">
        <v>1</v>
      </c>
      <c r="J208" s="7">
        <f>ROUND(ROUND(H208,2)*ROUND(I208,3),2)</f>
        <v>2272.27</v>
      </c>
    </row>
    <row r="209" spans="1:10" ht="33.75" x14ac:dyDescent="0.25">
      <c r="A209" s="2" t="s">
        <v>180</v>
      </c>
      <c r="B209" s="2">
        <v>2</v>
      </c>
      <c r="C209" s="2"/>
      <c r="D209" s="2" t="s">
        <v>182</v>
      </c>
      <c r="E209" s="5" t="s">
        <v>21</v>
      </c>
      <c r="F209" s="6" t="s">
        <v>508</v>
      </c>
      <c r="G209" s="31">
        <v>2.39</v>
      </c>
      <c r="H209" s="33">
        <f t="shared" si="30"/>
        <v>2.8441000000000001</v>
      </c>
      <c r="I209" s="33">
        <v>50</v>
      </c>
      <c r="J209" s="7">
        <f t="shared" ref="J209:J220" si="31">ROUND(ROUND(H209,2)*ROUND(I209,3),2)</f>
        <v>142</v>
      </c>
    </row>
    <row r="210" spans="1:10" ht="33.75" x14ac:dyDescent="0.25">
      <c r="A210" s="2" t="s">
        <v>180</v>
      </c>
      <c r="B210" s="2">
        <v>3</v>
      </c>
      <c r="C210" s="2"/>
      <c r="D210" s="2" t="s">
        <v>183</v>
      </c>
      <c r="E210" s="5" t="s">
        <v>9</v>
      </c>
      <c r="F210" s="6" t="s">
        <v>509</v>
      </c>
      <c r="G210" s="31">
        <v>81.010000000000005</v>
      </c>
      <c r="H210" s="33">
        <f t="shared" si="30"/>
        <v>96.401899999999998</v>
      </c>
      <c r="I210" s="33">
        <v>5</v>
      </c>
      <c r="J210" s="7">
        <f t="shared" si="31"/>
        <v>482</v>
      </c>
    </row>
    <row r="211" spans="1:10" ht="33.75" x14ac:dyDescent="0.25">
      <c r="A211" s="2" t="s">
        <v>180</v>
      </c>
      <c r="B211" s="2">
        <v>4</v>
      </c>
      <c r="C211" s="2"/>
      <c r="D211" s="2" t="s">
        <v>184</v>
      </c>
      <c r="E211" s="5" t="s">
        <v>9</v>
      </c>
      <c r="F211" s="6" t="s">
        <v>510</v>
      </c>
      <c r="G211" s="31">
        <v>114.17</v>
      </c>
      <c r="H211" s="33">
        <f t="shared" si="30"/>
        <v>135.8623</v>
      </c>
      <c r="I211" s="33">
        <v>5</v>
      </c>
      <c r="J211" s="7">
        <f t="shared" si="31"/>
        <v>679.3</v>
      </c>
    </row>
    <row r="212" spans="1:10" ht="101.25" x14ac:dyDescent="0.25">
      <c r="A212" s="2" t="s">
        <v>180</v>
      </c>
      <c r="B212" s="2">
        <v>5</v>
      </c>
      <c r="C212" s="2"/>
      <c r="D212" s="2" t="s">
        <v>185</v>
      </c>
      <c r="E212" s="5" t="s">
        <v>9</v>
      </c>
      <c r="F212" s="6" t="s">
        <v>511</v>
      </c>
      <c r="G212" s="31">
        <v>283.14999999999998</v>
      </c>
      <c r="H212" s="33">
        <f t="shared" si="30"/>
        <v>336.94849999999997</v>
      </c>
      <c r="I212" s="33">
        <v>2</v>
      </c>
      <c r="J212" s="7">
        <f t="shared" si="31"/>
        <v>673.9</v>
      </c>
    </row>
    <row r="213" spans="1:10" ht="45" x14ac:dyDescent="0.25">
      <c r="A213" s="2" t="s">
        <v>180</v>
      </c>
      <c r="B213" s="2">
        <v>6</v>
      </c>
      <c r="C213" s="2"/>
      <c r="D213" s="2" t="s">
        <v>186</v>
      </c>
      <c r="E213" s="5" t="s">
        <v>9</v>
      </c>
      <c r="F213" s="6" t="s">
        <v>512</v>
      </c>
      <c r="G213" s="31">
        <v>462.1</v>
      </c>
      <c r="H213" s="33">
        <f t="shared" si="30"/>
        <v>549.899</v>
      </c>
      <c r="I213" s="33">
        <v>1</v>
      </c>
      <c r="J213" s="7">
        <f t="shared" si="31"/>
        <v>549.9</v>
      </c>
    </row>
    <row r="214" spans="1:10" ht="33.75" x14ac:dyDescent="0.25">
      <c r="A214" s="2" t="s">
        <v>180</v>
      </c>
      <c r="B214" s="2">
        <v>7</v>
      </c>
      <c r="C214" s="2"/>
      <c r="D214" s="2" t="s">
        <v>187</v>
      </c>
      <c r="E214" s="5" t="s">
        <v>9</v>
      </c>
      <c r="F214" s="6" t="s">
        <v>513</v>
      </c>
      <c r="G214" s="31">
        <v>281.89999999999998</v>
      </c>
      <c r="H214" s="33">
        <f t="shared" si="30"/>
        <v>335.46099999999996</v>
      </c>
      <c r="I214" s="33">
        <v>2</v>
      </c>
      <c r="J214" s="7">
        <f t="shared" si="31"/>
        <v>670.92</v>
      </c>
    </row>
    <row r="215" spans="1:10" ht="33.75" x14ac:dyDescent="0.25">
      <c r="A215" s="2" t="s">
        <v>180</v>
      </c>
      <c r="B215" s="2">
        <v>8</v>
      </c>
      <c r="C215" s="2"/>
      <c r="D215" s="2" t="s">
        <v>188</v>
      </c>
      <c r="E215" s="5" t="s">
        <v>9</v>
      </c>
      <c r="F215" s="6" t="s">
        <v>514</v>
      </c>
      <c r="G215" s="31">
        <v>281.47000000000003</v>
      </c>
      <c r="H215" s="33">
        <f t="shared" si="30"/>
        <v>334.94929999999999</v>
      </c>
      <c r="I215" s="33">
        <v>2</v>
      </c>
      <c r="J215" s="7">
        <f t="shared" si="31"/>
        <v>669.9</v>
      </c>
    </row>
    <row r="216" spans="1:10" ht="33.75" x14ac:dyDescent="0.25">
      <c r="A216" s="2" t="s">
        <v>180</v>
      </c>
      <c r="B216" s="2">
        <v>9</v>
      </c>
      <c r="C216" s="2"/>
      <c r="D216" s="2" t="s">
        <v>189</v>
      </c>
      <c r="E216" s="5" t="s">
        <v>9</v>
      </c>
      <c r="F216" s="6" t="s">
        <v>515</v>
      </c>
      <c r="G216" s="31">
        <v>191.9</v>
      </c>
      <c r="H216" s="33">
        <f t="shared" si="30"/>
        <v>228.36099999999999</v>
      </c>
      <c r="I216" s="33">
        <v>1</v>
      </c>
      <c r="J216" s="7">
        <f t="shared" si="31"/>
        <v>228.36</v>
      </c>
    </row>
    <row r="217" spans="1:10" ht="33.75" x14ac:dyDescent="0.25">
      <c r="A217" s="2" t="s">
        <v>180</v>
      </c>
      <c r="B217" s="2">
        <v>10</v>
      </c>
      <c r="C217" s="2"/>
      <c r="D217" s="2" t="s">
        <v>190</v>
      </c>
      <c r="E217" s="5" t="s">
        <v>9</v>
      </c>
      <c r="F217" s="6" t="s">
        <v>516</v>
      </c>
      <c r="G217" s="31">
        <v>92.23</v>
      </c>
      <c r="H217" s="33">
        <f t="shared" si="30"/>
        <v>109.75369999999999</v>
      </c>
      <c r="I217" s="33">
        <v>3</v>
      </c>
      <c r="J217" s="7">
        <f t="shared" si="31"/>
        <v>329.25</v>
      </c>
    </row>
    <row r="218" spans="1:10" ht="33.75" x14ac:dyDescent="0.25">
      <c r="A218" s="2" t="s">
        <v>180</v>
      </c>
      <c r="B218" s="2">
        <v>11</v>
      </c>
      <c r="C218" s="2"/>
      <c r="D218" s="2" t="s">
        <v>191</v>
      </c>
      <c r="E218" s="5" t="s">
        <v>9</v>
      </c>
      <c r="F218" s="6" t="s">
        <v>517</v>
      </c>
      <c r="G218" s="31">
        <v>90.75</v>
      </c>
      <c r="H218" s="33">
        <f t="shared" si="30"/>
        <v>107.99249999999999</v>
      </c>
      <c r="I218" s="33">
        <v>3</v>
      </c>
      <c r="J218" s="7">
        <f t="shared" si="31"/>
        <v>323.97000000000003</v>
      </c>
    </row>
    <row r="219" spans="1:10" ht="56.25" x14ac:dyDescent="0.25">
      <c r="A219" s="2" t="s">
        <v>180</v>
      </c>
      <c r="B219" s="2">
        <v>12</v>
      </c>
      <c r="C219" s="2"/>
      <c r="D219" s="2" t="s">
        <v>192</v>
      </c>
      <c r="E219" s="5" t="s">
        <v>9</v>
      </c>
      <c r="F219" s="6" t="s">
        <v>518</v>
      </c>
      <c r="G219" s="31">
        <v>162.38</v>
      </c>
      <c r="H219" s="33">
        <f t="shared" si="30"/>
        <v>193.23219999999998</v>
      </c>
      <c r="I219" s="33">
        <v>2</v>
      </c>
      <c r="J219" s="7">
        <f t="shared" si="31"/>
        <v>386.46</v>
      </c>
    </row>
    <row r="220" spans="1:10" ht="45" x14ac:dyDescent="0.25">
      <c r="A220" s="2" t="s">
        <v>180</v>
      </c>
      <c r="B220" s="2">
        <v>13</v>
      </c>
      <c r="C220" s="2"/>
      <c r="D220" s="2" t="s">
        <v>193</v>
      </c>
      <c r="E220" s="5" t="s">
        <v>9</v>
      </c>
      <c r="F220" s="6" t="s">
        <v>519</v>
      </c>
      <c r="G220" s="31">
        <v>76.61</v>
      </c>
      <c r="H220" s="33">
        <f t="shared" si="30"/>
        <v>91.165899999999993</v>
      </c>
      <c r="I220" s="33">
        <v>1</v>
      </c>
      <c r="J220" s="7">
        <f t="shared" si="31"/>
        <v>91.17</v>
      </c>
    </row>
    <row r="221" spans="1:10" x14ac:dyDescent="0.25">
      <c r="F221" s="4"/>
      <c r="G221" s="32"/>
      <c r="H221" s="19"/>
      <c r="I221" s="4"/>
      <c r="J221" s="8">
        <f>SUM(J208:J220)</f>
        <v>7499.3999999999987</v>
      </c>
    </row>
    <row r="222" spans="1:10" ht="9" customHeight="1" x14ac:dyDescent="0.25"/>
    <row r="223" spans="1:10" x14ac:dyDescent="0.25">
      <c r="D223" s="11"/>
      <c r="E223" s="12" t="s">
        <v>90</v>
      </c>
      <c r="F223" s="11" t="s">
        <v>194</v>
      </c>
    </row>
    <row r="225" spans="1:10" ht="33.75" x14ac:dyDescent="0.25">
      <c r="A225" s="2" t="s">
        <v>195</v>
      </c>
      <c r="B225" s="2">
        <v>1</v>
      </c>
      <c r="C225" s="2"/>
      <c r="D225" s="2" t="s">
        <v>196</v>
      </c>
      <c r="E225" s="5" t="s">
        <v>197</v>
      </c>
      <c r="F225" s="6" t="s">
        <v>520</v>
      </c>
      <c r="G225" s="31">
        <v>105.67</v>
      </c>
      <c r="H225" s="33">
        <f t="shared" ref="H225:H228" si="32">G225*1.19</f>
        <v>125.7473</v>
      </c>
      <c r="I225" s="33">
        <v>20</v>
      </c>
      <c r="J225" s="7">
        <f>ROUND(ROUND(H225,2)*ROUND(I225,3),2)</f>
        <v>2515</v>
      </c>
    </row>
    <row r="226" spans="1:10" ht="22.5" x14ac:dyDescent="0.25">
      <c r="A226" s="2" t="s">
        <v>195</v>
      </c>
      <c r="B226" s="2">
        <v>2</v>
      </c>
      <c r="C226" s="2"/>
      <c r="D226" s="2" t="s">
        <v>198</v>
      </c>
      <c r="E226" s="5" t="s">
        <v>199</v>
      </c>
      <c r="F226" s="6" t="s">
        <v>521</v>
      </c>
      <c r="G226" s="31">
        <v>21.4</v>
      </c>
      <c r="H226" s="33">
        <f t="shared" si="32"/>
        <v>25.465999999999998</v>
      </c>
      <c r="I226" s="33">
        <v>10</v>
      </c>
      <c r="J226" s="7">
        <f t="shared" ref="J226:J228" si="33">ROUND(ROUND(H226,2)*ROUND(I226,3),2)</f>
        <v>254.7</v>
      </c>
    </row>
    <row r="227" spans="1:10" ht="33.75" x14ac:dyDescent="0.25">
      <c r="A227" s="2" t="s">
        <v>195</v>
      </c>
      <c r="B227" s="2">
        <v>3</v>
      </c>
      <c r="C227" s="2"/>
      <c r="D227" s="2" t="s">
        <v>200</v>
      </c>
      <c r="E227" s="5" t="s">
        <v>9</v>
      </c>
      <c r="F227" s="6" t="s">
        <v>522</v>
      </c>
      <c r="G227" s="31">
        <v>49.31</v>
      </c>
      <c r="H227" s="33">
        <f t="shared" si="32"/>
        <v>58.678899999999999</v>
      </c>
      <c r="I227" s="33">
        <v>7</v>
      </c>
      <c r="J227" s="7">
        <f t="shared" si="33"/>
        <v>410.76</v>
      </c>
    </row>
    <row r="228" spans="1:10" ht="33.75" x14ac:dyDescent="0.25">
      <c r="A228" s="2" t="s">
        <v>195</v>
      </c>
      <c r="B228" s="2">
        <v>4</v>
      </c>
      <c r="C228" s="2"/>
      <c r="D228" s="2" t="s">
        <v>201</v>
      </c>
      <c r="E228" s="5" t="s">
        <v>9</v>
      </c>
      <c r="F228" s="6" t="s">
        <v>523</v>
      </c>
      <c r="G228" s="31">
        <v>45.36</v>
      </c>
      <c r="H228" s="33">
        <f t="shared" si="32"/>
        <v>53.978399999999993</v>
      </c>
      <c r="I228" s="33">
        <v>15</v>
      </c>
      <c r="J228" s="7">
        <f t="shared" si="33"/>
        <v>809.7</v>
      </c>
    </row>
    <row r="229" spans="1:10" x14ac:dyDescent="0.25">
      <c r="F229" s="4"/>
      <c r="G229" s="32"/>
      <c r="H229" s="19"/>
      <c r="I229" s="4"/>
      <c r="J229" s="8">
        <f>SUM(J225:J228)</f>
        <v>3990.16</v>
      </c>
    </row>
    <row r="230" spans="1:10" ht="7.5" customHeight="1" x14ac:dyDescent="0.25"/>
    <row r="231" spans="1:10" x14ac:dyDescent="0.25">
      <c r="D231" s="9" t="s">
        <v>4</v>
      </c>
      <c r="E231" s="10" t="s">
        <v>43</v>
      </c>
      <c r="F231" s="9" t="s">
        <v>202</v>
      </c>
      <c r="G231" s="29"/>
      <c r="H231" s="17"/>
      <c r="I231" s="17"/>
      <c r="J231" s="17"/>
    </row>
    <row r="233" spans="1:10" ht="56.25" x14ac:dyDescent="0.25">
      <c r="A233" s="2" t="s">
        <v>203</v>
      </c>
      <c r="B233" s="2">
        <v>1</v>
      </c>
      <c r="C233" s="2"/>
      <c r="D233" s="2" t="s">
        <v>204</v>
      </c>
      <c r="E233" s="5" t="s">
        <v>9</v>
      </c>
      <c r="F233" s="6" t="s">
        <v>524</v>
      </c>
      <c r="G233" s="31">
        <v>140.05000000000001</v>
      </c>
      <c r="H233" s="33">
        <f t="shared" ref="H233:H237" si="34">G233*1.19</f>
        <v>166.65950000000001</v>
      </c>
      <c r="I233" s="33">
        <v>2</v>
      </c>
      <c r="J233" s="7">
        <f>ROUND(ROUND(H233,2)*ROUND(I233,3),2)</f>
        <v>333.32</v>
      </c>
    </row>
    <row r="234" spans="1:10" ht="56.25" x14ac:dyDescent="0.25">
      <c r="A234" s="2" t="s">
        <v>203</v>
      </c>
      <c r="B234" s="2">
        <v>2</v>
      </c>
      <c r="C234" s="2"/>
      <c r="D234" s="2" t="s">
        <v>205</v>
      </c>
      <c r="E234" s="5" t="s">
        <v>9</v>
      </c>
      <c r="F234" s="6" t="s">
        <v>525</v>
      </c>
      <c r="G234" s="31">
        <v>190.4</v>
      </c>
      <c r="H234" s="33">
        <f t="shared" si="34"/>
        <v>226.57599999999999</v>
      </c>
      <c r="I234" s="33">
        <v>2</v>
      </c>
      <c r="J234" s="7">
        <f t="shared" ref="J234:J237" si="35">ROUND(ROUND(H234,2)*ROUND(I234,3),2)</f>
        <v>453.16</v>
      </c>
    </row>
    <row r="235" spans="1:10" ht="56.25" x14ac:dyDescent="0.25">
      <c r="A235" s="2" t="s">
        <v>203</v>
      </c>
      <c r="B235" s="2">
        <v>3</v>
      </c>
      <c r="C235" s="2"/>
      <c r="D235" s="2" t="s">
        <v>206</v>
      </c>
      <c r="E235" s="5" t="s">
        <v>9</v>
      </c>
      <c r="F235" s="6" t="s">
        <v>526</v>
      </c>
      <c r="G235" s="31">
        <v>85.78</v>
      </c>
      <c r="H235" s="33">
        <f t="shared" si="34"/>
        <v>102.0782</v>
      </c>
      <c r="I235" s="33">
        <v>5</v>
      </c>
      <c r="J235" s="7">
        <f t="shared" si="35"/>
        <v>510.4</v>
      </c>
    </row>
    <row r="236" spans="1:10" ht="56.25" x14ac:dyDescent="0.25">
      <c r="A236" s="2" t="s">
        <v>203</v>
      </c>
      <c r="B236" s="2">
        <v>4</v>
      </c>
      <c r="C236" s="2"/>
      <c r="D236" s="2" t="s">
        <v>207</v>
      </c>
      <c r="E236" s="5" t="s">
        <v>9</v>
      </c>
      <c r="F236" s="6" t="s">
        <v>527</v>
      </c>
      <c r="G236" s="31">
        <v>48.4</v>
      </c>
      <c r="H236" s="33">
        <f t="shared" si="34"/>
        <v>57.595999999999997</v>
      </c>
      <c r="I236" s="33">
        <v>4</v>
      </c>
      <c r="J236" s="7">
        <f t="shared" si="35"/>
        <v>230.4</v>
      </c>
    </row>
    <row r="237" spans="1:10" ht="33.75" x14ac:dyDescent="0.25">
      <c r="A237" s="2" t="s">
        <v>203</v>
      </c>
      <c r="B237" s="2">
        <v>5</v>
      </c>
      <c r="C237" s="2"/>
      <c r="D237" s="2" t="s">
        <v>208</v>
      </c>
      <c r="E237" s="5" t="s">
        <v>9</v>
      </c>
      <c r="F237" s="6" t="s">
        <v>528</v>
      </c>
      <c r="G237" s="31">
        <v>40.950000000000003</v>
      </c>
      <c r="H237" s="33">
        <f t="shared" si="34"/>
        <v>48.730499999999999</v>
      </c>
      <c r="I237" s="33">
        <v>4</v>
      </c>
      <c r="J237" s="7">
        <f t="shared" si="35"/>
        <v>194.92</v>
      </c>
    </row>
    <row r="238" spans="1:10" x14ac:dyDescent="0.25">
      <c r="F238" s="4"/>
      <c r="G238" s="32"/>
      <c r="H238" s="19"/>
      <c r="I238" s="4"/>
      <c r="J238" s="8">
        <f>SUM(J233:J237)</f>
        <v>1722.2000000000003</v>
      </c>
    </row>
    <row r="240" spans="1:10" x14ac:dyDescent="0.25">
      <c r="D240" s="9" t="s">
        <v>4</v>
      </c>
      <c r="E240" s="10" t="s">
        <v>67</v>
      </c>
      <c r="F240" s="9" t="s">
        <v>209</v>
      </c>
      <c r="G240" s="29"/>
      <c r="H240" s="17"/>
      <c r="I240" s="17"/>
      <c r="J240" s="17"/>
    </row>
    <row r="242" spans="1:10" ht="33.75" x14ac:dyDescent="0.25">
      <c r="A242" s="2" t="s">
        <v>210</v>
      </c>
      <c r="B242" s="2">
        <v>1</v>
      </c>
      <c r="C242" s="2"/>
      <c r="D242" s="2" t="s">
        <v>211</v>
      </c>
      <c r="E242" s="5" t="s">
        <v>21</v>
      </c>
      <c r="F242" s="6" t="s">
        <v>529</v>
      </c>
      <c r="G242" s="31">
        <v>34.99</v>
      </c>
      <c r="H242" s="33">
        <f t="shared" ref="H242:H261" si="36">G242*1.19</f>
        <v>41.638100000000001</v>
      </c>
      <c r="I242" s="33">
        <v>5</v>
      </c>
      <c r="J242" s="7">
        <f>ROUND(ROUND(H242,2)*ROUND(I242,3),2)</f>
        <v>208.2</v>
      </c>
    </row>
    <row r="243" spans="1:10" ht="45" x14ac:dyDescent="0.25">
      <c r="A243" s="2" t="s">
        <v>210</v>
      </c>
      <c r="B243" s="2">
        <v>2</v>
      </c>
      <c r="C243" s="2"/>
      <c r="D243" s="2" t="s">
        <v>212</v>
      </c>
      <c r="E243" s="5" t="s">
        <v>9</v>
      </c>
      <c r="F243" s="6" t="s">
        <v>530</v>
      </c>
      <c r="G243" s="31">
        <v>190.35</v>
      </c>
      <c r="H243" s="33">
        <f t="shared" si="36"/>
        <v>226.51649999999998</v>
      </c>
      <c r="I243" s="33">
        <v>3</v>
      </c>
      <c r="J243" s="7">
        <f t="shared" ref="J243:J261" si="37">ROUND(ROUND(H243,2)*ROUND(I243,3),2)</f>
        <v>679.56</v>
      </c>
    </row>
    <row r="244" spans="1:10" ht="56.25" x14ac:dyDescent="0.25">
      <c r="A244" s="2" t="s">
        <v>210</v>
      </c>
      <c r="B244" s="2">
        <v>3</v>
      </c>
      <c r="C244" s="2"/>
      <c r="D244" s="2" t="s">
        <v>213</v>
      </c>
      <c r="E244" s="5" t="s">
        <v>9</v>
      </c>
      <c r="F244" s="6" t="s">
        <v>531</v>
      </c>
      <c r="G244" s="31">
        <v>270.44</v>
      </c>
      <c r="H244" s="33">
        <f t="shared" si="36"/>
        <v>321.8236</v>
      </c>
      <c r="I244" s="33">
        <v>2</v>
      </c>
      <c r="J244" s="7">
        <f t="shared" si="37"/>
        <v>643.64</v>
      </c>
    </row>
    <row r="245" spans="1:10" ht="33.75" x14ac:dyDescent="0.25">
      <c r="A245" s="2" t="s">
        <v>210</v>
      </c>
      <c r="B245" s="2">
        <v>4</v>
      </c>
      <c r="C245" s="2"/>
      <c r="D245" s="2" t="s">
        <v>214</v>
      </c>
      <c r="E245" s="5" t="s">
        <v>9</v>
      </c>
      <c r="F245" s="6" t="s">
        <v>532</v>
      </c>
      <c r="G245" s="31">
        <v>208.93</v>
      </c>
      <c r="H245" s="33">
        <f t="shared" si="36"/>
        <v>248.6267</v>
      </c>
      <c r="I245" s="33">
        <v>1</v>
      </c>
      <c r="J245" s="7">
        <f t="shared" si="37"/>
        <v>248.63</v>
      </c>
    </row>
    <row r="246" spans="1:10" ht="33.75" x14ac:dyDescent="0.25">
      <c r="A246" s="2" t="s">
        <v>210</v>
      </c>
      <c r="B246" s="2">
        <v>5</v>
      </c>
      <c r="C246" s="2"/>
      <c r="D246" s="2" t="s">
        <v>215</v>
      </c>
      <c r="E246" s="5" t="s">
        <v>9</v>
      </c>
      <c r="F246" s="6" t="s">
        <v>533</v>
      </c>
      <c r="G246" s="31">
        <v>38.64</v>
      </c>
      <c r="H246" s="33">
        <f t="shared" si="36"/>
        <v>45.9816</v>
      </c>
      <c r="I246" s="33">
        <v>5</v>
      </c>
      <c r="J246" s="7">
        <f t="shared" si="37"/>
        <v>229.9</v>
      </c>
    </row>
    <row r="247" spans="1:10" ht="33.75" x14ac:dyDescent="0.25">
      <c r="A247" s="2" t="s">
        <v>210</v>
      </c>
      <c r="B247" s="2">
        <v>6</v>
      </c>
      <c r="C247" s="2"/>
      <c r="D247" s="2" t="s">
        <v>216</v>
      </c>
      <c r="E247" s="5" t="s">
        <v>9</v>
      </c>
      <c r="F247" s="6" t="s">
        <v>534</v>
      </c>
      <c r="G247" s="31">
        <v>33.51</v>
      </c>
      <c r="H247" s="33">
        <f t="shared" si="36"/>
        <v>39.876899999999999</v>
      </c>
      <c r="I247" s="33">
        <v>10</v>
      </c>
      <c r="J247" s="7">
        <f t="shared" si="37"/>
        <v>398.8</v>
      </c>
    </row>
    <row r="248" spans="1:10" ht="45" x14ac:dyDescent="0.25">
      <c r="A248" s="2" t="s">
        <v>210</v>
      </c>
      <c r="B248" s="2">
        <v>7</v>
      </c>
      <c r="C248" s="2"/>
      <c r="D248" s="2" t="s">
        <v>217</v>
      </c>
      <c r="E248" s="5" t="s">
        <v>9</v>
      </c>
      <c r="F248" s="6" t="s">
        <v>535</v>
      </c>
      <c r="G248" s="31">
        <v>161.80000000000001</v>
      </c>
      <c r="H248" s="33">
        <f t="shared" si="36"/>
        <v>192.542</v>
      </c>
      <c r="I248" s="33">
        <v>2</v>
      </c>
      <c r="J248" s="7">
        <f t="shared" si="37"/>
        <v>385.08</v>
      </c>
    </row>
    <row r="249" spans="1:10" ht="45" x14ac:dyDescent="0.25">
      <c r="A249" s="2" t="s">
        <v>210</v>
      </c>
      <c r="B249" s="2">
        <v>8</v>
      </c>
      <c r="C249" s="2"/>
      <c r="D249" s="2" t="s">
        <v>218</v>
      </c>
      <c r="E249" s="5" t="s">
        <v>9</v>
      </c>
      <c r="F249" s="6" t="s">
        <v>536</v>
      </c>
      <c r="G249" s="31">
        <v>237.01</v>
      </c>
      <c r="H249" s="33">
        <f t="shared" si="36"/>
        <v>282.0419</v>
      </c>
      <c r="I249" s="33">
        <v>6</v>
      </c>
      <c r="J249" s="7">
        <f t="shared" si="37"/>
        <v>1692.24</v>
      </c>
    </row>
    <row r="250" spans="1:10" ht="33.75" x14ac:dyDescent="0.25">
      <c r="A250" s="2" t="s">
        <v>210</v>
      </c>
      <c r="B250" s="2">
        <v>9</v>
      </c>
      <c r="C250" s="2"/>
      <c r="D250" s="2" t="s">
        <v>219</v>
      </c>
      <c r="E250" s="5" t="s">
        <v>9</v>
      </c>
      <c r="F250" s="6" t="s">
        <v>537</v>
      </c>
      <c r="G250" s="31">
        <v>54.03</v>
      </c>
      <c r="H250" s="33">
        <f t="shared" si="36"/>
        <v>64.295699999999997</v>
      </c>
      <c r="I250" s="33">
        <v>3</v>
      </c>
      <c r="J250" s="7">
        <f t="shared" si="37"/>
        <v>192.9</v>
      </c>
    </row>
    <row r="251" spans="1:10" ht="45" x14ac:dyDescent="0.25">
      <c r="A251" s="2" t="s">
        <v>210</v>
      </c>
      <c r="B251" s="2">
        <v>10</v>
      </c>
      <c r="C251" s="2"/>
      <c r="D251" s="2" t="s">
        <v>220</v>
      </c>
      <c r="E251" s="5" t="s">
        <v>9</v>
      </c>
      <c r="F251" s="6" t="s">
        <v>538</v>
      </c>
      <c r="G251" s="31">
        <v>141.88999999999999</v>
      </c>
      <c r="H251" s="33">
        <f t="shared" si="36"/>
        <v>168.84909999999996</v>
      </c>
      <c r="I251" s="33">
        <v>2</v>
      </c>
      <c r="J251" s="7">
        <f t="shared" si="37"/>
        <v>337.7</v>
      </c>
    </row>
    <row r="252" spans="1:10" ht="33.75" x14ac:dyDescent="0.25">
      <c r="A252" s="2" t="s">
        <v>210</v>
      </c>
      <c r="B252" s="2">
        <v>11</v>
      </c>
      <c r="C252" s="2"/>
      <c r="D252" s="2" t="s">
        <v>221</v>
      </c>
      <c r="E252" s="5" t="s">
        <v>9</v>
      </c>
      <c r="F252" s="6" t="s">
        <v>539</v>
      </c>
      <c r="G252" s="31">
        <v>54.84</v>
      </c>
      <c r="H252" s="33">
        <f t="shared" si="36"/>
        <v>65.259600000000006</v>
      </c>
      <c r="I252" s="33">
        <v>5</v>
      </c>
      <c r="J252" s="7">
        <f t="shared" si="37"/>
        <v>326.3</v>
      </c>
    </row>
    <row r="253" spans="1:10" ht="33.75" x14ac:dyDescent="0.25">
      <c r="A253" s="2" t="s">
        <v>210</v>
      </c>
      <c r="B253" s="2">
        <v>12</v>
      </c>
      <c r="C253" s="2"/>
      <c r="D253" s="2" t="s">
        <v>222</v>
      </c>
      <c r="E253" s="5" t="s">
        <v>9</v>
      </c>
      <c r="F253" s="6" t="s">
        <v>540</v>
      </c>
      <c r="G253" s="31">
        <v>37.409999999999997</v>
      </c>
      <c r="H253" s="33">
        <f t="shared" si="36"/>
        <v>44.517899999999997</v>
      </c>
      <c r="I253" s="33">
        <v>8</v>
      </c>
      <c r="J253" s="7">
        <f t="shared" si="37"/>
        <v>356.16</v>
      </c>
    </row>
    <row r="254" spans="1:10" ht="33.75" x14ac:dyDescent="0.25">
      <c r="A254" s="2" t="s">
        <v>210</v>
      </c>
      <c r="B254" s="2">
        <v>13</v>
      </c>
      <c r="C254" s="2"/>
      <c r="D254" s="2" t="s">
        <v>223</v>
      </c>
      <c r="E254" s="5" t="s">
        <v>9</v>
      </c>
      <c r="F254" s="6" t="s">
        <v>541</v>
      </c>
      <c r="G254" s="31">
        <v>49.73</v>
      </c>
      <c r="H254" s="33">
        <f t="shared" si="36"/>
        <v>59.178699999999992</v>
      </c>
      <c r="I254" s="33">
        <v>5</v>
      </c>
      <c r="J254" s="7">
        <f t="shared" si="37"/>
        <v>295.89999999999998</v>
      </c>
    </row>
    <row r="255" spans="1:10" ht="33.75" x14ac:dyDescent="0.25">
      <c r="A255" s="2" t="s">
        <v>210</v>
      </c>
      <c r="B255" s="2">
        <v>14</v>
      </c>
      <c r="C255" s="2"/>
      <c r="D255" s="2" t="s">
        <v>224</v>
      </c>
      <c r="E255" s="5" t="s">
        <v>9</v>
      </c>
      <c r="F255" s="6" t="s">
        <v>542</v>
      </c>
      <c r="G255" s="31">
        <v>26.8</v>
      </c>
      <c r="H255" s="33">
        <f t="shared" si="36"/>
        <v>31.891999999999999</v>
      </c>
      <c r="I255" s="33">
        <v>5</v>
      </c>
      <c r="J255" s="7">
        <f t="shared" si="37"/>
        <v>159.44999999999999</v>
      </c>
    </row>
    <row r="256" spans="1:10" ht="33.75" x14ac:dyDescent="0.25">
      <c r="A256" s="2" t="s">
        <v>210</v>
      </c>
      <c r="B256" s="2">
        <v>15</v>
      </c>
      <c r="C256" s="2"/>
      <c r="D256" s="2" t="s">
        <v>225</v>
      </c>
      <c r="E256" s="5" t="s">
        <v>9</v>
      </c>
      <c r="F256" s="6" t="s">
        <v>543</v>
      </c>
      <c r="G256" s="31">
        <v>211.81</v>
      </c>
      <c r="H256" s="33">
        <f t="shared" si="36"/>
        <v>252.0539</v>
      </c>
      <c r="I256" s="33">
        <v>4</v>
      </c>
      <c r="J256" s="7">
        <f t="shared" si="37"/>
        <v>1008.2</v>
      </c>
    </row>
    <row r="257" spans="1:10" ht="45" x14ac:dyDescent="0.25">
      <c r="A257" s="2" t="s">
        <v>210</v>
      </c>
      <c r="B257" s="2">
        <v>16</v>
      </c>
      <c r="C257" s="2"/>
      <c r="D257" s="2" t="s">
        <v>226</v>
      </c>
      <c r="E257" s="5" t="s">
        <v>9</v>
      </c>
      <c r="F257" s="6" t="s">
        <v>544</v>
      </c>
      <c r="G257" s="31">
        <v>88.66</v>
      </c>
      <c r="H257" s="33">
        <f t="shared" si="36"/>
        <v>105.50539999999999</v>
      </c>
      <c r="I257" s="33">
        <v>2</v>
      </c>
      <c r="J257" s="7">
        <f t="shared" si="37"/>
        <v>211.02</v>
      </c>
    </row>
    <row r="258" spans="1:10" ht="33.75" x14ac:dyDescent="0.25">
      <c r="A258" s="2" t="s">
        <v>210</v>
      </c>
      <c r="B258" s="2">
        <v>17</v>
      </c>
      <c r="C258" s="2"/>
      <c r="D258" s="2" t="s">
        <v>227</v>
      </c>
      <c r="E258" s="5" t="s">
        <v>9</v>
      </c>
      <c r="F258" s="6" t="s">
        <v>545</v>
      </c>
      <c r="G258" s="31">
        <v>58.13</v>
      </c>
      <c r="H258" s="33">
        <f t="shared" si="36"/>
        <v>69.174700000000001</v>
      </c>
      <c r="I258" s="33">
        <v>8</v>
      </c>
      <c r="J258" s="7">
        <f t="shared" si="37"/>
        <v>553.36</v>
      </c>
    </row>
    <row r="259" spans="1:10" ht="67.5" x14ac:dyDescent="0.25">
      <c r="A259" s="2" t="s">
        <v>210</v>
      </c>
      <c r="B259" s="2">
        <v>18</v>
      </c>
      <c r="C259" s="2"/>
      <c r="D259" s="2" t="s">
        <v>228</v>
      </c>
      <c r="E259" s="5" t="s">
        <v>9</v>
      </c>
      <c r="F259" s="6" t="s">
        <v>546</v>
      </c>
      <c r="G259" s="31">
        <v>357.84</v>
      </c>
      <c r="H259" s="33">
        <f t="shared" si="36"/>
        <v>425.82959999999997</v>
      </c>
      <c r="I259" s="33">
        <v>1</v>
      </c>
      <c r="J259" s="7">
        <f t="shared" si="37"/>
        <v>425.83</v>
      </c>
    </row>
    <row r="260" spans="1:10" ht="78.75" x14ac:dyDescent="0.25">
      <c r="A260" s="2" t="s">
        <v>210</v>
      </c>
      <c r="B260" s="2">
        <v>19</v>
      </c>
      <c r="C260" s="2"/>
      <c r="D260" s="2" t="s">
        <v>229</v>
      </c>
      <c r="E260" s="5" t="s">
        <v>9</v>
      </c>
      <c r="F260" s="6" t="s">
        <v>547</v>
      </c>
      <c r="G260" s="31">
        <v>405.05</v>
      </c>
      <c r="H260" s="33">
        <f t="shared" si="36"/>
        <v>482.0095</v>
      </c>
      <c r="I260" s="33">
        <v>1</v>
      </c>
      <c r="J260" s="7">
        <f t="shared" si="37"/>
        <v>482.01</v>
      </c>
    </row>
    <row r="261" spans="1:10" ht="90" x14ac:dyDescent="0.25">
      <c r="A261" s="2" t="s">
        <v>210</v>
      </c>
      <c r="B261" s="2">
        <v>20</v>
      </c>
      <c r="C261" s="2"/>
      <c r="D261" s="2" t="s">
        <v>230</v>
      </c>
      <c r="E261" s="5" t="s">
        <v>9</v>
      </c>
      <c r="F261" s="6" t="s">
        <v>548</v>
      </c>
      <c r="G261" s="31">
        <v>2420.42</v>
      </c>
      <c r="H261" s="33">
        <f t="shared" si="36"/>
        <v>2880.2997999999998</v>
      </c>
      <c r="I261" s="33">
        <v>1</v>
      </c>
      <c r="J261" s="7">
        <f t="shared" si="37"/>
        <v>2880.3</v>
      </c>
    </row>
    <row r="262" spans="1:10" x14ac:dyDescent="0.25">
      <c r="F262" s="4"/>
      <c r="G262" s="32"/>
      <c r="H262" s="19"/>
      <c r="I262" s="4"/>
      <c r="J262" s="8">
        <f>SUM(J242:J261)</f>
        <v>11715.18</v>
      </c>
    </row>
    <row r="264" spans="1:10" x14ac:dyDescent="0.25">
      <c r="D264" s="9" t="s">
        <v>4</v>
      </c>
      <c r="E264" s="10" t="s">
        <v>82</v>
      </c>
      <c r="F264" s="9" t="s">
        <v>231</v>
      </c>
      <c r="G264" s="29"/>
      <c r="H264" s="17"/>
      <c r="I264" s="17"/>
      <c r="J264" s="17"/>
    </row>
    <row r="266" spans="1:10" ht="56.25" x14ac:dyDescent="0.25">
      <c r="A266" s="2" t="s">
        <v>232</v>
      </c>
      <c r="B266" s="2">
        <v>1</v>
      </c>
      <c r="C266" s="2"/>
      <c r="D266" s="2" t="s">
        <v>233</v>
      </c>
      <c r="E266" s="5" t="s">
        <v>21</v>
      </c>
      <c r="F266" s="6" t="s">
        <v>549</v>
      </c>
      <c r="G266" s="31">
        <v>25.23</v>
      </c>
      <c r="H266" s="33">
        <f t="shared" ref="H266:H280" si="38">G266*1.19</f>
        <v>30.023699999999998</v>
      </c>
      <c r="I266" s="33">
        <v>3</v>
      </c>
      <c r="J266" s="7">
        <f>ROUND(ROUND(H266,2)*ROUND(I266,3),2)</f>
        <v>90.06</v>
      </c>
    </row>
    <row r="267" spans="1:10" ht="67.5" x14ac:dyDescent="0.25">
      <c r="A267" s="2" t="s">
        <v>232</v>
      </c>
      <c r="B267" s="2">
        <v>2</v>
      </c>
      <c r="C267" s="2"/>
      <c r="D267" s="2" t="s">
        <v>234</v>
      </c>
      <c r="E267" s="5" t="s">
        <v>9</v>
      </c>
      <c r="F267" s="6" t="s">
        <v>550</v>
      </c>
      <c r="G267" s="31">
        <v>381.48</v>
      </c>
      <c r="H267" s="33">
        <f t="shared" si="38"/>
        <v>453.96120000000002</v>
      </c>
      <c r="I267" s="33">
        <v>1</v>
      </c>
      <c r="J267" s="7">
        <f t="shared" ref="J267:J280" si="39">ROUND(ROUND(H267,2)*ROUND(I267,3),2)</f>
        <v>453.96</v>
      </c>
    </row>
    <row r="268" spans="1:10" ht="67.5" x14ac:dyDescent="0.25">
      <c r="A268" s="2" t="s">
        <v>232</v>
      </c>
      <c r="B268" s="2">
        <v>3</v>
      </c>
      <c r="C268" s="2"/>
      <c r="D268" s="2" t="s">
        <v>235</v>
      </c>
      <c r="E268" s="5" t="s">
        <v>9</v>
      </c>
      <c r="F268" s="6" t="s">
        <v>551</v>
      </c>
      <c r="G268" s="31">
        <v>449.37</v>
      </c>
      <c r="H268" s="33">
        <f t="shared" si="38"/>
        <v>534.75029999999992</v>
      </c>
      <c r="I268" s="33">
        <v>1</v>
      </c>
      <c r="J268" s="7">
        <f t="shared" si="39"/>
        <v>534.75</v>
      </c>
    </row>
    <row r="269" spans="1:10" ht="56.25" x14ac:dyDescent="0.25">
      <c r="A269" s="2" t="s">
        <v>232</v>
      </c>
      <c r="B269" s="2">
        <v>4</v>
      </c>
      <c r="C269" s="2"/>
      <c r="D269" s="2" t="s">
        <v>236</v>
      </c>
      <c r="E269" s="5" t="s">
        <v>9</v>
      </c>
      <c r="F269" s="6" t="s">
        <v>552</v>
      </c>
      <c r="G269" s="31">
        <v>405.44</v>
      </c>
      <c r="H269" s="33">
        <f t="shared" si="38"/>
        <v>482.47359999999998</v>
      </c>
      <c r="I269" s="33">
        <v>1</v>
      </c>
      <c r="J269" s="7">
        <f t="shared" si="39"/>
        <v>482.47</v>
      </c>
    </row>
    <row r="270" spans="1:10" ht="45" x14ac:dyDescent="0.25">
      <c r="A270" s="2" t="s">
        <v>232</v>
      </c>
      <c r="B270" s="2">
        <v>5</v>
      </c>
      <c r="C270" s="2"/>
      <c r="D270" s="2" t="s">
        <v>237</v>
      </c>
      <c r="E270" s="5" t="s">
        <v>9</v>
      </c>
      <c r="F270" s="6" t="s">
        <v>553</v>
      </c>
      <c r="G270" s="31">
        <v>146.77000000000001</v>
      </c>
      <c r="H270" s="33">
        <f t="shared" si="38"/>
        <v>174.65630000000002</v>
      </c>
      <c r="I270" s="33">
        <v>1</v>
      </c>
      <c r="J270" s="7">
        <f t="shared" si="39"/>
        <v>174.66</v>
      </c>
    </row>
    <row r="271" spans="1:10" ht="33.75" x14ac:dyDescent="0.25">
      <c r="A271" s="2" t="s">
        <v>232</v>
      </c>
      <c r="B271" s="2">
        <v>6</v>
      </c>
      <c r="C271" s="2"/>
      <c r="D271" s="2" t="s">
        <v>238</v>
      </c>
      <c r="E271" s="5" t="s">
        <v>9</v>
      </c>
      <c r="F271" s="6" t="s">
        <v>554</v>
      </c>
      <c r="G271" s="31">
        <v>127.15</v>
      </c>
      <c r="H271" s="33">
        <f t="shared" si="38"/>
        <v>151.30850000000001</v>
      </c>
      <c r="I271" s="33">
        <v>2</v>
      </c>
      <c r="J271" s="7">
        <f t="shared" si="39"/>
        <v>302.62</v>
      </c>
    </row>
    <row r="272" spans="1:10" ht="33.75" x14ac:dyDescent="0.25">
      <c r="A272" s="2" t="s">
        <v>232</v>
      </c>
      <c r="B272" s="2">
        <v>7</v>
      </c>
      <c r="C272" s="2"/>
      <c r="D272" s="2" t="s">
        <v>239</v>
      </c>
      <c r="E272" s="5" t="s">
        <v>9</v>
      </c>
      <c r="F272" s="6" t="s">
        <v>555</v>
      </c>
      <c r="G272" s="31">
        <v>81.3</v>
      </c>
      <c r="H272" s="33">
        <f t="shared" si="38"/>
        <v>96.746999999999986</v>
      </c>
      <c r="I272" s="33">
        <v>3</v>
      </c>
      <c r="J272" s="7">
        <f t="shared" si="39"/>
        <v>290.25</v>
      </c>
    </row>
    <row r="273" spans="1:10" ht="45" x14ac:dyDescent="0.25">
      <c r="A273" s="2" t="s">
        <v>232</v>
      </c>
      <c r="B273" s="2">
        <v>8</v>
      </c>
      <c r="C273" s="2"/>
      <c r="D273" s="2" t="s">
        <v>240</v>
      </c>
      <c r="E273" s="5" t="s">
        <v>9</v>
      </c>
      <c r="F273" s="6" t="s">
        <v>556</v>
      </c>
      <c r="G273" s="31">
        <v>15.92</v>
      </c>
      <c r="H273" s="33">
        <f t="shared" si="38"/>
        <v>18.944800000000001</v>
      </c>
      <c r="I273" s="33">
        <v>6</v>
      </c>
      <c r="J273" s="7">
        <f t="shared" si="39"/>
        <v>113.64</v>
      </c>
    </row>
    <row r="274" spans="1:10" ht="45" x14ac:dyDescent="0.25">
      <c r="A274" s="2" t="s">
        <v>232</v>
      </c>
      <c r="B274" s="2">
        <v>9</v>
      </c>
      <c r="C274" s="2"/>
      <c r="D274" s="2" t="s">
        <v>241</v>
      </c>
      <c r="E274" s="5" t="s">
        <v>9</v>
      </c>
      <c r="F274" s="6" t="s">
        <v>557</v>
      </c>
      <c r="G274" s="31">
        <v>18.2</v>
      </c>
      <c r="H274" s="33">
        <f t="shared" si="38"/>
        <v>21.657999999999998</v>
      </c>
      <c r="I274" s="33">
        <v>6</v>
      </c>
      <c r="J274" s="7">
        <f t="shared" si="39"/>
        <v>129.96</v>
      </c>
    </row>
    <row r="275" spans="1:10" ht="45" x14ac:dyDescent="0.25">
      <c r="A275" s="2" t="s">
        <v>232</v>
      </c>
      <c r="B275" s="2">
        <v>10</v>
      </c>
      <c r="C275" s="2"/>
      <c r="D275" s="2" t="s">
        <v>242</v>
      </c>
      <c r="E275" s="5" t="s">
        <v>9</v>
      </c>
      <c r="F275" s="6" t="s">
        <v>558</v>
      </c>
      <c r="G275" s="31">
        <v>25.24</v>
      </c>
      <c r="H275" s="33">
        <f t="shared" si="38"/>
        <v>30.035599999999995</v>
      </c>
      <c r="I275" s="33">
        <v>3</v>
      </c>
      <c r="J275" s="7">
        <f t="shared" si="39"/>
        <v>90.12</v>
      </c>
    </row>
    <row r="276" spans="1:10" ht="45" x14ac:dyDescent="0.25">
      <c r="A276" s="2" t="s">
        <v>232</v>
      </c>
      <c r="B276" s="2">
        <v>11</v>
      </c>
      <c r="C276" s="2"/>
      <c r="D276" s="2" t="s">
        <v>243</v>
      </c>
      <c r="E276" s="5" t="s">
        <v>9</v>
      </c>
      <c r="F276" s="6" t="s">
        <v>559</v>
      </c>
      <c r="G276" s="31">
        <v>65.489999999999995</v>
      </c>
      <c r="H276" s="33">
        <f t="shared" si="38"/>
        <v>77.933099999999996</v>
      </c>
      <c r="I276" s="33">
        <v>2</v>
      </c>
      <c r="J276" s="7">
        <f t="shared" si="39"/>
        <v>155.86000000000001</v>
      </c>
    </row>
    <row r="277" spans="1:10" ht="33.75" x14ac:dyDescent="0.25">
      <c r="A277" s="2" t="s">
        <v>232</v>
      </c>
      <c r="B277" s="2">
        <v>12</v>
      </c>
      <c r="C277" s="2"/>
      <c r="D277" s="2" t="s">
        <v>244</v>
      </c>
      <c r="E277" s="5" t="s">
        <v>9</v>
      </c>
      <c r="F277" s="6" t="s">
        <v>560</v>
      </c>
      <c r="G277" s="31">
        <v>13.57</v>
      </c>
      <c r="H277" s="33">
        <f t="shared" si="38"/>
        <v>16.148299999999999</v>
      </c>
      <c r="I277" s="33">
        <v>4</v>
      </c>
      <c r="J277" s="7">
        <f t="shared" si="39"/>
        <v>64.599999999999994</v>
      </c>
    </row>
    <row r="278" spans="1:10" ht="45" x14ac:dyDescent="0.25">
      <c r="A278" s="2" t="s">
        <v>232</v>
      </c>
      <c r="B278" s="2">
        <v>13</v>
      </c>
      <c r="C278" s="2"/>
      <c r="D278" s="2" t="s">
        <v>245</v>
      </c>
      <c r="E278" s="5" t="s">
        <v>9</v>
      </c>
      <c r="F278" s="6" t="s">
        <v>561</v>
      </c>
      <c r="G278" s="31">
        <v>408.57</v>
      </c>
      <c r="H278" s="33">
        <f t="shared" si="38"/>
        <v>486.19829999999996</v>
      </c>
      <c r="I278" s="33">
        <v>1</v>
      </c>
      <c r="J278" s="7">
        <f t="shared" si="39"/>
        <v>486.2</v>
      </c>
    </row>
    <row r="279" spans="1:10" ht="33.75" x14ac:dyDescent="0.25">
      <c r="A279" s="2" t="s">
        <v>232</v>
      </c>
      <c r="B279" s="2">
        <v>14</v>
      </c>
      <c r="C279" s="2"/>
      <c r="D279" s="2" t="s">
        <v>246</v>
      </c>
      <c r="E279" s="5" t="s">
        <v>9</v>
      </c>
      <c r="F279" s="6" t="s">
        <v>562</v>
      </c>
      <c r="G279" s="31">
        <v>343.92</v>
      </c>
      <c r="H279" s="33">
        <f t="shared" si="38"/>
        <v>409.26479999999998</v>
      </c>
      <c r="I279" s="33">
        <v>1</v>
      </c>
      <c r="J279" s="7">
        <f t="shared" si="39"/>
        <v>409.26</v>
      </c>
    </row>
    <row r="280" spans="1:10" ht="33.75" x14ac:dyDescent="0.25">
      <c r="A280" s="2" t="s">
        <v>232</v>
      </c>
      <c r="B280" s="2">
        <v>15</v>
      </c>
      <c r="C280" s="2"/>
      <c r="D280" s="2" t="s">
        <v>247</v>
      </c>
      <c r="E280" s="5" t="s">
        <v>9</v>
      </c>
      <c r="F280" s="6" t="s">
        <v>563</v>
      </c>
      <c r="G280" s="31">
        <v>280.14</v>
      </c>
      <c r="H280" s="33">
        <f t="shared" si="38"/>
        <v>333.36659999999995</v>
      </c>
      <c r="I280" s="33">
        <v>2</v>
      </c>
      <c r="J280" s="7">
        <f t="shared" si="39"/>
        <v>666.74</v>
      </c>
    </row>
    <row r="281" spans="1:10" x14ac:dyDescent="0.25">
      <c r="F281" s="4"/>
      <c r="G281" s="32"/>
      <c r="H281" s="19"/>
      <c r="I281" s="4"/>
      <c r="J281" s="8">
        <f>SUM(J266:J280)</f>
        <v>4445.1499999999996</v>
      </c>
    </row>
    <row r="283" spans="1:10" x14ac:dyDescent="0.25">
      <c r="D283" s="9" t="s">
        <v>4</v>
      </c>
      <c r="E283" s="10" t="s">
        <v>90</v>
      </c>
      <c r="F283" s="9" t="s">
        <v>248</v>
      </c>
      <c r="G283" s="29"/>
      <c r="H283" s="17"/>
      <c r="I283" s="17"/>
      <c r="J283" s="17"/>
    </row>
    <row r="285" spans="1:10" ht="67.5" x14ac:dyDescent="0.25">
      <c r="A285" s="2" t="s">
        <v>249</v>
      </c>
      <c r="B285" s="2">
        <v>1</v>
      </c>
      <c r="C285" s="2"/>
      <c r="D285" s="2" t="s">
        <v>250</v>
      </c>
      <c r="E285" s="5" t="s">
        <v>9</v>
      </c>
      <c r="F285" s="6" t="s">
        <v>564</v>
      </c>
      <c r="G285" s="31">
        <v>229.05</v>
      </c>
      <c r="H285" s="33">
        <f t="shared" ref="H285:H308" si="40">G285*1.19</f>
        <v>272.56950000000001</v>
      </c>
      <c r="I285" s="33">
        <v>2</v>
      </c>
      <c r="J285" s="7">
        <f>ROUND(ROUND(H285,2)*ROUND(I285,3),2)</f>
        <v>545.14</v>
      </c>
    </row>
    <row r="286" spans="1:10" ht="67.5" x14ac:dyDescent="0.25">
      <c r="A286" s="2" t="s">
        <v>249</v>
      </c>
      <c r="B286" s="2">
        <v>2</v>
      </c>
      <c r="C286" s="2"/>
      <c r="D286" s="2" t="s">
        <v>251</v>
      </c>
      <c r="E286" s="5" t="s">
        <v>9</v>
      </c>
      <c r="F286" s="6" t="s">
        <v>565</v>
      </c>
      <c r="G286" s="31">
        <v>238.61</v>
      </c>
      <c r="H286" s="33">
        <f t="shared" si="40"/>
        <v>283.94589999999999</v>
      </c>
      <c r="I286" s="33">
        <v>5</v>
      </c>
      <c r="J286" s="7">
        <f t="shared" ref="J286:J308" si="41">ROUND(ROUND(H286,2)*ROUND(I286,3),2)</f>
        <v>1419.75</v>
      </c>
    </row>
    <row r="287" spans="1:10" ht="45" x14ac:dyDescent="0.25">
      <c r="A287" s="2" t="s">
        <v>249</v>
      </c>
      <c r="B287" s="2">
        <v>3</v>
      </c>
      <c r="C287" s="2"/>
      <c r="D287" s="2" t="s">
        <v>252</v>
      </c>
      <c r="E287" s="5" t="s">
        <v>9</v>
      </c>
      <c r="F287" s="6" t="s">
        <v>566</v>
      </c>
      <c r="G287" s="31">
        <v>18.11</v>
      </c>
      <c r="H287" s="33">
        <f t="shared" si="40"/>
        <v>21.550899999999999</v>
      </c>
      <c r="I287" s="33">
        <v>2</v>
      </c>
      <c r="J287" s="7">
        <f t="shared" si="41"/>
        <v>43.1</v>
      </c>
    </row>
    <row r="288" spans="1:10" ht="45" x14ac:dyDescent="0.25">
      <c r="A288" s="2" t="s">
        <v>249</v>
      </c>
      <c r="B288" s="2">
        <v>4</v>
      </c>
      <c r="C288" s="2"/>
      <c r="D288" s="2" t="s">
        <v>253</v>
      </c>
      <c r="E288" s="5" t="s">
        <v>9</v>
      </c>
      <c r="F288" s="6" t="s">
        <v>567</v>
      </c>
      <c r="G288" s="31">
        <v>20.43</v>
      </c>
      <c r="H288" s="33">
        <f t="shared" si="40"/>
        <v>24.311699999999998</v>
      </c>
      <c r="I288" s="33">
        <v>1</v>
      </c>
      <c r="J288" s="7">
        <f t="shared" si="41"/>
        <v>24.31</v>
      </c>
    </row>
    <row r="289" spans="1:10" ht="45" x14ac:dyDescent="0.25">
      <c r="A289" s="2" t="s">
        <v>249</v>
      </c>
      <c r="B289" s="2">
        <v>5</v>
      </c>
      <c r="C289" s="2"/>
      <c r="D289" s="2" t="s">
        <v>254</v>
      </c>
      <c r="E289" s="5" t="s">
        <v>9</v>
      </c>
      <c r="F289" s="6" t="s">
        <v>568</v>
      </c>
      <c r="G289" s="31">
        <v>114.17</v>
      </c>
      <c r="H289" s="33">
        <f t="shared" si="40"/>
        <v>135.8623</v>
      </c>
      <c r="I289" s="33">
        <v>1</v>
      </c>
      <c r="J289" s="7">
        <f t="shared" si="41"/>
        <v>135.86000000000001</v>
      </c>
    </row>
    <row r="290" spans="1:10" ht="45" x14ac:dyDescent="0.25">
      <c r="A290" s="2" t="s">
        <v>249</v>
      </c>
      <c r="B290" s="2">
        <v>6</v>
      </c>
      <c r="C290" s="2"/>
      <c r="D290" s="2" t="s">
        <v>255</v>
      </c>
      <c r="E290" s="5" t="s">
        <v>9</v>
      </c>
      <c r="F290" s="6" t="s">
        <v>569</v>
      </c>
      <c r="G290" s="31">
        <v>32.700000000000003</v>
      </c>
      <c r="H290" s="33">
        <f t="shared" si="40"/>
        <v>38.913000000000004</v>
      </c>
      <c r="I290" s="33">
        <v>1</v>
      </c>
      <c r="J290" s="7">
        <f t="shared" si="41"/>
        <v>38.909999999999997</v>
      </c>
    </row>
    <row r="291" spans="1:10" ht="33.75" x14ac:dyDescent="0.25">
      <c r="A291" s="2" t="s">
        <v>249</v>
      </c>
      <c r="B291" s="2">
        <v>7</v>
      </c>
      <c r="C291" s="2"/>
      <c r="D291" s="2" t="s">
        <v>256</v>
      </c>
      <c r="E291" s="5" t="s">
        <v>21</v>
      </c>
      <c r="F291" s="6" t="s">
        <v>570</v>
      </c>
      <c r="G291" s="31">
        <v>43.68</v>
      </c>
      <c r="H291" s="33">
        <f t="shared" si="40"/>
        <v>51.979199999999999</v>
      </c>
      <c r="I291" s="33">
        <v>1</v>
      </c>
      <c r="J291" s="7">
        <f t="shared" si="41"/>
        <v>51.98</v>
      </c>
    </row>
    <row r="292" spans="1:10" ht="33.75" x14ac:dyDescent="0.25">
      <c r="A292" s="2" t="s">
        <v>249</v>
      </c>
      <c r="B292" s="2">
        <v>8</v>
      </c>
      <c r="C292" s="2"/>
      <c r="D292" s="2" t="s">
        <v>257</v>
      </c>
      <c r="E292" s="5" t="s">
        <v>21</v>
      </c>
      <c r="F292" s="6" t="s">
        <v>571</v>
      </c>
      <c r="G292" s="31">
        <v>45.57</v>
      </c>
      <c r="H292" s="33">
        <f t="shared" si="40"/>
        <v>54.228299999999997</v>
      </c>
      <c r="I292" s="33">
        <v>1</v>
      </c>
      <c r="J292" s="7">
        <f t="shared" si="41"/>
        <v>54.23</v>
      </c>
    </row>
    <row r="293" spans="1:10" ht="33.75" x14ac:dyDescent="0.25">
      <c r="A293" s="2" t="s">
        <v>249</v>
      </c>
      <c r="B293" s="2">
        <v>9</v>
      </c>
      <c r="C293" s="2"/>
      <c r="D293" s="2" t="s">
        <v>258</v>
      </c>
      <c r="E293" s="5" t="s">
        <v>21</v>
      </c>
      <c r="F293" s="6" t="s">
        <v>572</v>
      </c>
      <c r="G293" s="31">
        <v>59.44</v>
      </c>
      <c r="H293" s="33">
        <f t="shared" si="40"/>
        <v>70.733599999999996</v>
      </c>
      <c r="I293" s="33">
        <v>1</v>
      </c>
      <c r="J293" s="7">
        <f t="shared" si="41"/>
        <v>70.73</v>
      </c>
    </row>
    <row r="294" spans="1:10" ht="45" x14ac:dyDescent="0.25">
      <c r="A294" s="2" t="s">
        <v>249</v>
      </c>
      <c r="B294" s="2">
        <v>10</v>
      </c>
      <c r="C294" s="2"/>
      <c r="D294" s="2" t="s">
        <v>259</v>
      </c>
      <c r="E294" s="5" t="s">
        <v>9</v>
      </c>
      <c r="F294" s="6" t="s">
        <v>573</v>
      </c>
      <c r="G294" s="31">
        <v>277</v>
      </c>
      <c r="H294" s="33">
        <f t="shared" si="40"/>
        <v>329.63</v>
      </c>
      <c r="I294" s="33">
        <v>3</v>
      </c>
      <c r="J294" s="7">
        <f t="shared" si="41"/>
        <v>988.89</v>
      </c>
    </row>
    <row r="295" spans="1:10" ht="45" x14ac:dyDescent="0.25">
      <c r="A295" s="2" t="s">
        <v>249</v>
      </c>
      <c r="B295" s="2">
        <v>11</v>
      </c>
      <c r="C295" s="2"/>
      <c r="D295" s="2" t="s">
        <v>260</v>
      </c>
      <c r="E295" s="5" t="s">
        <v>9</v>
      </c>
      <c r="F295" s="6" t="s">
        <v>574</v>
      </c>
      <c r="G295" s="31">
        <v>46.12</v>
      </c>
      <c r="H295" s="33">
        <f t="shared" si="40"/>
        <v>54.882799999999996</v>
      </c>
      <c r="I295" s="33">
        <v>4</v>
      </c>
      <c r="J295" s="7">
        <f t="shared" si="41"/>
        <v>219.52</v>
      </c>
    </row>
    <row r="296" spans="1:10" ht="45" x14ac:dyDescent="0.25">
      <c r="A296" s="2" t="s">
        <v>249</v>
      </c>
      <c r="B296" s="2">
        <v>12</v>
      </c>
      <c r="C296" s="2"/>
      <c r="D296" s="2" t="s">
        <v>261</v>
      </c>
      <c r="E296" s="5" t="s">
        <v>9</v>
      </c>
      <c r="F296" s="6" t="s">
        <v>575</v>
      </c>
      <c r="G296" s="31">
        <v>56.05</v>
      </c>
      <c r="H296" s="33">
        <f t="shared" si="40"/>
        <v>66.6995</v>
      </c>
      <c r="I296" s="33">
        <v>1</v>
      </c>
      <c r="J296" s="7">
        <f t="shared" si="41"/>
        <v>66.7</v>
      </c>
    </row>
    <row r="297" spans="1:10" ht="45" x14ac:dyDescent="0.25">
      <c r="A297" s="2" t="s">
        <v>249</v>
      </c>
      <c r="B297" s="2">
        <v>13</v>
      </c>
      <c r="C297" s="2"/>
      <c r="D297" s="2" t="s">
        <v>262</v>
      </c>
      <c r="E297" s="5" t="s">
        <v>9</v>
      </c>
      <c r="F297" s="6" t="s">
        <v>576</v>
      </c>
      <c r="G297" s="31">
        <v>68.58</v>
      </c>
      <c r="H297" s="33">
        <f t="shared" si="40"/>
        <v>81.610199999999992</v>
      </c>
      <c r="I297" s="33">
        <v>1</v>
      </c>
      <c r="J297" s="7">
        <f t="shared" si="41"/>
        <v>81.61</v>
      </c>
    </row>
    <row r="298" spans="1:10" ht="45" x14ac:dyDescent="0.25">
      <c r="A298" s="2" t="s">
        <v>249</v>
      </c>
      <c r="B298" s="2">
        <v>14</v>
      </c>
      <c r="C298" s="2"/>
      <c r="D298" s="2" t="s">
        <v>263</v>
      </c>
      <c r="E298" s="5" t="s">
        <v>9</v>
      </c>
      <c r="F298" s="6" t="s">
        <v>577</v>
      </c>
      <c r="G298" s="31">
        <v>84.66</v>
      </c>
      <c r="H298" s="33">
        <f t="shared" si="40"/>
        <v>100.74539999999999</v>
      </c>
      <c r="I298" s="33">
        <v>2</v>
      </c>
      <c r="J298" s="7">
        <f t="shared" si="41"/>
        <v>201.5</v>
      </c>
    </row>
    <row r="299" spans="1:10" ht="33.75" x14ac:dyDescent="0.25">
      <c r="A299" s="2" t="s">
        <v>249</v>
      </c>
      <c r="B299" s="2">
        <v>15</v>
      </c>
      <c r="C299" s="2"/>
      <c r="D299" s="2" t="s">
        <v>264</v>
      </c>
      <c r="E299" s="5" t="s">
        <v>9</v>
      </c>
      <c r="F299" s="6" t="s">
        <v>578</v>
      </c>
      <c r="G299" s="31">
        <v>44.79</v>
      </c>
      <c r="H299" s="33">
        <f t="shared" si="40"/>
        <v>53.300099999999993</v>
      </c>
      <c r="I299" s="33">
        <v>5</v>
      </c>
      <c r="J299" s="7">
        <f t="shared" si="41"/>
        <v>266.5</v>
      </c>
    </row>
    <row r="300" spans="1:10" ht="33.75" x14ac:dyDescent="0.25">
      <c r="A300" s="2" t="s">
        <v>249</v>
      </c>
      <c r="B300" s="2">
        <v>16</v>
      </c>
      <c r="C300" s="2"/>
      <c r="D300" s="2" t="s">
        <v>265</v>
      </c>
      <c r="E300" s="5" t="s">
        <v>9</v>
      </c>
      <c r="F300" s="6" t="s">
        <v>579</v>
      </c>
      <c r="G300" s="31">
        <v>16.739999999999998</v>
      </c>
      <c r="H300" s="33">
        <f t="shared" si="40"/>
        <v>19.920599999999997</v>
      </c>
      <c r="I300" s="33">
        <v>3</v>
      </c>
      <c r="J300" s="7">
        <f t="shared" si="41"/>
        <v>59.76</v>
      </c>
    </row>
    <row r="301" spans="1:10" ht="33.75" x14ac:dyDescent="0.25">
      <c r="A301" s="2" t="s">
        <v>249</v>
      </c>
      <c r="B301" s="2">
        <v>17</v>
      </c>
      <c r="C301" s="2"/>
      <c r="D301" s="2" t="s">
        <v>266</v>
      </c>
      <c r="E301" s="5" t="s">
        <v>9</v>
      </c>
      <c r="F301" s="6" t="s">
        <v>580</v>
      </c>
      <c r="G301" s="31">
        <v>48.15</v>
      </c>
      <c r="H301" s="33">
        <f t="shared" si="40"/>
        <v>57.298499999999997</v>
      </c>
      <c r="I301" s="33">
        <v>1</v>
      </c>
      <c r="J301" s="7">
        <f t="shared" si="41"/>
        <v>57.3</v>
      </c>
    </row>
    <row r="302" spans="1:10" ht="33.75" x14ac:dyDescent="0.25">
      <c r="A302" s="2" t="s">
        <v>249</v>
      </c>
      <c r="B302" s="2">
        <v>18</v>
      </c>
      <c r="C302" s="2"/>
      <c r="D302" s="2" t="s">
        <v>267</v>
      </c>
      <c r="E302" s="5" t="s">
        <v>9</v>
      </c>
      <c r="F302" s="6" t="s">
        <v>581</v>
      </c>
      <c r="G302" s="31">
        <v>25.72</v>
      </c>
      <c r="H302" s="33">
        <f t="shared" si="40"/>
        <v>30.606799999999996</v>
      </c>
      <c r="I302" s="33">
        <v>1</v>
      </c>
      <c r="J302" s="7">
        <f t="shared" si="41"/>
        <v>30.61</v>
      </c>
    </row>
    <row r="303" spans="1:10" ht="33.75" x14ac:dyDescent="0.25">
      <c r="A303" s="2" t="s">
        <v>249</v>
      </c>
      <c r="B303" s="2">
        <v>19</v>
      </c>
      <c r="C303" s="2"/>
      <c r="D303" s="2" t="s">
        <v>268</v>
      </c>
      <c r="E303" s="5" t="s">
        <v>9</v>
      </c>
      <c r="F303" s="6" t="s">
        <v>582</v>
      </c>
      <c r="G303" s="31">
        <v>26.03</v>
      </c>
      <c r="H303" s="33">
        <f t="shared" si="40"/>
        <v>30.9757</v>
      </c>
      <c r="I303" s="33">
        <v>3</v>
      </c>
      <c r="J303" s="7">
        <f t="shared" si="41"/>
        <v>92.94</v>
      </c>
    </row>
    <row r="304" spans="1:10" ht="33.75" x14ac:dyDescent="0.25">
      <c r="A304" s="2" t="s">
        <v>249</v>
      </c>
      <c r="B304" s="2">
        <v>20</v>
      </c>
      <c r="C304" s="2"/>
      <c r="D304" s="2" t="s">
        <v>269</v>
      </c>
      <c r="E304" s="5" t="s">
        <v>9</v>
      </c>
      <c r="F304" s="6" t="s">
        <v>583</v>
      </c>
      <c r="G304" s="31">
        <v>23.2</v>
      </c>
      <c r="H304" s="33">
        <f t="shared" si="40"/>
        <v>27.607999999999997</v>
      </c>
      <c r="I304" s="33">
        <v>2</v>
      </c>
      <c r="J304" s="7">
        <f t="shared" si="41"/>
        <v>55.22</v>
      </c>
    </row>
    <row r="305" spans="1:10" ht="45" x14ac:dyDescent="0.25">
      <c r="A305" s="2" t="s">
        <v>249</v>
      </c>
      <c r="B305" s="2">
        <v>21</v>
      </c>
      <c r="C305" s="2"/>
      <c r="D305" s="2" t="s">
        <v>270</v>
      </c>
      <c r="E305" s="5" t="s">
        <v>9</v>
      </c>
      <c r="F305" s="6" t="s">
        <v>584</v>
      </c>
      <c r="G305" s="31">
        <v>52.59</v>
      </c>
      <c r="H305" s="33">
        <f t="shared" si="40"/>
        <v>62.582100000000004</v>
      </c>
      <c r="I305" s="33">
        <v>5</v>
      </c>
      <c r="J305" s="7">
        <f t="shared" si="41"/>
        <v>312.89999999999998</v>
      </c>
    </row>
    <row r="306" spans="1:10" ht="33.75" x14ac:dyDescent="0.25">
      <c r="A306" s="2" t="s">
        <v>249</v>
      </c>
      <c r="B306" s="2">
        <v>22</v>
      </c>
      <c r="C306" s="2"/>
      <c r="D306" s="2" t="s">
        <v>271</v>
      </c>
      <c r="E306" s="5" t="s">
        <v>9</v>
      </c>
      <c r="F306" s="6" t="s">
        <v>585</v>
      </c>
      <c r="G306" s="31">
        <v>22.45</v>
      </c>
      <c r="H306" s="33">
        <f t="shared" si="40"/>
        <v>26.715499999999999</v>
      </c>
      <c r="I306" s="33">
        <v>2</v>
      </c>
      <c r="J306" s="7">
        <f t="shared" si="41"/>
        <v>53.44</v>
      </c>
    </row>
    <row r="307" spans="1:10" ht="33.75" x14ac:dyDescent="0.25">
      <c r="A307" s="2" t="s">
        <v>249</v>
      </c>
      <c r="B307" s="2">
        <v>23</v>
      </c>
      <c r="C307" s="2"/>
      <c r="D307" s="2" t="s">
        <v>272</v>
      </c>
      <c r="E307" s="5" t="s">
        <v>9</v>
      </c>
      <c r="F307" s="6" t="s">
        <v>586</v>
      </c>
      <c r="G307" s="31">
        <v>27.94</v>
      </c>
      <c r="H307" s="33">
        <f t="shared" si="40"/>
        <v>33.248600000000003</v>
      </c>
      <c r="I307" s="33">
        <v>2</v>
      </c>
      <c r="J307" s="7">
        <f t="shared" si="41"/>
        <v>66.5</v>
      </c>
    </row>
    <row r="308" spans="1:10" ht="33.75" x14ac:dyDescent="0.25">
      <c r="A308" s="2" t="s">
        <v>249</v>
      </c>
      <c r="B308" s="2">
        <v>24</v>
      </c>
      <c r="C308" s="2"/>
      <c r="D308" s="2" t="s">
        <v>273</v>
      </c>
      <c r="E308" s="5" t="s">
        <v>9</v>
      </c>
      <c r="F308" s="6" t="s">
        <v>587</v>
      </c>
      <c r="G308" s="31">
        <v>17.34</v>
      </c>
      <c r="H308" s="33">
        <f t="shared" si="40"/>
        <v>20.634599999999999</v>
      </c>
      <c r="I308" s="33">
        <v>2</v>
      </c>
      <c r="J308" s="7">
        <f t="shared" si="41"/>
        <v>41.26</v>
      </c>
    </row>
    <row r="309" spans="1:10" x14ac:dyDescent="0.25">
      <c r="F309" s="4"/>
      <c r="G309" s="32"/>
      <c r="H309" s="19"/>
      <c r="I309" s="4"/>
      <c r="J309" s="8">
        <f>SUM(J285:J308)</f>
        <v>4978.6599999999989</v>
      </c>
    </row>
    <row r="310" spans="1:10" ht="7.5" customHeight="1" x14ac:dyDescent="0.25"/>
    <row r="311" spans="1:10" x14ac:dyDescent="0.25">
      <c r="D311" s="9" t="s">
        <v>4</v>
      </c>
      <c r="E311" s="10" t="s">
        <v>96</v>
      </c>
      <c r="F311" s="9" t="s">
        <v>274</v>
      </c>
      <c r="G311" s="29"/>
      <c r="H311" s="17"/>
      <c r="I311" s="17"/>
      <c r="J311" s="17"/>
    </row>
    <row r="313" spans="1:10" ht="45" x14ac:dyDescent="0.25">
      <c r="A313" s="2" t="s">
        <v>275</v>
      </c>
      <c r="B313" s="2">
        <v>1</v>
      </c>
      <c r="C313" s="2"/>
      <c r="D313" s="2" t="s">
        <v>276</v>
      </c>
      <c r="E313" s="5" t="s">
        <v>9</v>
      </c>
      <c r="F313" s="6" t="s">
        <v>588</v>
      </c>
      <c r="G313" s="31">
        <v>381.9</v>
      </c>
      <c r="H313" s="33">
        <f t="shared" ref="H313:H315" si="42">G313*1.19</f>
        <v>454.46099999999996</v>
      </c>
      <c r="I313" s="33">
        <v>1</v>
      </c>
      <c r="J313" s="7">
        <f>ROUND(ROUND(H313,2)*ROUND(I313,3),2)</f>
        <v>454.46</v>
      </c>
    </row>
    <row r="314" spans="1:10" ht="45" x14ac:dyDescent="0.25">
      <c r="A314" s="2" t="s">
        <v>275</v>
      </c>
      <c r="B314" s="2">
        <v>2</v>
      </c>
      <c r="C314" s="2"/>
      <c r="D314" s="2" t="s">
        <v>277</v>
      </c>
      <c r="E314" s="5" t="s">
        <v>9</v>
      </c>
      <c r="F314" s="6" t="s">
        <v>589</v>
      </c>
      <c r="G314" s="31">
        <v>3179.62</v>
      </c>
      <c r="H314" s="33">
        <f t="shared" si="42"/>
        <v>3783.7477999999996</v>
      </c>
      <c r="I314" s="33">
        <v>1</v>
      </c>
      <c r="J314" s="7">
        <f t="shared" ref="J314:J315" si="43">ROUND(ROUND(H314,2)*ROUND(I314,3),2)</f>
        <v>3783.75</v>
      </c>
    </row>
    <row r="315" spans="1:10" ht="45" x14ac:dyDescent="0.25">
      <c r="A315" s="2" t="s">
        <v>275</v>
      </c>
      <c r="B315" s="2">
        <v>3</v>
      </c>
      <c r="C315" s="2"/>
      <c r="D315" s="2" t="s">
        <v>278</v>
      </c>
      <c r="E315" s="5" t="s">
        <v>9</v>
      </c>
      <c r="F315" s="6" t="s">
        <v>590</v>
      </c>
      <c r="G315" s="31">
        <v>1260.5</v>
      </c>
      <c r="H315" s="33">
        <f t="shared" si="42"/>
        <v>1499.9949999999999</v>
      </c>
      <c r="I315" s="33">
        <v>1</v>
      </c>
      <c r="J315" s="7">
        <f t="shared" si="43"/>
        <v>1500</v>
      </c>
    </row>
    <row r="316" spans="1:10" x14ac:dyDescent="0.25">
      <c r="F316" s="4"/>
      <c r="G316" s="32"/>
      <c r="H316" s="19"/>
      <c r="I316" s="4"/>
      <c r="J316" s="8">
        <f>SUM(J313:J315)</f>
        <v>5738.21</v>
      </c>
    </row>
    <row r="317" spans="1:10" ht="9" customHeight="1" x14ac:dyDescent="0.25"/>
    <row r="318" spans="1:10" x14ac:dyDescent="0.25">
      <c r="D318" s="9" t="s">
        <v>4</v>
      </c>
      <c r="E318" s="10" t="s">
        <v>102</v>
      </c>
      <c r="F318" s="9" t="s">
        <v>279</v>
      </c>
      <c r="G318" s="29"/>
      <c r="H318" s="17"/>
      <c r="I318" s="17"/>
      <c r="J318" s="17"/>
    </row>
    <row r="320" spans="1:10" ht="78.75" x14ac:dyDescent="0.25">
      <c r="A320" s="2" t="s">
        <v>280</v>
      </c>
      <c r="B320" s="2">
        <v>1</v>
      </c>
      <c r="C320" s="2"/>
      <c r="D320" s="2" t="s">
        <v>281</v>
      </c>
      <c r="E320" s="5" t="s">
        <v>9</v>
      </c>
      <c r="F320" s="6" t="s">
        <v>591</v>
      </c>
      <c r="G320" s="31">
        <v>148.27000000000001</v>
      </c>
      <c r="H320" s="33">
        <f t="shared" ref="H320:H322" si="44">G320*1.19</f>
        <v>176.44130000000001</v>
      </c>
      <c r="I320" s="33">
        <v>4</v>
      </c>
      <c r="J320" s="7">
        <f>ROUND(ROUND(H320,2)*ROUND(I320,3),2)</f>
        <v>705.76</v>
      </c>
    </row>
    <row r="321" spans="1:10" ht="101.25" x14ac:dyDescent="0.25">
      <c r="A321" s="2" t="s">
        <v>280</v>
      </c>
      <c r="B321" s="2">
        <v>2</v>
      </c>
      <c r="C321" s="2"/>
      <c r="D321" s="2" t="s">
        <v>282</v>
      </c>
      <c r="E321" s="5" t="s">
        <v>9</v>
      </c>
      <c r="F321" s="6" t="s">
        <v>592</v>
      </c>
      <c r="G321" s="31">
        <v>64.48</v>
      </c>
      <c r="H321" s="33">
        <f t="shared" si="44"/>
        <v>76.731200000000001</v>
      </c>
      <c r="I321" s="33">
        <v>4</v>
      </c>
      <c r="J321" s="7">
        <f t="shared" ref="J321:J322" si="45">ROUND(ROUND(H321,2)*ROUND(I321,3),2)</f>
        <v>306.92</v>
      </c>
    </row>
    <row r="322" spans="1:10" ht="101.25" x14ac:dyDescent="0.25">
      <c r="A322" s="2" t="s">
        <v>280</v>
      </c>
      <c r="B322" s="2">
        <v>3</v>
      </c>
      <c r="C322" s="2"/>
      <c r="D322" s="2" t="s">
        <v>283</v>
      </c>
      <c r="E322" s="5" t="s">
        <v>9</v>
      </c>
      <c r="F322" s="6" t="s">
        <v>593</v>
      </c>
      <c r="G322" s="31">
        <v>86.43</v>
      </c>
      <c r="H322" s="33">
        <f t="shared" si="44"/>
        <v>102.85170000000001</v>
      </c>
      <c r="I322" s="33">
        <v>8</v>
      </c>
      <c r="J322" s="7">
        <f t="shared" si="45"/>
        <v>822.8</v>
      </c>
    </row>
    <row r="323" spans="1:10" x14ac:dyDescent="0.25">
      <c r="F323" s="4"/>
      <c r="G323" s="32"/>
      <c r="H323" s="19"/>
      <c r="I323" s="4"/>
      <c r="J323" s="8">
        <f>SUM(J320:J322)</f>
        <v>1835.48</v>
      </c>
    </row>
    <row r="324" spans="1:10" ht="6" customHeight="1" x14ac:dyDescent="0.25"/>
    <row r="325" spans="1:10" x14ac:dyDescent="0.25">
      <c r="D325" s="9" t="s">
        <v>4</v>
      </c>
      <c r="E325" s="10" t="s">
        <v>337</v>
      </c>
      <c r="F325" s="9" t="s">
        <v>285</v>
      </c>
      <c r="G325" s="29"/>
      <c r="H325" s="17"/>
      <c r="I325" s="17"/>
      <c r="J325" s="17"/>
    </row>
    <row r="326" spans="1:10" x14ac:dyDescent="0.25">
      <c r="D326" s="11"/>
      <c r="E326" s="12" t="s">
        <v>3</v>
      </c>
      <c r="F326" s="11" t="s">
        <v>286</v>
      </c>
      <c r="G326" s="30"/>
      <c r="H326" s="18"/>
      <c r="I326" s="18"/>
      <c r="J326" s="18"/>
    </row>
    <row r="328" spans="1:10" ht="33.75" x14ac:dyDescent="0.25">
      <c r="A328" s="2" t="s">
        <v>287</v>
      </c>
      <c r="B328" s="2">
        <v>1</v>
      </c>
      <c r="C328" s="2"/>
      <c r="D328" s="2" t="s">
        <v>288</v>
      </c>
      <c r="E328" s="5" t="s">
        <v>9</v>
      </c>
      <c r="F328" s="6" t="s">
        <v>594</v>
      </c>
      <c r="G328" s="31">
        <v>121.73</v>
      </c>
      <c r="H328" s="33">
        <f t="shared" ref="H328:H330" si="46">G328*1.19</f>
        <v>144.8587</v>
      </c>
      <c r="I328" s="33">
        <v>2</v>
      </c>
      <c r="J328" s="7">
        <f>ROUND(ROUND(H328,2)*ROUND(I328,3),2)</f>
        <v>289.72000000000003</v>
      </c>
    </row>
    <row r="329" spans="1:10" ht="56.25" x14ac:dyDescent="0.25">
      <c r="A329" s="2" t="s">
        <v>287</v>
      </c>
      <c r="B329" s="2">
        <v>2</v>
      </c>
      <c r="C329" s="2"/>
      <c r="D329" s="2" t="s">
        <v>289</v>
      </c>
      <c r="E329" s="5" t="s">
        <v>21</v>
      </c>
      <c r="F329" s="6" t="s">
        <v>595</v>
      </c>
      <c r="G329" s="31">
        <v>87.15</v>
      </c>
      <c r="H329" s="33">
        <f t="shared" si="46"/>
        <v>103.7085</v>
      </c>
      <c r="I329" s="33">
        <v>5</v>
      </c>
      <c r="J329" s="7">
        <f t="shared" ref="J329:J330" si="47">ROUND(ROUND(H329,2)*ROUND(I329,3),2)</f>
        <v>518.54999999999995</v>
      </c>
    </row>
    <row r="330" spans="1:10" ht="56.25" x14ac:dyDescent="0.25">
      <c r="A330" s="2" t="s">
        <v>287</v>
      </c>
      <c r="B330" s="2">
        <v>3</v>
      </c>
      <c r="C330" s="2"/>
      <c r="D330" s="2" t="s">
        <v>290</v>
      </c>
      <c r="E330" s="5" t="s">
        <v>21</v>
      </c>
      <c r="F330" s="6" t="s">
        <v>596</v>
      </c>
      <c r="G330" s="31">
        <v>183.28</v>
      </c>
      <c r="H330" s="33">
        <f t="shared" si="46"/>
        <v>218.10319999999999</v>
      </c>
      <c r="I330" s="33">
        <v>3</v>
      </c>
      <c r="J330" s="7">
        <f t="shared" si="47"/>
        <v>654.29999999999995</v>
      </c>
    </row>
    <row r="331" spans="1:10" x14ac:dyDescent="0.25">
      <c r="F331" s="4"/>
      <c r="G331" s="32"/>
      <c r="H331" s="19"/>
      <c r="I331" s="4"/>
      <c r="J331" s="8">
        <f>SUM(J328:J330)</f>
        <v>1462.57</v>
      </c>
    </row>
    <row r="333" spans="1:10" x14ac:dyDescent="0.25">
      <c r="D333" s="11"/>
      <c r="E333" s="12" t="s">
        <v>17</v>
      </c>
      <c r="F333" s="11" t="s">
        <v>291</v>
      </c>
      <c r="G333" s="30"/>
      <c r="H333" s="18"/>
      <c r="I333" s="18"/>
      <c r="J333" s="18"/>
    </row>
    <row r="335" spans="1:10" ht="56.25" x14ac:dyDescent="0.25">
      <c r="A335" s="2" t="s">
        <v>292</v>
      </c>
      <c r="B335" s="2">
        <v>1</v>
      </c>
      <c r="C335" s="2"/>
      <c r="D335" s="2" t="s">
        <v>293</v>
      </c>
      <c r="E335" s="5" t="s">
        <v>21</v>
      </c>
      <c r="F335" s="6" t="s">
        <v>597</v>
      </c>
      <c r="G335" s="31">
        <v>118.82</v>
      </c>
      <c r="H335" s="33">
        <f t="shared" ref="H335" si="48">G335*1.19</f>
        <v>141.39579999999998</v>
      </c>
      <c r="I335" s="33">
        <v>5</v>
      </c>
      <c r="J335" s="7">
        <f>ROUND(ROUND(H335,2)*ROUND(I335,3),2)</f>
        <v>707</v>
      </c>
    </row>
    <row r="336" spans="1:10" x14ac:dyDescent="0.25">
      <c r="F336" s="4"/>
      <c r="G336" s="32"/>
      <c r="H336" s="19"/>
      <c r="I336" s="4"/>
      <c r="J336" s="8">
        <f>SUM(J335:J335)</f>
        <v>707</v>
      </c>
    </row>
    <row r="338" spans="1:10" x14ac:dyDescent="0.25">
      <c r="D338" s="11"/>
      <c r="E338" s="12" t="s">
        <v>28</v>
      </c>
      <c r="F338" s="11" t="s">
        <v>598</v>
      </c>
      <c r="G338" s="30"/>
      <c r="H338" s="18"/>
      <c r="I338" s="18"/>
      <c r="J338" s="18"/>
    </row>
    <row r="340" spans="1:10" ht="60.75" customHeight="1" x14ac:dyDescent="0.25">
      <c r="A340" s="2" t="s">
        <v>294</v>
      </c>
      <c r="B340" s="2">
        <v>1</v>
      </c>
      <c r="C340" s="2"/>
      <c r="D340" s="2" t="s">
        <v>295</v>
      </c>
      <c r="E340" s="5" t="s">
        <v>9</v>
      </c>
      <c r="F340" s="6" t="s">
        <v>599</v>
      </c>
      <c r="G340" s="31">
        <v>119.92</v>
      </c>
      <c r="H340" s="33">
        <f t="shared" ref="H340:H347" si="49">G340*1.19</f>
        <v>142.70480000000001</v>
      </c>
      <c r="I340" s="33">
        <v>5</v>
      </c>
      <c r="J340" s="7">
        <f>ROUND(ROUND(H340,2)*ROUND(I340,3),2)</f>
        <v>713.5</v>
      </c>
    </row>
    <row r="341" spans="1:10" ht="45" x14ac:dyDescent="0.25">
      <c r="A341" s="2" t="s">
        <v>294</v>
      </c>
      <c r="B341" s="2">
        <v>2</v>
      </c>
      <c r="C341" s="2"/>
      <c r="D341" s="2" t="s">
        <v>296</v>
      </c>
      <c r="E341" s="5" t="s">
        <v>21</v>
      </c>
      <c r="F341" s="6" t="s">
        <v>600</v>
      </c>
      <c r="G341" s="31">
        <v>21.15</v>
      </c>
      <c r="H341" s="33">
        <f t="shared" si="49"/>
        <v>25.168499999999998</v>
      </c>
      <c r="I341" s="33">
        <v>25</v>
      </c>
      <c r="J341" s="7">
        <f t="shared" ref="J341:J347" si="50">ROUND(ROUND(H341,2)*ROUND(I341,3),2)</f>
        <v>629.25</v>
      </c>
    </row>
    <row r="342" spans="1:10" ht="45" x14ac:dyDescent="0.25">
      <c r="A342" s="2" t="s">
        <v>294</v>
      </c>
      <c r="B342" s="2">
        <v>3</v>
      </c>
      <c r="C342" s="2"/>
      <c r="D342" s="2" t="s">
        <v>297</v>
      </c>
      <c r="E342" s="5" t="s">
        <v>21</v>
      </c>
      <c r="F342" s="6" t="s">
        <v>601</v>
      </c>
      <c r="G342" s="31">
        <v>8.94</v>
      </c>
      <c r="H342" s="33">
        <f t="shared" si="49"/>
        <v>10.638599999999999</v>
      </c>
      <c r="I342" s="33">
        <v>25</v>
      </c>
      <c r="J342" s="7">
        <f t="shared" si="50"/>
        <v>266</v>
      </c>
    </row>
    <row r="343" spans="1:10" ht="45" x14ac:dyDescent="0.25">
      <c r="A343" s="2" t="s">
        <v>294</v>
      </c>
      <c r="B343" s="2">
        <v>4</v>
      </c>
      <c r="C343" s="2"/>
      <c r="D343" s="2" t="s">
        <v>298</v>
      </c>
      <c r="E343" s="5" t="s">
        <v>21</v>
      </c>
      <c r="F343" s="6" t="s">
        <v>602</v>
      </c>
      <c r="G343" s="31">
        <v>12.15</v>
      </c>
      <c r="H343" s="33">
        <f t="shared" si="49"/>
        <v>14.458499999999999</v>
      </c>
      <c r="I343" s="33">
        <v>25</v>
      </c>
      <c r="J343" s="7">
        <f t="shared" si="50"/>
        <v>361.5</v>
      </c>
    </row>
    <row r="344" spans="1:10" ht="45" x14ac:dyDescent="0.25">
      <c r="A344" s="2" t="s">
        <v>294</v>
      </c>
      <c r="B344" s="2">
        <v>5</v>
      </c>
      <c r="C344" s="2"/>
      <c r="D344" s="2" t="s">
        <v>299</v>
      </c>
      <c r="E344" s="5" t="s">
        <v>21</v>
      </c>
      <c r="F344" s="6" t="s">
        <v>603</v>
      </c>
      <c r="G344" s="31">
        <v>14.32</v>
      </c>
      <c r="H344" s="33">
        <f t="shared" si="49"/>
        <v>17.040800000000001</v>
      </c>
      <c r="I344" s="33">
        <v>25</v>
      </c>
      <c r="J344" s="7">
        <f t="shared" si="50"/>
        <v>426</v>
      </c>
    </row>
    <row r="345" spans="1:10" ht="45" x14ac:dyDescent="0.25">
      <c r="A345" s="2" t="s">
        <v>294</v>
      </c>
      <c r="B345" s="2">
        <v>6</v>
      </c>
      <c r="C345" s="2"/>
      <c r="D345" s="2" t="s">
        <v>300</v>
      </c>
      <c r="E345" s="5" t="s">
        <v>21</v>
      </c>
      <c r="F345" s="6" t="s">
        <v>604</v>
      </c>
      <c r="G345" s="31">
        <v>18.510000000000002</v>
      </c>
      <c r="H345" s="33">
        <f t="shared" si="49"/>
        <v>22.026900000000001</v>
      </c>
      <c r="I345" s="33">
        <v>25</v>
      </c>
      <c r="J345" s="7">
        <f t="shared" si="50"/>
        <v>550.75</v>
      </c>
    </row>
    <row r="346" spans="1:10" ht="45" x14ac:dyDescent="0.25">
      <c r="A346" s="2" t="s">
        <v>294</v>
      </c>
      <c r="B346" s="2">
        <v>7</v>
      </c>
      <c r="C346" s="2"/>
      <c r="D346" s="2" t="s">
        <v>301</v>
      </c>
      <c r="E346" s="5" t="s">
        <v>21</v>
      </c>
      <c r="F346" s="6" t="s">
        <v>605</v>
      </c>
      <c r="G346" s="31">
        <v>24.57</v>
      </c>
      <c r="H346" s="33">
        <f t="shared" si="49"/>
        <v>29.238299999999999</v>
      </c>
      <c r="I346" s="33">
        <v>25</v>
      </c>
      <c r="J346" s="7">
        <f t="shared" si="50"/>
        <v>731</v>
      </c>
    </row>
    <row r="347" spans="1:10" ht="45" x14ac:dyDescent="0.25">
      <c r="A347" s="2" t="s">
        <v>294</v>
      </c>
      <c r="B347" s="2">
        <v>8</v>
      </c>
      <c r="C347" s="2"/>
      <c r="D347" s="2" t="s">
        <v>302</v>
      </c>
      <c r="E347" s="5" t="s">
        <v>21</v>
      </c>
      <c r="F347" s="6" t="s">
        <v>606</v>
      </c>
      <c r="G347" s="31">
        <v>30.93</v>
      </c>
      <c r="H347" s="33">
        <f t="shared" si="49"/>
        <v>36.806699999999999</v>
      </c>
      <c r="I347" s="33">
        <v>25</v>
      </c>
      <c r="J347" s="7">
        <f t="shared" si="50"/>
        <v>920.25</v>
      </c>
    </row>
    <row r="348" spans="1:10" x14ac:dyDescent="0.25">
      <c r="F348" s="4"/>
      <c r="G348" s="32"/>
      <c r="H348" s="19"/>
      <c r="I348" s="4"/>
      <c r="J348" s="8">
        <f>SUM(J340:J347)</f>
        <v>4598.25</v>
      </c>
    </row>
    <row r="350" spans="1:10" x14ac:dyDescent="0.25">
      <c r="D350" s="11"/>
      <c r="E350" s="12" t="s">
        <v>43</v>
      </c>
      <c r="F350" s="11" t="s">
        <v>303</v>
      </c>
      <c r="G350" s="30"/>
      <c r="H350" s="18"/>
      <c r="I350" s="18"/>
      <c r="J350" s="18"/>
    </row>
    <row r="352" spans="1:10" ht="67.5" x14ac:dyDescent="0.25">
      <c r="A352" s="2" t="s">
        <v>304</v>
      </c>
      <c r="B352" s="2">
        <v>1</v>
      </c>
      <c r="C352" s="2"/>
      <c r="D352" s="2" t="s">
        <v>305</v>
      </c>
      <c r="E352" s="5" t="s">
        <v>21</v>
      </c>
      <c r="F352" s="6" t="s">
        <v>607</v>
      </c>
      <c r="G352" s="31">
        <v>21.47</v>
      </c>
      <c r="H352" s="33">
        <f t="shared" ref="H352:H359" si="51">G352*1.19</f>
        <v>25.549299999999999</v>
      </c>
      <c r="I352" s="33">
        <v>25</v>
      </c>
      <c r="J352" s="7">
        <f>ROUND(ROUND(H352,2)*ROUND(I352,3),2)</f>
        <v>638.75</v>
      </c>
    </row>
    <row r="353" spans="1:10" ht="67.5" x14ac:dyDescent="0.25">
      <c r="A353" s="2" t="s">
        <v>304</v>
      </c>
      <c r="B353" s="2">
        <v>2</v>
      </c>
      <c r="C353" s="2"/>
      <c r="D353" s="2" t="s">
        <v>306</v>
      </c>
      <c r="E353" s="5" t="s">
        <v>21</v>
      </c>
      <c r="F353" s="6" t="s">
        <v>608</v>
      </c>
      <c r="G353" s="31">
        <v>22.19</v>
      </c>
      <c r="H353" s="33">
        <f t="shared" si="51"/>
        <v>26.406099999999999</v>
      </c>
      <c r="I353" s="33">
        <v>25</v>
      </c>
      <c r="J353" s="7">
        <f t="shared" ref="J353:J359" si="52">ROUND(ROUND(H353,2)*ROUND(I353,3),2)</f>
        <v>660.25</v>
      </c>
    </row>
    <row r="354" spans="1:10" ht="67.5" x14ac:dyDescent="0.25">
      <c r="A354" s="2" t="s">
        <v>304</v>
      </c>
      <c r="B354" s="2">
        <v>3</v>
      </c>
      <c r="C354" s="2"/>
      <c r="D354" s="2" t="s">
        <v>307</v>
      </c>
      <c r="E354" s="5" t="s">
        <v>21</v>
      </c>
      <c r="F354" s="6" t="s">
        <v>609</v>
      </c>
      <c r="G354" s="31">
        <v>24.86</v>
      </c>
      <c r="H354" s="33">
        <f t="shared" si="51"/>
        <v>29.583399999999997</v>
      </c>
      <c r="I354" s="33">
        <v>25</v>
      </c>
      <c r="J354" s="7">
        <f t="shared" si="52"/>
        <v>739.5</v>
      </c>
    </row>
    <row r="355" spans="1:10" ht="67.5" x14ac:dyDescent="0.25">
      <c r="A355" s="2" t="s">
        <v>304</v>
      </c>
      <c r="B355" s="2">
        <v>4</v>
      </c>
      <c r="C355" s="2"/>
      <c r="D355" s="2" t="s">
        <v>308</v>
      </c>
      <c r="E355" s="5" t="s">
        <v>21</v>
      </c>
      <c r="F355" s="6" t="s">
        <v>610</v>
      </c>
      <c r="G355" s="31">
        <v>29.78</v>
      </c>
      <c r="H355" s="33">
        <f t="shared" si="51"/>
        <v>35.438200000000002</v>
      </c>
      <c r="I355" s="33">
        <v>25</v>
      </c>
      <c r="J355" s="7">
        <f t="shared" si="52"/>
        <v>886</v>
      </c>
    </row>
    <row r="356" spans="1:10" ht="56.25" x14ac:dyDescent="0.25">
      <c r="A356" s="2" t="s">
        <v>304</v>
      </c>
      <c r="B356" s="2">
        <v>5</v>
      </c>
      <c r="C356" s="2"/>
      <c r="D356" s="2" t="s">
        <v>309</v>
      </c>
      <c r="E356" s="5" t="s">
        <v>21</v>
      </c>
      <c r="F356" s="6" t="s">
        <v>611</v>
      </c>
      <c r="G356" s="31">
        <v>28.13</v>
      </c>
      <c r="H356" s="33">
        <f t="shared" si="51"/>
        <v>33.474699999999999</v>
      </c>
      <c r="I356" s="33">
        <v>25</v>
      </c>
      <c r="J356" s="7">
        <f t="shared" si="52"/>
        <v>836.75</v>
      </c>
    </row>
    <row r="357" spans="1:10" ht="56.25" x14ac:dyDescent="0.25">
      <c r="A357" s="2" t="s">
        <v>304</v>
      </c>
      <c r="B357" s="2">
        <v>6</v>
      </c>
      <c r="C357" s="2"/>
      <c r="D357" s="2" t="s">
        <v>310</v>
      </c>
      <c r="E357" s="5" t="s">
        <v>21</v>
      </c>
      <c r="F357" s="6" t="s">
        <v>612</v>
      </c>
      <c r="G357" s="31">
        <v>35.92</v>
      </c>
      <c r="H357" s="33">
        <f t="shared" si="51"/>
        <v>42.744799999999998</v>
      </c>
      <c r="I357" s="33">
        <v>25</v>
      </c>
      <c r="J357" s="7">
        <f t="shared" si="52"/>
        <v>1068.5</v>
      </c>
    </row>
    <row r="358" spans="1:10" ht="56.25" x14ac:dyDescent="0.25">
      <c r="A358" s="2" t="s">
        <v>304</v>
      </c>
      <c r="B358" s="2">
        <v>7</v>
      </c>
      <c r="C358" s="2"/>
      <c r="D358" s="2" t="s">
        <v>311</v>
      </c>
      <c r="E358" s="5" t="s">
        <v>21</v>
      </c>
      <c r="F358" s="6" t="s">
        <v>613</v>
      </c>
      <c r="G358" s="31">
        <v>36.83</v>
      </c>
      <c r="H358" s="33">
        <f t="shared" si="51"/>
        <v>43.827699999999993</v>
      </c>
      <c r="I358" s="33">
        <v>25</v>
      </c>
      <c r="J358" s="7">
        <f t="shared" si="52"/>
        <v>1095.75</v>
      </c>
    </row>
    <row r="359" spans="1:10" ht="56.25" x14ac:dyDescent="0.25">
      <c r="A359" s="2" t="s">
        <v>304</v>
      </c>
      <c r="B359" s="2">
        <v>8</v>
      </c>
      <c r="C359" s="2"/>
      <c r="D359" s="2" t="s">
        <v>312</v>
      </c>
      <c r="E359" s="5" t="s">
        <v>21</v>
      </c>
      <c r="F359" s="6" t="s">
        <v>614</v>
      </c>
      <c r="G359" s="31">
        <v>45.51</v>
      </c>
      <c r="H359" s="33">
        <f t="shared" si="51"/>
        <v>54.156899999999993</v>
      </c>
      <c r="I359" s="33">
        <v>25</v>
      </c>
      <c r="J359" s="7">
        <f t="shared" si="52"/>
        <v>1354</v>
      </c>
    </row>
    <row r="360" spans="1:10" x14ac:dyDescent="0.25">
      <c r="F360" s="4"/>
      <c r="G360" s="32"/>
      <c r="H360" s="19"/>
      <c r="I360" s="4"/>
      <c r="J360" s="8">
        <f>SUM(J352:J359)</f>
        <v>7279.5</v>
      </c>
    </row>
    <row r="362" spans="1:10" x14ac:dyDescent="0.25">
      <c r="D362" s="11"/>
      <c r="E362" s="12" t="s">
        <v>67</v>
      </c>
      <c r="F362" s="11" t="s">
        <v>313</v>
      </c>
      <c r="G362" s="30"/>
      <c r="H362" s="18"/>
      <c r="I362" s="18"/>
      <c r="J362" s="18"/>
    </row>
    <row r="364" spans="1:10" ht="45" x14ac:dyDescent="0.25">
      <c r="A364" s="2" t="s">
        <v>314</v>
      </c>
      <c r="B364" s="2">
        <v>1</v>
      </c>
      <c r="C364" s="2"/>
      <c r="D364" s="2" t="s">
        <v>315</v>
      </c>
      <c r="E364" s="5" t="s">
        <v>21</v>
      </c>
      <c r="F364" s="6" t="s">
        <v>615</v>
      </c>
      <c r="G364" s="31">
        <v>26.03</v>
      </c>
      <c r="H364" s="33">
        <f t="shared" ref="H364" si="53">G364*1.19</f>
        <v>30.9757</v>
      </c>
      <c r="I364" s="33">
        <v>5</v>
      </c>
      <c r="J364" s="7">
        <f>ROUND(ROUND(H364,2)*ROUND(I364,3),2)</f>
        <v>154.9</v>
      </c>
    </row>
    <row r="365" spans="1:10" x14ac:dyDescent="0.25">
      <c r="F365" s="4"/>
      <c r="G365" s="32"/>
      <c r="H365" s="19"/>
      <c r="I365" s="4"/>
      <c r="J365" s="8">
        <f>SUM(J364:J364)</f>
        <v>154.9</v>
      </c>
    </row>
    <row r="367" spans="1:10" x14ac:dyDescent="0.25">
      <c r="D367" s="11"/>
      <c r="E367" s="12" t="s">
        <v>82</v>
      </c>
      <c r="F367" s="11" t="s">
        <v>316</v>
      </c>
      <c r="G367" s="30"/>
      <c r="H367" s="18"/>
      <c r="I367" s="18"/>
      <c r="J367" s="18"/>
    </row>
    <row r="369" spans="1:10" ht="67.5" x14ac:dyDescent="0.25">
      <c r="A369" s="2" t="s">
        <v>317</v>
      </c>
      <c r="B369" s="2">
        <v>1</v>
      </c>
      <c r="C369" s="2"/>
      <c r="D369" s="2" t="s">
        <v>318</v>
      </c>
      <c r="E369" s="5" t="s">
        <v>21</v>
      </c>
      <c r="F369" s="6" t="s">
        <v>616</v>
      </c>
      <c r="G369" s="31">
        <v>2.41</v>
      </c>
      <c r="H369" s="33">
        <f t="shared" ref="H369:H371" si="54">G369*1.19</f>
        <v>2.8679000000000001</v>
      </c>
      <c r="I369" s="33">
        <v>20</v>
      </c>
      <c r="J369" s="7">
        <f>ROUND(ROUND(H369,2)*ROUND(I369,3),2)</f>
        <v>57.4</v>
      </c>
    </row>
    <row r="370" spans="1:10" ht="67.5" x14ac:dyDescent="0.25">
      <c r="A370" s="2" t="s">
        <v>317</v>
      </c>
      <c r="B370" s="2">
        <v>2</v>
      </c>
      <c r="C370" s="2"/>
      <c r="D370" s="2" t="s">
        <v>319</v>
      </c>
      <c r="E370" s="5" t="s">
        <v>21</v>
      </c>
      <c r="F370" s="6" t="s">
        <v>617</v>
      </c>
      <c r="G370" s="31">
        <v>2.93</v>
      </c>
      <c r="H370" s="33">
        <f t="shared" si="54"/>
        <v>3.4866999999999999</v>
      </c>
      <c r="I370" s="33">
        <v>20</v>
      </c>
      <c r="J370" s="7">
        <f t="shared" ref="J370:J371" si="55">ROUND(ROUND(H370,2)*ROUND(I370,3),2)</f>
        <v>69.8</v>
      </c>
    </row>
    <row r="371" spans="1:10" ht="67.5" x14ac:dyDescent="0.25">
      <c r="A371" s="2" t="s">
        <v>317</v>
      </c>
      <c r="B371" s="2">
        <v>3</v>
      </c>
      <c r="C371" s="2"/>
      <c r="D371" s="2" t="s">
        <v>320</v>
      </c>
      <c r="E371" s="5" t="s">
        <v>21</v>
      </c>
      <c r="F371" s="6" t="s">
        <v>618</v>
      </c>
      <c r="G371" s="31">
        <v>6.77</v>
      </c>
      <c r="H371" s="33">
        <f t="shared" si="54"/>
        <v>8.0562999999999985</v>
      </c>
      <c r="I371" s="33">
        <v>20</v>
      </c>
      <c r="J371" s="7">
        <f t="shared" si="55"/>
        <v>161.19999999999999</v>
      </c>
    </row>
    <row r="372" spans="1:10" x14ac:dyDescent="0.25">
      <c r="F372" s="4"/>
      <c r="G372" s="32"/>
      <c r="H372" s="19"/>
      <c r="I372" s="4"/>
      <c r="J372" s="8">
        <f>SUM(J369:J371)</f>
        <v>288.39999999999998</v>
      </c>
    </row>
    <row r="374" spans="1:10" x14ac:dyDescent="0.25">
      <c r="D374" s="11"/>
      <c r="E374" s="12" t="s">
        <v>90</v>
      </c>
      <c r="F374" s="11" t="s">
        <v>321</v>
      </c>
      <c r="G374" s="30"/>
      <c r="H374" s="18"/>
      <c r="I374" s="18"/>
      <c r="J374" s="18"/>
    </row>
    <row r="376" spans="1:10" ht="45" x14ac:dyDescent="0.25">
      <c r="A376" s="2" t="s">
        <v>322</v>
      </c>
      <c r="B376" s="2">
        <v>1</v>
      </c>
      <c r="C376" s="2"/>
      <c r="D376" s="2" t="s">
        <v>323</v>
      </c>
      <c r="E376" s="5" t="s">
        <v>21</v>
      </c>
      <c r="F376" s="6" t="s">
        <v>619</v>
      </c>
      <c r="G376" s="31">
        <v>17.11</v>
      </c>
      <c r="H376" s="33">
        <f t="shared" ref="H376:H379" si="56">G376*1.19</f>
        <v>20.360899999999997</v>
      </c>
      <c r="I376" s="33">
        <v>10</v>
      </c>
      <c r="J376" s="7">
        <f>ROUND(ROUND(H376,2)*ROUND(I376,3),2)</f>
        <v>203.6</v>
      </c>
    </row>
    <row r="377" spans="1:10" ht="45" x14ac:dyDescent="0.25">
      <c r="A377" s="2" t="s">
        <v>322</v>
      </c>
      <c r="B377" s="2">
        <v>2</v>
      </c>
      <c r="C377" s="2"/>
      <c r="D377" s="2" t="s">
        <v>324</v>
      </c>
      <c r="E377" s="5" t="s">
        <v>21</v>
      </c>
      <c r="F377" s="6" t="s">
        <v>620</v>
      </c>
      <c r="G377" s="31">
        <v>9.2200000000000006</v>
      </c>
      <c r="H377" s="33">
        <f t="shared" si="56"/>
        <v>10.9718</v>
      </c>
      <c r="I377" s="33">
        <v>10</v>
      </c>
      <c r="J377" s="7">
        <f t="shared" ref="J377:J379" si="57">ROUND(ROUND(H377,2)*ROUND(I377,3),2)</f>
        <v>109.7</v>
      </c>
    </row>
    <row r="378" spans="1:10" ht="45" x14ac:dyDescent="0.25">
      <c r="A378" s="2" t="s">
        <v>322</v>
      </c>
      <c r="B378" s="2">
        <v>3</v>
      </c>
      <c r="C378" s="2"/>
      <c r="D378" s="2" t="s">
        <v>325</v>
      </c>
      <c r="E378" s="5" t="s">
        <v>21</v>
      </c>
      <c r="F378" s="6" t="s">
        <v>621</v>
      </c>
      <c r="G378" s="31">
        <v>12.57</v>
      </c>
      <c r="H378" s="33">
        <f t="shared" si="56"/>
        <v>14.958299999999999</v>
      </c>
      <c r="I378" s="33">
        <v>10</v>
      </c>
      <c r="J378" s="7">
        <f t="shared" si="57"/>
        <v>149.6</v>
      </c>
    </row>
    <row r="379" spans="1:10" ht="45" x14ac:dyDescent="0.25">
      <c r="A379" s="2" t="s">
        <v>322</v>
      </c>
      <c r="B379" s="2">
        <v>4</v>
      </c>
      <c r="C379" s="2"/>
      <c r="D379" s="2" t="s">
        <v>326</v>
      </c>
      <c r="E379" s="5" t="s">
        <v>21</v>
      </c>
      <c r="F379" s="6" t="s">
        <v>622</v>
      </c>
      <c r="G379" s="31">
        <v>6.8</v>
      </c>
      <c r="H379" s="33">
        <f t="shared" si="56"/>
        <v>8.0919999999999987</v>
      </c>
      <c r="I379" s="33">
        <v>10</v>
      </c>
      <c r="J379" s="7">
        <f t="shared" si="57"/>
        <v>80.900000000000006</v>
      </c>
    </row>
    <row r="380" spans="1:10" x14ac:dyDescent="0.25">
      <c r="F380" s="4"/>
      <c r="G380" s="32"/>
      <c r="H380" s="19"/>
      <c r="I380" s="4"/>
      <c r="J380" s="8">
        <f>SUM(J376:J379)</f>
        <v>543.79999999999995</v>
      </c>
    </row>
    <row r="382" spans="1:10" x14ac:dyDescent="0.25">
      <c r="D382" s="11"/>
      <c r="E382" s="12" t="s">
        <v>96</v>
      </c>
      <c r="F382" s="11" t="s">
        <v>623</v>
      </c>
      <c r="G382" s="30"/>
      <c r="H382" s="18"/>
      <c r="I382" s="18"/>
      <c r="J382" s="18"/>
    </row>
    <row r="384" spans="1:10" ht="56.25" x14ac:dyDescent="0.25">
      <c r="A384" s="2" t="s">
        <v>327</v>
      </c>
      <c r="B384" s="2">
        <v>1</v>
      </c>
      <c r="C384" s="2"/>
      <c r="D384" s="2" t="s">
        <v>328</v>
      </c>
      <c r="E384" s="5" t="s">
        <v>9</v>
      </c>
      <c r="F384" s="6" t="s">
        <v>624</v>
      </c>
      <c r="G384" s="31">
        <v>71.23</v>
      </c>
      <c r="H384" s="33">
        <f t="shared" ref="H384:H388" si="58">G384*1.19</f>
        <v>84.7637</v>
      </c>
      <c r="I384" s="33">
        <v>1</v>
      </c>
      <c r="J384" s="7">
        <f>ROUND(ROUND(H384,2)*ROUND(I384,3),2)</f>
        <v>84.76</v>
      </c>
    </row>
    <row r="385" spans="1:10" ht="33.75" x14ac:dyDescent="0.25">
      <c r="A385" s="2" t="s">
        <v>327</v>
      </c>
      <c r="B385" s="2">
        <v>2</v>
      </c>
      <c r="C385" s="2"/>
      <c r="D385" s="2" t="s">
        <v>329</v>
      </c>
      <c r="E385" s="5" t="s">
        <v>9</v>
      </c>
      <c r="F385" s="6" t="s">
        <v>625</v>
      </c>
      <c r="G385" s="31">
        <v>11.8</v>
      </c>
      <c r="H385" s="33">
        <f t="shared" si="58"/>
        <v>14.042</v>
      </c>
      <c r="I385" s="33">
        <v>5</v>
      </c>
      <c r="J385" s="7">
        <f t="shared" ref="J385:J388" si="59">ROUND(ROUND(H385,2)*ROUND(I385,3),2)</f>
        <v>70.2</v>
      </c>
    </row>
    <row r="386" spans="1:10" ht="33.75" x14ac:dyDescent="0.25">
      <c r="A386" s="2" t="s">
        <v>327</v>
      </c>
      <c r="B386" s="2">
        <v>3</v>
      </c>
      <c r="C386" s="2"/>
      <c r="D386" s="2" t="s">
        <v>330</v>
      </c>
      <c r="E386" s="5" t="s">
        <v>9</v>
      </c>
      <c r="F386" s="6" t="s">
        <v>626</v>
      </c>
      <c r="G386" s="31">
        <v>12.69</v>
      </c>
      <c r="H386" s="33">
        <f t="shared" si="58"/>
        <v>15.101099999999999</v>
      </c>
      <c r="I386" s="33">
        <v>7</v>
      </c>
      <c r="J386" s="7">
        <f t="shared" si="59"/>
        <v>105.7</v>
      </c>
    </row>
    <row r="387" spans="1:10" ht="33.75" x14ac:dyDescent="0.25">
      <c r="A387" s="2" t="s">
        <v>327</v>
      </c>
      <c r="B387" s="2">
        <v>4</v>
      </c>
      <c r="C387" s="2"/>
      <c r="D387" s="2" t="s">
        <v>331</v>
      </c>
      <c r="E387" s="5" t="s">
        <v>9</v>
      </c>
      <c r="F387" s="6" t="s">
        <v>627</v>
      </c>
      <c r="G387" s="31">
        <v>15.81</v>
      </c>
      <c r="H387" s="33">
        <f t="shared" si="58"/>
        <v>18.8139</v>
      </c>
      <c r="I387" s="33">
        <v>6</v>
      </c>
      <c r="J387" s="7">
        <f t="shared" si="59"/>
        <v>112.86</v>
      </c>
    </row>
    <row r="388" spans="1:10" ht="33.75" x14ac:dyDescent="0.25">
      <c r="A388" s="2" t="s">
        <v>327</v>
      </c>
      <c r="B388" s="2">
        <v>5</v>
      </c>
      <c r="C388" s="2"/>
      <c r="D388" s="2" t="s">
        <v>332</v>
      </c>
      <c r="E388" s="5" t="s">
        <v>21</v>
      </c>
      <c r="F388" s="6" t="s">
        <v>628</v>
      </c>
      <c r="G388" s="31">
        <v>1.54</v>
      </c>
      <c r="H388" s="33">
        <f t="shared" si="58"/>
        <v>1.8326</v>
      </c>
      <c r="I388" s="33">
        <v>50</v>
      </c>
      <c r="J388" s="7">
        <f t="shared" si="59"/>
        <v>91.5</v>
      </c>
    </row>
    <row r="389" spans="1:10" x14ac:dyDescent="0.25">
      <c r="F389" s="4"/>
      <c r="G389" s="32"/>
      <c r="H389" s="19"/>
      <c r="I389" s="4"/>
      <c r="J389" s="8">
        <f>SUM(J384:J388)</f>
        <v>465.02000000000004</v>
      </c>
    </row>
    <row r="391" spans="1:10" x14ac:dyDescent="0.25">
      <c r="D391" s="11"/>
      <c r="E391" s="12" t="s">
        <v>102</v>
      </c>
      <c r="F391" s="11" t="s">
        <v>629</v>
      </c>
      <c r="G391" s="30"/>
      <c r="H391" s="18"/>
      <c r="I391" s="18"/>
      <c r="J391" s="18"/>
    </row>
    <row r="393" spans="1:10" ht="67.5" x14ac:dyDescent="0.25">
      <c r="A393" s="2" t="s">
        <v>333</v>
      </c>
      <c r="B393" s="2">
        <v>1</v>
      </c>
      <c r="C393" s="2"/>
      <c r="D393" s="2" t="s">
        <v>334</v>
      </c>
      <c r="E393" s="5" t="s">
        <v>21</v>
      </c>
      <c r="F393" s="6" t="s">
        <v>630</v>
      </c>
      <c r="G393" s="31">
        <v>9.26</v>
      </c>
      <c r="H393" s="33">
        <f t="shared" ref="H393:H395" si="60">G393*1.19</f>
        <v>11.019399999999999</v>
      </c>
      <c r="I393" s="33">
        <v>45</v>
      </c>
      <c r="J393" s="7">
        <f>ROUND(ROUND(H393,2)*ROUND(I393,3),2)</f>
        <v>495.9</v>
      </c>
    </row>
    <row r="394" spans="1:10" ht="67.5" x14ac:dyDescent="0.25">
      <c r="A394" s="2" t="s">
        <v>333</v>
      </c>
      <c r="B394" s="2">
        <v>2</v>
      </c>
      <c r="C394" s="2"/>
      <c r="D394" s="2" t="s">
        <v>335</v>
      </c>
      <c r="E394" s="5" t="s">
        <v>21</v>
      </c>
      <c r="F394" s="6" t="s">
        <v>631</v>
      </c>
      <c r="G394" s="31">
        <v>10.77</v>
      </c>
      <c r="H394" s="33">
        <f t="shared" si="60"/>
        <v>12.816299999999998</v>
      </c>
      <c r="I394" s="33">
        <v>45</v>
      </c>
      <c r="J394" s="7">
        <f t="shared" ref="J394:J395" si="61">ROUND(ROUND(H394,2)*ROUND(I394,3),2)</f>
        <v>576.9</v>
      </c>
    </row>
    <row r="395" spans="1:10" ht="67.5" x14ac:dyDescent="0.25">
      <c r="A395" s="2" t="s">
        <v>333</v>
      </c>
      <c r="B395" s="2">
        <v>3</v>
      </c>
      <c r="C395" s="2"/>
      <c r="D395" s="2" t="s">
        <v>336</v>
      </c>
      <c r="E395" s="5" t="s">
        <v>21</v>
      </c>
      <c r="F395" s="6" t="s">
        <v>632</v>
      </c>
      <c r="G395" s="31">
        <v>12.94</v>
      </c>
      <c r="H395" s="33">
        <f t="shared" si="60"/>
        <v>15.398599999999998</v>
      </c>
      <c r="I395" s="33">
        <v>45</v>
      </c>
      <c r="J395" s="7">
        <f t="shared" si="61"/>
        <v>693</v>
      </c>
    </row>
    <row r="396" spans="1:10" x14ac:dyDescent="0.25">
      <c r="F396" s="4"/>
      <c r="G396" s="32"/>
      <c r="H396" s="19"/>
      <c r="I396" s="4"/>
      <c r="J396" s="8">
        <f>SUM(J393:J395)</f>
        <v>1765.8</v>
      </c>
    </row>
    <row r="398" spans="1:10" x14ac:dyDescent="0.25">
      <c r="D398" s="11"/>
      <c r="E398" s="12" t="s">
        <v>337</v>
      </c>
      <c r="F398" s="11" t="s">
        <v>633</v>
      </c>
      <c r="G398" s="30"/>
      <c r="H398" s="18"/>
      <c r="I398" s="18"/>
      <c r="J398" s="18"/>
    </row>
    <row r="400" spans="1:10" ht="45" x14ac:dyDescent="0.25">
      <c r="A400" s="2" t="s">
        <v>338</v>
      </c>
      <c r="B400" s="2">
        <v>1</v>
      </c>
      <c r="C400" s="2"/>
      <c r="D400" s="2" t="s">
        <v>339</v>
      </c>
      <c r="E400" s="5" t="s">
        <v>21</v>
      </c>
      <c r="F400" s="6" t="s">
        <v>634</v>
      </c>
      <c r="G400" s="31">
        <v>29.66</v>
      </c>
      <c r="H400" s="33">
        <f t="shared" ref="H400:H402" si="62">G400*1.19</f>
        <v>35.295400000000001</v>
      </c>
      <c r="I400" s="33">
        <v>22</v>
      </c>
      <c r="J400" s="7">
        <f>ROUND(ROUND(H400,2)*ROUND(I400,3),2)</f>
        <v>776.6</v>
      </c>
    </row>
    <row r="401" spans="1:10" ht="45" x14ac:dyDescent="0.25">
      <c r="A401" s="2" t="s">
        <v>338</v>
      </c>
      <c r="B401" s="2">
        <v>2</v>
      </c>
      <c r="C401" s="2"/>
      <c r="D401" s="2" t="s">
        <v>340</v>
      </c>
      <c r="E401" s="5" t="s">
        <v>21</v>
      </c>
      <c r="F401" s="6" t="s">
        <v>635</v>
      </c>
      <c r="G401" s="31">
        <v>31.68</v>
      </c>
      <c r="H401" s="33">
        <f t="shared" si="62"/>
        <v>37.699199999999998</v>
      </c>
      <c r="I401" s="33">
        <v>22</v>
      </c>
      <c r="J401" s="7">
        <f t="shared" ref="J401:J402" si="63">ROUND(ROUND(H401,2)*ROUND(I401,3),2)</f>
        <v>829.4</v>
      </c>
    </row>
    <row r="402" spans="1:10" ht="45" x14ac:dyDescent="0.25">
      <c r="A402" s="2" t="s">
        <v>338</v>
      </c>
      <c r="B402" s="2">
        <v>3</v>
      </c>
      <c r="C402" s="2"/>
      <c r="D402" s="2" t="s">
        <v>341</v>
      </c>
      <c r="E402" s="5" t="s">
        <v>21</v>
      </c>
      <c r="F402" s="6" t="s">
        <v>636</v>
      </c>
      <c r="G402" s="31">
        <v>34.21</v>
      </c>
      <c r="H402" s="33">
        <f t="shared" si="62"/>
        <v>40.709899999999998</v>
      </c>
      <c r="I402" s="33">
        <v>22</v>
      </c>
      <c r="J402" s="7">
        <f t="shared" si="63"/>
        <v>895.62</v>
      </c>
    </row>
    <row r="403" spans="1:10" x14ac:dyDescent="0.25">
      <c r="F403" s="4"/>
      <c r="G403" s="32"/>
      <c r="H403" s="19"/>
      <c r="I403" s="4"/>
      <c r="J403" s="8">
        <f>SUM(J400:J402)</f>
        <v>2501.62</v>
      </c>
    </row>
    <row r="405" spans="1:10" x14ac:dyDescent="0.25">
      <c r="D405" s="11"/>
      <c r="E405" s="12" t="s">
        <v>284</v>
      </c>
      <c r="F405" s="11" t="s">
        <v>342</v>
      </c>
      <c r="G405" s="30"/>
      <c r="H405" s="18"/>
      <c r="I405" s="18"/>
      <c r="J405" s="18"/>
    </row>
    <row r="407" spans="1:10" ht="33.75" x14ac:dyDescent="0.25">
      <c r="A407" s="2" t="s">
        <v>343</v>
      </c>
      <c r="B407" s="2">
        <v>1</v>
      </c>
      <c r="C407" s="2"/>
      <c r="D407" s="2" t="s">
        <v>344</v>
      </c>
      <c r="E407" s="5" t="s">
        <v>9</v>
      </c>
      <c r="F407" s="6" t="s">
        <v>637</v>
      </c>
      <c r="G407" s="31">
        <v>91.75</v>
      </c>
      <c r="H407" s="33">
        <f>G407*1.19</f>
        <v>109.18249999999999</v>
      </c>
      <c r="I407" s="33">
        <v>1</v>
      </c>
      <c r="J407" s="7">
        <f>ROUND(ROUND(H407,2)*ROUND(I407,3),2)</f>
        <v>109.18</v>
      </c>
    </row>
    <row r="408" spans="1:10" x14ac:dyDescent="0.25">
      <c r="F408" s="4"/>
      <c r="G408" s="32"/>
      <c r="H408" s="19"/>
      <c r="I408" s="4"/>
      <c r="J408" s="8">
        <f>SUM(J407:J407)</f>
        <v>109.18</v>
      </c>
    </row>
    <row r="409" spans="1:10" x14ac:dyDescent="0.25">
      <c r="F409" s="4"/>
      <c r="G409" s="32"/>
      <c r="H409" s="19"/>
      <c r="I409" s="4"/>
    </row>
    <row r="411" spans="1:10" x14ac:dyDescent="0.25">
      <c r="D411" s="9" t="s">
        <v>4</v>
      </c>
      <c r="E411" s="10" t="s">
        <v>284</v>
      </c>
      <c r="F411" s="13" t="s">
        <v>345</v>
      </c>
      <c r="G411" s="21"/>
      <c r="H411" s="21"/>
      <c r="I411" s="21"/>
      <c r="J411" s="21"/>
    </row>
    <row r="412" spans="1:10" x14ac:dyDescent="0.25">
      <c r="D412" s="11"/>
      <c r="E412" s="12" t="s">
        <v>3</v>
      </c>
      <c r="F412" s="14" t="s">
        <v>346</v>
      </c>
      <c r="G412" s="22"/>
      <c r="H412" s="22"/>
      <c r="I412" s="22"/>
      <c r="J412" s="22"/>
    </row>
    <row r="413" spans="1:10" x14ac:dyDescent="0.25">
      <c r="F413" s="15"/>
    </row>
    <row r="414" spans="1:10" x14ac:dyDescent="0.25">
      <c r="D414" s="2" t="s">
        <v>347</v>
      </c>
      <c r="E414" s="5"/>
      <c r="F414" s="6" t="s">
        <v>348</v>
      </c>
      <c r="G414" s="31">
        <f>'[1]Preus unitaris'!$P$67</f>
        <v>27.62</v>
      </c>
      <c r="H414" s="33">
        <f t="shared" ref="H414:H417" si="64">G414*1.19</f>
        <v>32.867800000000003</v>
      </c>
      <c r="I414" s="33">
        <v>380</v>
      </c>
      <c r="J414" s="7">
        <f>ROUND(ROUND(H414,2)*ROUND(I414,3),2)</f>
        <v>12490.6</v>
      </c>
    </row>
    <row r="415" spans="1:10" x14ac:dyDescent="0.25">
      <c r="D415" s="2" t="s">
        <v>349</v>
      </c>
      <c r="E415" s="5"/>
      <c r="F415" s="6" t="s">
        <v>358</v>
      </c>
      <c r="G415" s="31">
        <f>G414</f>
        <v>27.62</v>
      </c>
      <c r="H415" s="33">
        <f t="shared" si="64"/>
        <v>32.867800000000003</v>
      </c>
      <c r="I415" s="33">
        <v>200</v>
      </c>
      <c r="J415" s="7">
        <f t="shared" ref="J415:J417" si="65">ROUND(ROUND(H415,2)*ROUND(I415,3),2)</f>
        <v>6574</v>
      </c>
    </row>
    <row r="416" spans="1:10" x14ac:dyDescent="0.25">
      <c r="D416" s="2" t="s">
        <v>350</v>
      </c>
      <c r="E416" s="5"/>
      <c r="F416" s="6" t="s">
        <v>359</v>
      </c>
      <c r="G416" s="31">
        <f>G414</f>
        <v>27.62</v>
      </c>
      <c r="H416" s="33">
        <f t="shared" si="64"/>
        <v>32.867800000000003</v>
      </c>
      <c r="I416" s="33">
        <v>180</v>
      </c>
      <c r="J416" s="7">
        <f t="shared" si="65"/>
        <v>5916.6</v>
      </c>
    </row>
    <row r="417" spans="4:17" x14ac:dyDescent="0.25">
      <c r="D417" s="2" t="s">
        <v>351</v>
      </c>
      <c r="E417" s="5"/>
      <c r="F417" s="6" t="s">
        <v>360</v>
      </c>
      <c r="G417" s="31">
        <f>G416</f>
        <v>27.62</v>
      </c>
      <c r="H417" s="33">
        <f t="shared" si="64"/>
        <v>32.867800000000003</v>
      </c>
      <c r="I417" s="33">
        <v>195</v>
      </c>
      <c r="J417" s="7">
        <f t="shared" si="65"/>
        <v>6409.65</v>
      </c>
    </row>
    <row r="418" spans="4:17" x14ac:dyDescent="0.25">
      <c r="F418" s="15"/>
      <c r="J418" s="8">
        <f>SUM(J414:J417)</f>
        <v>31390.85</v>
      </c>
    </row>
    <row r="419" spans="4:17" x14ac:dyDescent="0.25">
      <c r="F419" s="15"/>
    </row>
    <row r="420" spans="4:17" x14ac:dyDescent="0.25">
      <c r="D420" s="11"/>
      <c r="E420" s="12" t="s">
        <v>3</v>
      </c>
      <c r="F420" s="14" t="s">
        <v>352</v>
      </c>
      <c r="G420" s="22"/>
      <c r="H420" s="22"/>
      <c r="I420" s="22"/>
      <c r="J420" s="22"/>
    </row>
    <row r="421" spans="4:17" x14ac:dyDescent="0.25">
      <c r="F421" s="15"/>
    </row>
    <row r="422" spans="4:17" x14ac:dyDescent="0.25">
      <c r="D422" s="2" t="s">
        <v>353</v>
      </c>
      <c r="E422" s="5"/>
      <c r="F422" s="6" t="s">
        <v>354</v>
      </c>
      <c r="G422" s="31">
        <f>'[1]Preus unitaris'!$Q$67</f>
        <v>25.92</v>
      </c>
      <c r="H422" s="33">
        <f t="shared" ref="H422:H425" si="66">G422*1.19</f>
        <v>30.844799999999999</v>
      </c>
      <c r="I422" s="33">
        <f>I414</f>
        <v>380</v>
      </c>
      <c r="J422" s="7">
        <f>ROUND(ROUND(H422,2)*ROUND(I422,3),2)</f>
        <v>11719.2</v>
      </c>
    </row>
    <row r="423" spans="4:17" x14ac:dyDescent="0.25">
      <c r="D423" s="2" t="s">
        <v>355</v>
      </c>
      <c r="E423" s="5"/>
      <c r="F423" s="6" t="s">
        <v>361</v>
      </c>
      <c r="G423" s="31">
        <f>G422</f>
        <v>25.92</v>
      </c>
      <c r="H423" s="33">
        <f t="shared" si="66"/>
        <v>30.844799999999999</v>
      </c>
      <c r="I423" s="33">
        <f>I415</f>
        <v>200</v>
      </c>
      <c r="J423" s="7">
        <f t="shared" ref="J423:J425" si="67">ROUND(ROUND(H423,2)*ROUND(I423,3),2)</f>
        <v>6168</v>
      </c>
    </row>
    <row r="424" spans="4:17" x14ac:dyDescent="0.25">
      <c r="D424" s="2" t="s">
        <v>356</v>
      </c>
      <c r="E424" s="5"/>
      <c r="F424" s="6" t="s">
        <v>362</v>
      </c>
      <c r="G424" s="31">
        <f>G422</f>
        <v>25.92</v>
      </c>
      <c r="H424" s="33">
        <f t="shared" si="66"/>
        <v>30.844799999999999</v>
      </c>
      <c r="I424" s="33">
        <v>180</v>
      </c>
      <c r="J424" s="7">
        <f t="shared" si="67"/>
        <v>5551.2</v>
      </c>
    </row>
    <row r="425" spans="4:17" x14ac:dyDescent="0.25">
      <c r="D425" s="2" t="s">
        <v>357</v>
      </c>
      <c r="E425" s="5"/>
      <c r="F425" s="6" t="s">
        <v>363</v>
      </c>
      <c r="G425" s="31">
        <f>G422</f>
        <v>25.92</v>
      </c>
      <c r="H425" s="33">
        <f t="shared" si="66"/>
        <v>30.844799999999999</v>
      </c>
      <c r="I425" s="33">
        <v>195</v>
      </c>
      <c r="J425" s="7">
        <f t="shared" si="67"/>
        <v>6013.8</v>
      </c>
    </row>
    <row r="426" spans="4:17" x14ac:dyDescent="0.25">
      <c r="J426" s="8">
        <f>SUM(J422:J425)</f>
        <v>29452.2</v>
      </c>
    </row>
    <row r="427" spans="4:17" x14ac:dyDescent="0.25">
      <c r="Q427" s="24"/>
    </row>
    <row r="428" spans="4:17" ht="15.75" x14ac:dyDescent="0.25">
      <c r="I428" s="25" t="s">
        <v>639</v>
      </c>
      <c r="J428" s="26">
        <f>J426+J418+J408+J403+J396+J389+J380+J372+J365+J360+J348+J336+J331+J323+J316+J309+J281+J262+J238+J229+J221+J204+J183+J173+J163+J154+J139+J123+J111+J104+J96+J87+J71+J46+J29+J18</f>
        <v>250539.39999999997</v>
      </c>
    </row>
  </sheetData>
  <sheetProtection algorithmName="SHA-512" hashValue="gtVqIj46y5TuyCRgZyBWLr3jqSfX/pv8S/30Pfp879bgQPzhRkJBBDLWSIHAuxXJDLc6a9WpUBDLFZSdEgcZIA==" saltValue="XNpdp+9h6XvMfxqHWYELiA==" spinCount="100000" sheet="1" objects="1" scenarios="1" selectLockedCells="1" selectUnlockedCells="1"/>
  <mergeCells count="2">
    <mergeCell ref="F1:J1"/>
    <mergeCell ref="F2:J2"/>
  </mergeCells>
  <pageMargins left="0.75" right="0.75" top="0.75" bottom="0.5" header="0.5" footer="0.75"/>
  <pageSetup paperSize="9" scale="62" orientation="portrait" r:id="rId1"/>
  <rowBreaks count="13" manualBreakCount="13">
    <brk id="36" min="1" max="9" man="1"/>
    <brk id="57" min="1" max="9" man="1"/>
    <brk id="87" min="1" max="9" man="1"/>
    <brk id="124" min="1" max="9" man="1"/>
    <brk id="147" min="1" max="9" man="1"/>
    <brk id="173" min="1" max="9" man="1"/>
    <brk id="205" min="1" max="9" man="1"/>
    <brk id="242" min="1" max="9" man="1"/>
    <brk id="269" min="1" max="9" man="1"/>
    <brk id="299" min="1" max="9" man="1"/>
    <brk id="337" min="1" max="9" man="1"/>
    <brk id="366" min="1" max="9" man="1"/>
    <brk id="403" min="1" max="9" man="1"/>
  </rowBreaks>
  <colBreaks count="1" manualBreakCount="1">
    <brk id="10" max="1048575" man="1"/>
  </colBreaks>
  <ignoredErrors>
    <ignoredError sqref="H13:H17 H22:H28 H33:H45 H50:H70 H75:H86 H91:H97 H108:H112 H127:H138 H144:H153 H158:H162 H167:H172 H177:H182 H187:H203 H208:H220 H225:H230 H266:H280 H285:H308 H313:H317 H328:H332 H352:H359 H364:H366 H384:H390 H400:H404 H98:H103 H113:H122 H231:H239 H240:H261 H318:H322 H333:H337 H338:H347 H367:H373 H374:H379 H391:H395 H405:H407 H414:H417 H422:H425 H10:H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T-PRES</vt:lpstr>
      <vt:lpstr>'T-PRES'!Área_de_impresión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Pardos Benito</dc:creator>
  <cp:lastModifiedBy>Oscar Pardos Benito</cp:lastModifiedBy>
  <cp:lastPrinted>2026-03-20T09:20:27Z</cp:lastPrinted>
  <dcterms:created xsi:type="dcterms:W3CDTF">2025-05-16T05:16:05Z</dcterms:created>
  <dcterms:modified xsi:type="dcterms:W3CDTF">2026-04-23T06:40:20Z</dcterms:modified>
</cp:coreProperties>
</file>