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sumaracciosocialcat0.sharepoint.com/sites/DocumentsSUMAR/JURDIC/CONTRACTACIÓ/Contractació 2026/1. PROCEDIMENTS OBERTS/NO PUBLICATS/153_2026. SUBMINISTRAMENT PA SANT JOAN - AGER - CASSÀ/"/>
    </mc:Choice>
  </mc:AlternateContent>
  <xr:revisionPtr revIDLastSave="60" documentId="8_{7A3B5332-CA33-4226-BFB7-7E91C487A4AA}" xr6:coauthVersionLast="47" xr6:coauthVersionMax="47" xr10:uidLastSave="{19F209B5-BA09-4131-85E3-096ACA89D804}"/>
  <bookViews>
    <workbookView xWindow="-120" yWindow="-120" windowWidth="29040" windowHeight="15720" xr2:uid="{00000000-000D-0000-FFFF-FFFF00000000}"/>
  </bookViews>
  <sheets>
    <sheet name="ANNEX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H20" i="1"/>
  <c r="I20" i="1" s="1"/>
  <c r="K20" i="1"/>
  <c r="M20" i="1"/>
  <c r="N20" i="1" s="1"/>
  <c r="H21" i="1"/>
  <c r="I21" i="1"/>
  <c r="K21" i="1"/>
  <c r="M21" i="1"/>
  <c r="N21" i="1" s="1"/>
  <c r="H22" i="1"/>
  <c r="I22" i="1"/>
  <c r="K22" i="1"/>
  <c r="M22" i="1" s="1"/>
  <c r="N22" i="1" s="1"/>
  <c r="H23" i="1"/>
  <c r="I23" i="1"/>
  <c r="K23" i="1"/>
  <c r="M23" i="1" s="1"/>
  <c r="N23" i="1" s="1"/>
  <c r="H24" i="1"/>
  <c r="I24" i="1"/>
  <c r="K24" i="1"/>
  <c r="M24" i="1"/>
  <c r="H25" i="1"/>
  <c r="I25" i="1"/>
  <c r="K25" i="1"/>
  <c r="M25" i="1"/>
  <c r="N25" i="1" s="1"/>
  <c r="H26" i="1"/>
  <c r="I26" i="1"/>
  <c r="K26" i="1"/>
  <c r="M26" i="1" s="1"/>
  <c r="N26" i="1" s="1"/>
  <c r="H27" i="1"/>
  <c r="I27" i="1" s="1"/>
  <c r="K27" i="1"/>
  <c r="M27" i="1"/>
  <c r="N27" i="1"/>
  <c r="F20" i="1"/>
  <c r="F21" i="1"/>
  <c r="F22" i="1"/>
  <c r="F23" i="1"/>
  <c r="F24" i="1"/>
  <c r="F25" i="1"/>
  <c r="F26" i="1"/>
  <c r="F27" i="1"/>
  <c r="B26" i="1"/>
  <c r="B25" i="1"/>
  <c r="B24" i="1"/>
  <c r="B23" i="1"/>
  <c r="B22" i="1"/>
  <c r="B21" i="1"/>
  <c r="B20" i="1"/>
  <c r="K28" i="1"/>
  <c r="M28" i="1" s="1"/>
  <c r="N28" i="1" s="1"/>
  <c r="K19" i="1"/>
  <c r="M19" i="1" s="1"/>
  <c r="N19" i="1" s="1"/>
  <c r="N24" i="1" l="1"/>
  <c r="N29" i="1" s="1"/>
  <c r="A17" i="1"/>
  <c r="M29" i="1"/>
  <c r="K29" i="1"/>
  <c r="F28" i="1"/>
  <c r="F19" i="1"/>
  <c r="H19" i="1" s="1"/>
  <c r="A16" i="1"/>
  <c r="J4" i="1"/>
  <c r="F29" i="1" l="1"/>
  <c r="J17" i="1"/>
  <c r="A29" i="1"/>
  <c r="J5" i="1"/>
  <c r="H28" i="1"/>
  <c r="I28" i="1" s="1"/>
  <c r="I19" i="1"/>
  <c r="I29" i="1" l="1"/>
  <c r="H29" i="1"/>
  <c r="K30" i="1"/>
  <c r="F30" i="1"/>
  <c r="H30" i="1" l="1"/>
  <c r="I30" i="1" l="1"/>
  <c r="D6" i="1" s="1"/>
  <c r="M30" i="1"/>
  <c r="K7" i="1" s="1"/>
  <c r="B6" i="1"/>
  <c r="C6" i="1"/>
  <c r="J7" i="1"/>
  <c r="N30" i="1" l="1"/>
  <c r="L7" i="1" s="1"/>
</calcChain>
</file>

<file path=xl/sharedStrings.xml><?xml version="1.0" encoding="utf-8"?>
<sst xmlns="http://schemas.openxmlformats.org/spreadsheetml/2006/main" count="41" uniqueCount="26">
  <si>
    <t>Preu</t>
  </si>
  <si>
    <t>IVA</t>
  </si>
  <si>
    <t>Import total</t>
  </si>
  <si>
    <t xml:space="preserve">Preu </t>
  </si>
  <si>
    <t>OFERTA ECONÒMICA PRESENTADA PEL LICITADOR</t>
  </si>
  <si>
    <t>DESCRIPCIÓ</t>
  </si>
  <si>
    <t>TOTAL</t>
  </si>
  <si>
    <t>IVA €</t>
  </si>
  <si>
    <t>TOTAL + IVA</t>
  </si>
  <si>
    <r>
      <t>Quedarà exclosa de la licitació l’oferta econòmica que inclogui un preu ofert superior al preu màxim de licitació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</si>
  <si>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L'empresa licitadora únicament haurà d'omplir la columna (marcada en groc)</t>
  </si>
  <si>
    <r>
      <t>Es indispensable indicar un import a TOTS els productes, quedara exclosa de la licitació l'oferta economica que no inclogui un import superior a 0,01€</t>
    </r>
    <r>
      <rPr>
        <b/>
        <sz val="11"/>
        <color rgb="FFFF0000"/>
        <rFont val="Calibri"/>
        <family val="2"/>
        <scheme val="minor"/>
      </rPr>
      <t>.</t>
    </r>
    <r>
      <rPr>
        <b/>
        <sz val="12"/>
        <color rgb="FFFF0000"/>
        <rFont val="Arial"/>
        <family val="2"/>
      </rPr>
      <t xml:space="preserve"> </t>
    </r>
  </si>
  <si>
    <t>TOTAL PREU</t>
  </si>
  <si>
    <t>UNITATS</t>
  </si>
  <si>
    <t xml:space="preserve">    QUANTITAT</t>
  </si>
  <si>
    <t>PREU OFERT LICITADOR</t>
  </si>
  <si>
    <t>UDS</t>
  </si>
  <si>
    <t>PREU UNITARI</t>
  </si>
  <si>
    <t>CODI</t>
  </si>
  <si>
    <t>Subministrament de pa Residències de Sant Joan de les Abadesses, Àger i Cassà de la Selva</t>
  </si>
  <si>
    <t>Altres productes de pa i brioixeria</t>
  </si>
  <si>
    <t>La bossa econòmica de "Altres productes de pa i brioixeria" és un topall màxim. No es pot realitzar oferta per aquest import.</t>
  </si>
  <si>
    <t>KG</t>
  </si>
  <si>
    <t>LOT 2  Subministrament de pa residència Àger</t>
  </si>
  <si>
    <t>COQUES DE SUCRE</t>
  </si>
  <si>
    <t>COCA DE SAMFAINA I CARBASSÓ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</si>
</sst>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F7A00"/>
        <bgColor indexed="64"/>
      </patternFill>
    </fill>
    <fill>
      <patternFill patternType="solid">
        <fgColor rgb="FFEDE5D7"/>
        <bgColor indexed="64"/>
      </patternFill>
    </fill>
    <fill>
      <patternFill patternType="solid">
        <fgColor rgb="FF98864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7" tint="0.79998168889431442"/>
        <bgColor theme="0" tint="-0.14999847407452621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2" fillId="0" borderId="12" xfId="3" applyFont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5" fillId="0" borderId="0" xfId="0" applyFont="1"/>
    <xf numFmtId="44" fontId="7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0" fillId="0" borderId="0" xfId="0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5" fillId="3" borderId="6" xfId="3" applyNumberFormat="1" applyFont="1" applyFill="1" applyBorder="1" applyAlignment="1">
      <alignment horizontal="center"/>
    </xf>
    <xf numFmtId="0" fontId="5" fillId="3" borderId="2" xfId="3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wrapText="1"/>
    </xf>
    <xf numFmtId="0" fontId="3" fillId="3" borderId="2" xfId="3" applyFont="1" applyFill="1" applyBorder="1" applyAlignment="1">
      <alignment horizontal="center"/>
    </xf>
    <xf numFmtId="9" fontId="3" fillId="3" borderId="2" xfId="2" applyFont="1" applyFill="1" applyBorder="1" applyAlignment="1" applyProtection="1">
      <alignment horizontal="center" vertical="center"/>
    </xf>
    <xf numFmtId="9" fontId="3" fillId="3" borderId="2" xfId="2" applyFont="1" applyFill="1" applyBorder="1" applyAlignment="1" applyProtection="1">
      <alignment horizontal="center"/>
    </xf>
    <xf numFmtId="9" fontId="5" fillId="3" borderId="2" xfId="2" applyFont="1" applyFill="1" applyBorder="1" applyAlignment="1" applyProtection="1">
      <alignment horizontal="center" vertical="center"/>
    </xf>
    <xf numFmtId="9" fontId="5" fillId="3" borderId="2" xfId="2" applyFont="1" applyFill="1" applyBorder="1" applyAlignment="1" applyProtection="1">
      <alignment horizontal="center"/>
    </xf>
    <xf numFmtId="9" fontId="5" fillId="3" borderId="7" xfId="2" applyFont="1" applyFill="1" applyBorder="1" applyAlignment="1" applyProtection="1">
      <alignment horizontal="center"/>
    </xf>
    <xf numFmtId="0" fontId="0" fillId="0" borderId="17" xfId="0" applyBorder="1" applyAlignment="1">
      <alignment horizontal="center" vertical="center"/>
    </xf>
    <xf numFmtId="44" fontId="0" fillId="5" borderId="17" xfId="1" applyFont="1" applyFill="1" applyBorder="1" applyAlignment="1" applyProtection="1">
      <alignment vertical="center"/>
    </xf>
    <xf numFmtId="164" fontId="0" fillId="0" borderId="17" xfId="0" applyNumberFormat="1" applyBorder="1" applyAlignment="1">
      <alignment horizontal="center" vertical="center"/>
    </xf>
    <xf numFmtId="9" fontId="0" fillId="0" borderId="17" xfId="2" applyFont="1" applyFill="1" applyBorder="1" applyAlignment="1" applyProtection="1">
      <alignment horizontal="center" vertical="center"/>
    </xf>
    <xf numFmtId="44" fontId="0" fillId="0" borderId="17" xfId="0" applyNumberFormat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5" fillId="2" borderId="1" xfId="0" applyNumberFormat="1" applyFont="1" applyFill="1" applyBorder="1" applyAlignment="1">
      <alignment horizontal="center"/>
    </xf>
    <xf numFmtId="44" fontId="5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44" fontId="0" fillId="0" borderId="0" xfId="1" applyFont="1" applyProtection="1"/>
    <xf numFmtId="9" fontId="0" fillId="0" borderId="0" xfId="2" applyFont="1" applyAlignment="1" applyProtection="1">
      <alignment horizontal="center" vertical="center"/>
    </xf>
    <xf numFmtId="44" fontId="5" fillId="0" borderId="0" xfId="0" applyNumberFormat="1" applyFont="1"/>
    <xf numFmtId="0" fontId="0" fillId="0" borderId="0" xfId="0" applyAlignment="1">
      <alignment wrapText="1"/>
    </xf>
    <xf numFmtId="44" fontId="0" fillId="6" borderId="17" xfId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164" fontId="0" fillId="0" borderId="16" xfId="0" applyNumberFormat="1" applyBorder="1" applyAlignment="1">
      <alignment horizontal="center" vertical="center"/>
    </xf>
    <xf numFmtId="44" fontId="0" fillId="0" borderId="17" xfId="1" applyFont="1" applyFill="1" applyBorder="1" applyAlignment="1" applyProtection="1">
      <alignment horizontal="center" vertical="center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1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5" xfId="3" applyFont="1" applyFill="1" applyBorder="1" applyAlignment="1">
      <alignment horizontal="center"/>
    </xf>
    <xf numFmtId="0" fontId="5" fillId="4" borderId="8" xfId="3" applyFont="1" applyFill="1" applyBorder="1" applyAlignment="1">
      <alignment horizontal="center"/>
    </xf>
    <xf numFmtId="0" fontId="5" fillId="4" borderId="13" xfId="3" applyFont="1" applyFill="1" applyBorder="1" applyAlignment="1">
      <alignment horizontal="center"/>
    </xf>
    <xf numFmtId="0" fontId="5" fillId="2" borderId="19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5" fillId="4" borderId="18" xfId="3" applyFont="1" applyFill="1" applyBorder="1" applyAlignment="1">
      <alignment horizontal="center"/>
    </xf>
    <xf numFmtId="0" fontId="5" fillId="4" borderId="9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8" xfId="3" applyFont="1" applyFill="1" applyBorder="1" applyAlignment="1">
      <alignment horizontal="center"/>
    </xf>
    <xf numFmtId="0" fontId="5" fillId="2" borderId="9" xfId="3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00000000-0005-0000-0000-000002000000}"/>
    <cellStyle name="Porcentaje" xfId="2" builtinId="5"/>
  </cellStyles>
  <dxfs count="1"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DF7A00"/>
      <color rgb="FFEDE5D7"/>
      <color rgb="FF9886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514350</xdr:colOff>
      <xdr:row>9</xdr:row>
      <xdr:rowOff>178823</xdr:rowOff>
    </xdr:from>
    <xdr:to>
      <xdr:col>8</xdr:col>
      <xdr:colOff>1043940</xdr:colOff>
      <xdr:row>12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5" y="1921898"/>
          <a:ext cx="523875" cy="5069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umaracciosocialcat0.sharepoint.com/sites/DocumentsSUMAR/JURDIC/CONTRACTACI&#211;/Contractaci&#243;%202026/1.%20PROCEDIMENTS%20OBERTS/NO%20PUBLICATS/153_2026.%20SUBMINISTRAMENT%20PA%20SANT%20JOAN%20-%20AGER%20-%20CASS&#192;/RESUM%20PA%20.xlsx" TargetMode="External"/><Relationship Id="rId1" Type="http://schemas.openxmlformats.org/officeDocument/2006/relationships/externalLinkPath" Target="RESUM%20P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CONSUMS ESTIMATS"/>
      <sheetName val="Hoja5"/>
      <sheetName val="Hoja4"/>
      <sheetName val="RESUM"/>
    </sheetNames>
    <sheetDataSet>
      <sheetData sheetId="0"/>
      <sheetData sheetId="1"/>
      <sheetData sheetId="2"/>
      <sheetData sheetId="3"/>
      <sheetData sheetId="4">
        <row r="1">
          <cell r="A1" t="str">
            <v>Nº</v>
          </cell>
          <cell r="B1" t="str">
            <v>Descripción</v>
          </cell>
        </row>
        <row r="2">
          <cell r="A2">
            <v>101263</v>
          </cell>
          <cell r="B2" t="str">
            <v>COCA SANT JOAN LLARDONS (10 pers)</v>
          </cell>
        </row>
        <row r="3">
          <cell r="A3">
            <v>101270</v>
          </cell>
          <cell r="B3" t="str">
            <v>PA DE KILO TALLAT</v>
          </cell>
        </row>
        <row r="4">
          <cell r="A4">
            <v>101271</v>
          </cell>
          <cell r="B4" t="str">
            <v>PA RODÓ PAGÈS 1/2 TALLAT</v>
          </cell>
        </row>
        <row r="5">
          <cell r="A5">
            <v>101274</v>
          </cell>
          <cell r="B5" t="str">
            <v>BARRA 1/4 SENSE SAL LLARGA</v>
          </cell>
        </row>
        <row r="6">
          <cell r="A6">
            <v>101277</v>
          </cell>
          <cell r="B6" t="str">
            <v>PA RODÓ PAGÈS 1/2 TALLAT INTEGRAL</v>
          </cell>
        </row>
        <row r="7">
          <cell r="A7">
            <v>101285</v>
          </cell>
          <cell r="B7" t="str">
            <v>PANELLETS PINYONS (unitats)</v>
          </cell>
        </row>
        <row r="8">
          <cell r="A8">
            <v>102713</v>
          </cell>
          <cell r="B8" t="str">
            <v>COCA DE FORNER</v>
          </cell>
        </row>
        <row r="9">
          <cell r="A9">
            <v>101258</v>
          </cell>
          <cell r="B9" t="str">
            <v>BARRA 200GR TALLADA</v>
          </cell>
        </row>
        <row r="10">
          <cell r="A10">
            <v>101259</v>
          </cell>
          <cell r="B10" t="str">
            <v>BARRA 200GR TALLADA INTEGRAL</v>
          </cell>
        </row>
        <row r="11">
          <cell r="A11">
            <v>101260</v>
          </cell>
          <cell r="B11" t="str">
            <v>BARRETA PA 100GR</v>
          </cell>
        </row>
        <row r="12">
          <cell r="A12">
            <v>101261</v>
          </cell>
          <cell r="B12" t="str">
            <v>COCA SANT JOAN CREMA (10 pers)</v>
          </cell>
        </row>
        <row r="13">
          <cell r="A13">
            <v>101262</v>
          </cell>
          <cell r="B13" t="str">
            <v>COCA SANT JOAN FRUITA (10 pers)</v>
          </cell>
        </row>
        <row r="14">
          <cell r="A14">
            <v>101264</v>
          </cell>
          <cell r="B14" t="str">
            <v>CROISSANT ARTESANAL</v>
          </cell>
        </row>
        <row r="15">
          <cell r="A15">
            <v>101265</v>
          </cell>
          <cell r="B15" t="str">
            <v>MAGDALENA GRAN SUCRE INDIVIDUAL</v>
          </cell>
        </row>
        <row r="16">
          <cell r="A16">
            <v>101266</v>
          </cell>
          <cell r="B16" t="str">
            <v>PA DE PESSIC ARTESANAL (10 pers)</v>
          </cell>
        </row>
        <row r="17">
          <cell r="A17">
            <v>101267</v>
          </cell>
          <cell r="B17" t="str">
            <v>PA DE PAGÈS RODÓ 400GR TALLAT</v>
          </cell>
        </row>
        <row r="18">
          <cell r="A18">
            <v>101268</v>
          </cell>
          <cell r="B18" t="str">
            <v>TORTELL DE REIS (6 pers)</v>
          </cell>
        </row>
        <row r="19">
          <cell r="A19">
            <v>101269</v>
          </cell>
          <cell r="B19" t="str">
            <v>ENSAIMADES</v>
          </cell>
        </row>
        <row r="20">
          <cell r="A20">
            <v>101272</v>
          </cell>
          <cell r="B20" t="str">
            <v>BARRA 1/4</v>
          </cell>
        </row>
        <row r="21">
          <cell r="A21">
            <v>101273</v>
          </cell>
          <cell r="B21" t="str">
            <v>BARRA 1/4 INTEGRAL LLARGA</v>
          </cell>
        </row>
        <row r="22">
          <cell r="A22">
            <v>101275</v>
          </cell>
          <cell r="B22" t="str">
            <v>CROISSANT PETIT XOCOLATA KILO</v>
          </cell>
        </row>
        <row r="23">
          <cell r="A23">
            <v>101276</v>
          </cell>
          <cell r="B23" t="str">
            <v>PA MOTLLE PETIT</v>
          </cell>
        </row>
        <row r="24">
          <cell r="A24">
            <v>101278</v>
          </cell>
          <cell r="B24" t="str">
            <v>BARRA 400GR</v>
          </cell>
        </row>
        <row r="25">
          <cell r="A25">
            <v>101279</v>
          </cell>
          <cell r="B25" t="str">
            <v>BUNYOLS (unitats)</v>
          </cell>
        </row>
        <row r="26">
          <cell r="A26">
            <v>101280</v>
          </cell>
          <cell r="B26" t="str">
            <v>MONA DE PASQUA (12 pers)</v>
          </cell>
        </row>
        <row r="27">
          <cell r="A27">
            <v>101281</v>
          </cell>
          <cell r="B27" t="str">
            <v>PA DE 1 KG SENSE SAL</v>
          </cell>
        </row>
        <row r="28">
          <cell r="A28">
            <v>101282</v>
          </cell>
          <cell r="B28" t="str">
            <v>PA DE 1/2 SENSE SAL</v>
          </cell>
        </row>
        <row r="29">
          <cell r="A29">
            <v>101283</v>
          </cell>
          <cell r="B29" t="str">
            <v>PA TORRAT</v>
          </cell>
        </row>
        <row r="30">
          <cell r="A30">
            <v>101284</v>
          </cell>
          <cell r="B30" t="str">
            <v>PANELLETS BARREJATS (unitats)</v>
          </cell>
        </row>
        <row r="31">
          <cell r="A31">
            <v>101618</v>
          </cell>
          <cell r="B31" t="str">
            <v>PA MOTLLE 600GR</v>
          </cell>
        </row>
        <row r="32">
          <cell r="A32">
            <v>101960</v>
          </cell>
          <cell r="B32" t="str">
            <v>TRENA (PASTISSERIA)</v>
          </cell>
        </row>
        <row r="33">
          <cell r="A33">
            <v>101961</v>
          </cell>
          <cell r="B33" t="str">
            <v>FARINA DE GALETA (1kg)</v>
          </cell>
        </row>
        <row r="34">
          <cell r="A34">
            <v>101962</v>
          </cell>
          <cell r="B34" t="str">
            <v>SOPA TORRADA ( bossa 1/4 KG)</v>
          </cell>
        </row>
        <row r="35">
          <cell r="A35">
            <v>102686</v>
          </cell>
          <cell r="B35" t="str">
            <v>PA DE VIENA RODÓ</v>
          </cell>
        </row>
        <row r="36">
          <cell r="A36">
            <v>102711</v>
          </cell>
          <cell r="B36" t="str">
            <v>PA RODÓ 1KG INTEGRAL</v>
          </cell>
        </row>
        <row r="37">
          <cell r="A37">
            <v>102724</v>
          </cell>
          <cell r="B37" t="str">
            <v>BANDERILLES</v>
          </cell>
        </row>
        <row r="38">
          <cell r="A38">
            <v>102889</v>
          </cell>
          <cell r="B38" t="str">
            <v>PA SENSE GLUTEN BARRA 120GR</v>
          </cell>
        </row>
        <row r="39">
          <cell r="A39">
            <v>102890</v>
          </cell>
          <cell r="B39" t="str">
            <v>PANET BRIOIX</v>
          </cell>
        </row>
        <row r="40">
          <cell r="A40">
            <v>102891</v>
          </cell>
          <cell r="B40" t="str">
            <v>PANET PETIT</v>
          </cell>
        </row>
        <row r="41">
          <cell r="A41">
            <v>102892</v>
          </cell>
          <cell r="B41" t="str">
            <v>CROISSANTS PETITS (DOLÇOS I SALATS)</v>
          </cell>
        </row>
        <row r="42">
          <cell r="A42">
            <v>102893</v>
          </cell>
          <cell r="B42" t="str">
            <v>CANYA CREMA/XOCO</v>
          </cell>
        </row>
        <row r="43">
          <cell r="A43">
            <v>102894</v>
          </cell>
          <cell r="B43" t="str">
            <v>COCA DE POMA (INDIVIDUAL)</v>
          </cell>
        </row>
        <row r="44">
          <cell r="A44">
            <v>102895</v>
          </cell>
          <cell r="B44" t="str">
            <v>OUS DE XOCOLATA PASQUA PETITS</v>
          </cell>
        </row>
        <row r="45">
          <cell r="A45">
            <v>102896</v>
          </cell>
          <cell r="B45" t="str">
            <v>TORTELL DE RAMS (per a 8 persones)</v>
          </cell>
        </row>
        <row r="46">
          <cell r="A46">
            <v>102897</v>
          </cell>
          <cell r="B46" t="str">
            <v>MONA DE PASQUA (per 8 persones)</v>
          </cell>
        </row>
        <row r="47">
          <cell r="A47">
            <v>102898</v>
          </cell>
          <cell r="B47" t="str">
            <v>MONA DE PASQUA INDIVIDUAL</v>
          </cell>
        </row>
        <row r="48">
          <cell r="A48">
            <v>102899</v>
          </cell>
          <cell r="B48" t="str">
            <v>TORTELL DE REIS I RAMS (tires 75cm)</v>
          </cell>
        </row>
        <row r="49">
          <cell r="A49">
            <v>102900</v>
          </cell>
          <cell r="B49" t="str">
            <v>PASTIS INDIVIDUAL DE PASQUA</v>
          </cell>
        </row>
        <row r="50">
          <cell r="A50">
            <v>102901</v>
          </cell>
          <cell r="B50" t="str">
            <v>BUNYOLS (PER KILOS)</v>
          </cell>
        </row>
        <row r="51">
          <cell r="A51">
            <v>102902</v>
          </cell>
          <cell r="B51" t="str">
            <v>COCA DE BRIOIX LLARDONS (per a 25 persones)</v>
          </cell>
        </row>
        <row r="52">
          <cell r="A52">
            <v>102904</v>
          </cell>
          <cell r="B52" t="str">
            <v>BARRA 1/2 KILO TALLADA</v>
          </cell>
        </row>
        <row r="53">
          <cell r="A53">
            <v>102916</v>
          </cell>
          <cell r="B53" t="str">
            <v>PA RODÓ 500GR TALLAT</v>
          </cell>
        </row>
        <row r="54">
          <cell r="A54">
            <v>103372</v>
          </cell>
          <cell r="B54" t="str">
            <v>CROISSANTS PETITS NORMALS</v>
          </cell>
        </row>
        <row r="55">
          <cell r="A55">
            <v>103405</v>
          </cell>
          <cell r="B55" t="str">
            <v>COCA DE RECAPTE (TOMAQUET O ENCIAM)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topLeftCell="A3" zoomScaleNormal="100" workbookViewId="0">
      <selection activeCell="J19" sqref="J19"/>
    </sheetView>
  </sheetViews>
  <sheetFormatPr baseColWidth="10" defaultColWidth="11.42578125" defaultRowHeight="15" x14ac:dyDescent="0.25"/>
  <cols>
    <col min="1" max="1" width="15.85546875" customWidth="1"/>
    <col min="2" max="2" width="65.7109375" bestFit="1" customWidth="1"/>
    <col min="3" max="3" width="15.5703125" style="1" bestFit="1" customWidth="1"/>
    <col min="4" max="4" width="14" style="1" customWidth="1"/>
    <col min="5" max="5" width="14.5703125" style="2" customWidth="1"/>
    <col min="6" max="6" width="16.5703125" bestFit="1" customWidth="1"/>
    <col min="8" max="8" width="15.140625" bestFit="1" customWidth="1"/>
    <col min="9" max="9" width="17.5703125" bestFit="1" customWidth="1"/>
    <col min="10" max="10" width="23.5703125" customWidth="1"/>
    <col min="11" max="11" width="23.140625" customWidth="1"/>
    <col min="12" max="12" width="13.5703125" customWidth="1"/>
    <col min="13" max="14" width="14.85546875" bestFit="1" customWidth="1"/>
    <col min="15" max="15" width="22.85546875" customWidth="1"/>
  </cols>
  <sheetData>
    <row r="1" spans="1:16" ht="15.75" thickBot="1" x14ac:dyDescent="0.3"/>
    <row r="2" spans="1:16" ht="15.75" thickBot="1" x14ac:dyDescent="0.3">
      <c r="B2" s="3" t="s">
        <v>19</v>
      </c>
    </row>
    <row r="4" spans="1:16" x14ac:dyDescent="0.25">
      <c r="B4" s="75" t="s">
        <v>23</v>
      </c>
      <c r="C4" s="76"/>
      <c r="D4" s="77"/>
      <c r="E4" s="4"/>
      <c r="J4" s="61" t="str">
        <f>B2</f>
        <v>Subministrament de pa Residències de Sant Joan de les Abadesses, Àger i Cassà de la Selva</v>
      </c>
      <c r="K4" s="61"/>
      <c r="L4" s="61"/>
    </row>
    <row r="5" spans="1:16" x14ac:dyDescent="0.25">
      <c r="B5" s="5" t="s">
        <v>0</v>
      </c>
      <c r="C5" s="5" t="s">
        <v>1</v>
      </c>
      <c r="D5" s="5" t="s">
        <v>2</v>
      </c>
      <c r="J5" s="62" t="str">
        <f>B4</f>
        <v>LOT 2  Subministrament de pa residència Àger</v>
      </c>
      <c r="K5" s="62"/>
      <c r="L5" s="62"/>
      <c r="N5" s="6"/>
      <c r="O5" s="6"/>
    </row>
    <row r="6" spans="1:16" ht="15.75" customHeight="1" x14ac:dyDescent="0.25">
      <c r="B6" s="7">
        <f>F30</f>
        <v>4412.9407999999994</v>
      </c>
      <c r="C6" s="7">
        <f>H30</f>
        <v>303.71763200000004</v>
      </c>
      <c r="D6" s="7">
        <f>I30</f>
        <v>4716.6584319999993</v>
      </c>
      <c r="J6" s="5" t="s">
        <v>3</v>
      </c>
      <c r="K6" s="5" t="s">
        <v>1</v>
      </c>
      <c r="L6" s="5" t="s">
        <v>2</v>
      </c>
    </row>
    <row r="7" spans="1:16" x14ac:dyDescent="0.25">
      <c r="J7" s="7">
        <f>+K30</f>
        <v>401.18</v>
      </c>
      <c r="K7" s="7">
        <f>+M30</f>
        <v>40.118000000000002</v>
      </c>
      <c r="L7" s="7">
        <f>N30</f>
        <v>441.298</v>
      </c>
    </row>
    <row r="8" spans="1:16" ht="15" customHeight="1" x14ac:dyDescent="0.25">
      <c r="C8" s="8"/>
      <c r="D8" s="8"/>
      <c r="E8" s="8"/>
      <c r="J8" s="9"/>
      <c r="K8" s="9"/>
      <c r="L8" s="9"/>
    </row>
    <row r="9" spans="1:16" x14ac:dyDescent="0.25">
      <c r="C9"/>
      <c r="D9" s="10"/>
      <c r="E9" s="10"/>
    </row>
    <row r="10" spans="1:16" x14ac:dyDescent="0.25">
      <c r="C10"/>
      <c r="D10" s="9"/>
      <c r="E10" s="9"/>
      <c r="J10" s="64" t="s">
        <v>10</v>
      </c>
      <c r="K10" s="64"/>
      <c r="L10" s="64"/>
      <c r="M10" s="64"/>
      <c r="N10" s="64"/>
      <c r="O10" s="64"/>
      <c r="P10" s="64"/>
    </row>
    <row r="11" spans="1:16" ht="15.75" x14ac:dyDescent="0.25">
      <c r="C11"/>
      <c r="D11" s="11"/>
      <c r="E11" s="11"/>
      <c r="J11" s="12" t="s">
        <v>9</v>
      </c>
      <c r="K11" s="13"/>
      <c r="L11" s="13"/>
      <c r="M11" s="13"/>
      <c r="N11" s="13"/>
      <c r="O11" s="13"/>
      <c r="P11" s="13"/>
    </row>
    <row r="12" spans="1:16" x14ac:dyDescent="0.25">
      <c r="C12"/>
      <c r="D12" s="11"/>
      <c r="E12" s="11"/>
      <c r="J12" s="63" t="s">
        <v>11</v>
      </c>
      <c r="K12" s="63"/>
      <c r="L12" s="63"/>
      <c r="M12" s="63"/>
      <c r="N12" s="63"/>
    </row>
    <row r="13" spans="1:16" x14ac:dyDescent="0.25">
      <c r="C13"/>
      <c r="D13"/>
      <c r="E13"/>
      <c r="J13" s="63"/>
      <c r="K13" s="63"/>
      <c r="L13" s="63"/>
      <c r="M13" s="63"/>
      <c r="N13" s="63"/>
    </row>
    <row r="14" spans="1:16" x14ac:dyDescent="0.25">
      <c r="C14"/>
      <c r="D14"/>
      <c r="E14"/>
    </row>
    <row r="15" spans="1:16" ht="15.75" thickBot="1" x14ac:dyDescent="0.3"/>
    <row r="16" spans="1:16" ht="15.75" customHeight="1" x14ac:dyDescent="0.25">
      <c r="A16" s="71" t="str">
        <f>B2</f>
        <v>Subministrament de pa Residències de Sant Joan de les Abadesses, Àger i Cassà de la Selva</v>
      </c>
      <c r="B16" s="72"/>
      <c r="C16" s="72"/>
      <c r="D16" s="72"/>
      <c r="E16" s="72"/>
      <c r="F16" s="72"/>
      <c r="G16" s="72"/>
      <c r="H16" s="72"/>
      <c r="I16" s="72"/>
      <c r="J16" s="65" t="s">
        <v>4</v>
      </c>
      <c r="K16" s="66"/>
      <c r="L16" s="66"/>
      <c r="M16" s="66"/>
      <c r="N16" s="67"/>
    </row>
    <row r="17" spans="1:14" x14ac:dyDescent="0.25">
      <c r="A17" s="73" t="str">
        <f>B4</f>
        <v>LOT 2  Subministrament de pa residència Àger</v>
      </c>
      <c r="B17" s="69"/>
      <c r="C17" s="69"/>
      <c r="D17" s="69"/>
      <c r="E17" s="69"/>
      <c r="F17" s="69"/>
      <c r="G17" s="69"/>
      <c r="H17" s="69"/>
      <c r="I17" s="74"/>
      <c r="J17" s="68" t="str">
        <f>B4</f>
        <v>LOT 2  Subministrament de pa residència Àger</v>
      </c>
      <c r="K17" s="69"/>
      <c r="L17" s="69"/>
      <c r="M17" s="69"/>
      <c r="N17" s="70"/>
    </row>
    <row r="18" spans="1:14" x14ac:dyDescent="0.25">
      <c r="A18" s="14" t="s">
        <v>18</v>
      </c>
      <c r="B18" s="15" t="s">
        <v>5</v>
      </c>
      <c r="C18" s="16" t="s">
        <v>13</v>
      </c>
      <c r="D18" s="17" t="s">
        <v>14</v>
      </c>
      <c r="E18" s="17" t="s">
        <v>17</v>
      </c>
      <c r="F18" s="18" t="s">
        <v>6</v>
      </c>
      <c r="G18" s="19" t="s">
        <v>1</v>
      </c>
      <c r="H18" s="20" t="s">
        <v>7</v>
      </c>
      <c r="I18" s="20" t="s">
        <v>8</v>
      </c>
      <c r="J18" s="15" t="s">
        <v>15</v>
      </c>
      <c r="K18" s="15" t="s">
        <v>6</v>
      </c>
      <c r="L18" s="21" t="s">
        <v>1</v>
      </c>
      <c r="M18" s="22" t="s">
        <v>7</v>
      </c>
      <c r="N18" s="23" t="s">
        <v>8</v>
      </c>
    </row>
    <row r="19" spans="1:14" s="31" customFormat="1" x14ac:dyDescent="0.25">
      <c r="A19" s="46">
        <v>102713</v>
      </c>
      <c r="B19" s="46" t="s">
        <v>24</v>
      </c>
      <c r="C19" s="24" t="s">
        <v>22</v>
      </c>
      <c r="D19" s="24">
        <v>30</v>
      </c>
      <c r="E19" s="25">
        <v>5.1840000000000002</v>
      </c>
      <c r="F19" s="26">
        <f>E19*D19</f>
        <v>155.52000000000001</v>
      </c>
      <c r="G19" s="27">
        <v>0.1</v>
      </c>
      <c r="H19" s="28">
        <f>F19*G19</f>
        <v>15.552000000000001</v>
      </c>
      <c r="I19" s="44">
        <f>F19+H19</f>
        <v>171.072</v>
      </c>
      <c r="J19" s="42"/>
      <c r="K19" s="29">
        <f>J19*D19</f>
        <v>0</v>
      </c>
      <c r="L19" s="27">
        <v>0.1</v>
      </c>
      <c r="M19" s="28">
        <f>K19*L19</f>
        <v>0</v>
      </c>
      <c r="N19" s="30">
        <f>K19+M19</f>
        <v>0</v>
      </c>
    </row>
    <row r="20" spans="1:14" s="31" customFormat="1" x14ac:dyDescent="0.25">
      <c r="A20" s="46">
        <v>101270</v>
      </c>
      <c r="B20" s="46" t="str">
        <f>VLOOKUP(A20,[1]Hoja4!A:B,2,FALSE)</f>
        <v>PA DE KILO TALLAT</v>
      </c>
      <c r="C20" s="24" t="s">
        <v>16</v>
      </c>
      <c r="D20" s="24">
        <v>30</v>
      </c>
      <c r="E20" s="25">
        <v>3.3177599999999998</v>
      </c>
      <c r="F20" s="26">
        <f t="shared" ref="F20:F27" si="0">E20*D20</f>
        <v>99.532799999999995</v>
      </c>
      <c r="G20" s="27">
        <v>0.04</v>
      </c>
      <c r="H20" s="28">
        <f t="shared" ref="H20:H27" si="1">F20*G20</f>
        <v>3.981312</v>
      </c>
      <c r="I20" s="44">
        <f t="shared" ref="I20:I27" si="2">F20+H20</f>
        <v>103.514112</v>
      </c>
      <c r="J20" s="42"/>
      <c r="K20" s="29">
        <f t="shared" ref="K20:K27" si="3">J20*D20</f>
        <v>0</v>
      </c>
      <c r="L20" s="27">
        <v>0.04</v>
      </c>
      <c r="M20" s="28">
        <f t="shared" ref="M20:M27" si="4">K20*L20</f>
        <v>0</v>
      </c>
      <c r="N20" s="30">
        <f t="shared" ref="N20:N27" si="5">K20+M20</f>
        <v>0</v>
      </c>
    </row>
    <row r="21" spans="1:14" s="31" customFormat="1" x14ac:dyDescent="0.25">
      <c r="A21" s="46">
        <v>101271</v>
      </c>
      <c r="B21" s="46" t="str">
        <f>VLOOKUP(A21,[1]Hoja4!A:B,2,FALSE)</f>
        <v>PA RODÓ PAGÈS 1/2 TALLAT</v>
      </c>
      <c r="C21" s="24" t="s">
        <v>16</v>
      </c>
      <c r="D21" s="24">
        <v>1000</v>
      </c>
      <c r="E21" s="25">
        <v>2.1196799999999998</v>
      </c>
      <c r="F21" s="26">
        <f t="shared" si="0"/>
        <v>2119.6799999999998</v>
      </c>
      <c r="G21" s="27">
        <v>0.04</v>
      </c>
      <c r="H21" s="28">
        <f t="shared" si="1"/>
        <v>84.787199999999999</v>
      </c>
      <c r="I21" s="44">
        <f t="shared" si="2"/>
        <v>2204.4672</v>
      </c>
      <c r="J21" s="42"/>
      <c r="K21" s="29">
        <f t="shared" si="3"/>
        <v>0</v>
      </c>
      <c r="L21" s="27">
        <v>0.04</v>
      </c>
      <c r="M21" s="28">
        <f t="shared" si="4"/>
        <v>0</v>
      </c>
      <c r="N21" s="30">
        <f t="shared" si="5"/>
        <v>0</v>
      </c>
    </row>
    <row r="22" spans="1:14" s="31" customFormat="1" x14ac:dyDescent="0.25">
      <c r="A22" s="46">
        <v>102891</v>
      </c>
      <c r="B22" s="46" t="str">
        <f>VLOOKUP(A22,[1]Hoja4!A:B,2,FALSE)</f>
        <v>PANET PETIT</v>
      </c>
      <c r="C22" s="24" t="s">
        <v>16</v>
      </c>
      <c r="D22" s="24">
        <v>100</v>
      </c>
      <c r="E22" s="25">
        <v>0.73728000000000005</v>
      </c>
      <c r="F22" s="26">
        <f t="shared" si="0"/>
        <v>73.728000000000009</v>
      </c>
      <c r="G22" s="27">
        <v>0.04</v>
      </c>
      <c r="H22" s="28">
        <f t="shared" si="1"/>
        <v>2.9491200000000002</v>
      </c>
      <c r="I22" s="44">
        <f t="shared" si="2"/>
        <v>76.677120000000002</v>
      </c>
      <c r="J22" s="42"/>
      <c r="K22" s="29">
        <f t="shared" si="3"/>
        <v>0</v>
      </c>
      <c r="L22" s="27">
        <v>0.04</v>
      </c>
      <c r="M22" s="28">
        <f t="shared" si="4"/>
        <v>0</v>
      </c>
      <c r="N22" s="30">
        <f t="shared" si="5"/>
        <v>0</v>
      </c>
    </row>
    <row r="23" spans="1:14" s="31" customFormat="1" x14ac:dyDescent="0.25">
      <c r="A23" s="46">
        <v>101269</v>
      </c>
      <c r="B23" s="46" t="str">
        <f>VLOOKUP(A23,[1]Hoja4!A:B,2,FALSE)</f>
        <v>ENSAIMADES</v>
      </c>
      <c r="C23" s="24" t="s">
        <v>16</v>
      </c>
      <c r="D23" s="24">
        <v>100</v>
      </c>
      <c r="E23" s="25">
        <v>1.1339999999999999</v>
      </c>
      <c r="F23" s="26">
        <f t="shared" si="0"/>
        <v>113.39999999999999</v>
      </c>
      <c r="G23" s="27">
        <v>0.1</v>
      </c>
      <c r="H23" s="28">
        <f t="shared" si="1"/>
        <v>11.34</v>
      </c>
      <c r="I23" s="44">
        <f t="shared" si="2"/>
        <v>124.74</v>
      </c>
      <c r="J23" s="42"/>
      <c r="K23" s="29">
        <f t="shared" si="3"/>
        <v>0</v>
      </c>
      <c r="L23" s="27">
        <v>0.1</v>
      </c>
      <c r="M23" s="28">
        <f t="shared" si="4"/>
        <v>0</v>
      </c>
      <c r="N23" s="30">
        <f t="shared" si="5"/>
        <v>0</v>
      </c>
    </row>
    <row r="24" spans="1:14" s="31" customFormat="1" x14ac:dyDescent="0.25">
      <c r="A24" s="46">
        <v>101264</v>
      </c>
      <c r="B24" s="46" t="str">
        <f>VLOOKUP(A24,[1]Hoja4!A:B,2,FALSE)</f>
        <v>CROISSANT ARTESANAL</v>
      </c>
      <c r="C24" s="24" t="s">
        <v>16</v>
      </c>
      <c r="D24" s="24">
        <v>100</v>
      </c>
      <c r="E24" s="25">
        <v>0.97200000000000009</v>
      </c>
      <c r="F24" s="26">
        <f t="shared" si="0"/>
        <v>97.2</v>
      </c>
      <c r="G24" s="27">
        <v>0.1</v>
      </c>
      <c r="H24" s="28">
        <f t="shared" si="1"/>
        <v>9.7200000000000006</v>
      </c>
      <c r="I24" s="44">
        <f t="shared" si="2"/>
        <v>106.92</v>
      </c>
      <c r="J24" s="42"/>
      <c r="K24" s="29">
        <f t="shared" si="3"/>
        <v>0</v>
      </c>
      <c r="L24" s="27">
        <v>0.1</v>
      </c>
      <c r="M24" s="28">
        <f t="shared" si="4"/>
        <v>0</v>
      </c>
      <c r="N24" s="30">
        <f t="shared" si="5"/>
        <v>0</v>
      </c>
    </row>
    <row r="25" spans="1:14" s="31" customFormat="1" x14ac:dyDescent="0.25">
      <c r="A25" s="46">
        <v>101262</v>
      </c>
      <c r="B25" s="46" t="str">
        <f>VLOOKUP(A25,[1]Hoja4!A:B,2,FALSE)</f>
        <v>COCA SANT JOAN FRUITA (10 pers)</v>
      </c>
      <c r="C25" s="24" t="s">
        <v>22</v>
      </c>
      <c r="D25" s="24">
        <v>5</v>
      </c>
      <c r="E25" s="25">
        <v>19.440000000000001</v>
      </c>
      <c r="F25" s="26">
        <f t="shared" si="0"/>
        <v>97.2</v>
      </c>
      <c r="G25" s="27">
        <v>0.1</v>
      </c>
      <c r="H25" s="28">
        <f t="shared" si="1"/>
        <v>9.7200000000000006</v>
      </c>
      <c r="I25" s="44">
        <f t="shared" si="2"/>
        <v>106.92</v>
      </c>
      <c r="J25" s="42"/>
      <c r="K25" s="29">
        <f t="shared" si="3"/>
        <v>0</v>
      </c>
      <c r="L25" s="27">
        <v>0.1</v>
      </c>
      <c r="M25" s="28">
        <f t="shared" si="4"/>
        <v>0</v>
      </c>
      <c r="N25" s="30">
        <f t="shared" si="5"/>
        <v>0</v>
      </c>
    </row>
    <row r="26" spans="1:14" s="31" customFormat="1" x14ac:dyDescent="0.25">
      <c r="A26" s="46">
        <v>102894</v>
      </c>
      <c r="B26" s="46" t="str">
        <f>VLOOKUP(A26,[1]Hoja4!A:B,2,FALSE)</f>
        <v>COCA DE POMA (INDIVIDUAL)</v>
      </c>
      <c r="C26" s="24" t="s">
        <v>22</v>
      </c>
      <c r="D26" s="24">
        <v>100</v>
      </c>
      <c r="E26" s="25">
        <v>1.2150000000000001</v>
      </c>
      <c r="F26" s="26">
        <f t="shared" si="0"/>
        <v>121.50000000000001</v>
      </c>
      <c r="G26" s="27">
        <v>0.1</v>
      </c>
      <c r="H26" s="28">
        <f t="shared" si="1"/>
        <v>12.150000000000002</v>
      </c>
      <c r="I26" s="44">
        <f t="shared" si="2"/>
        <v>133.65</v>
      </c>
      <c r="J26" s="42"/>
      <c r="K26" s="29">
        <f t="shared" si="3"/>
        <v>0</v>
      </c>
      <c r="L26" s="27">
        <v>0.1</v>
      </c>
      <c r="M26" s="28">
        <f t="shared" si="4"/>
        <v>0</v>
      </c>
      <c r="N26" s="30">
        <f t="shared" si="5"/>
        <v>0</v>
      </c>
    </row>
    <row r="27" spans="1:14" s="31" customFormat="1" x14ac:dyDescent="0.25">
      <c r="A27" s="46">
        <v>103405</v>
      </c>
      <c r="B27" s="46" t="s">
        <v>25</v>
      </c>
      <c r="C27" s="24" t="s">
        <v>22</v>
      </c>
      <c r="D27" s="24">
        <v>100</v>
      </c>
      <c r="E27" s="25">
        <v>11.34</v>
      </c>
      <c r="F27" s="26">
        <f t="shared" si="0"/>
        <v>1134</v>
      </c>
      <c r="G27" s="27">
        <v>0.1</v>
      </c>
      <c r="H27" s="28">
        <f t="shared" si="1"/>
        <v>113.4</v>
      </c>
      <c r="I27" s="44">
        <f t="shared" si="2"/>
        <v>1247.4000000000001</v>
      </c>
      <c r="J27" s="42"/>
      <c r="K27" s="29">
        <f t="shared" si="3"/>
        <v>0</v>
      </c>
      <c r="L27" s="27">
        <v>0.1</v>
      </c>
      <c r="M27" s="28">
        <f t="shared" si="4"/>
        <v>0</v>
      </c>
      <c r="N27" s="30">
        <f t="shared" si="5"/>
        <v>0</v>
      </c>
    </row>
    <row r="28" spans="1:14" s="31" customFormat="1" ht="15.75" thickBot="1" x14ac:dyDescent="0.3">
      <c r="A28" s="47"/>
      <c r="B28" s="48" t="s">
        <v>20</v>
      </c>
      <c r="C28" s="24" t="s">
        <v>16</v>
      </c>
      <c r="D28" s="24">
        <v>1</v>
      </c>
      <c r="E28" s="25">
        <v>401.18</v>
      </c>
      <c r="F28" s="26">
        <f t="shared" ref="F28" si="6">E28*D28</f>
        <v>401.18</v>
      </c>
      <c r="G28" s="27">
        <v>0.1</v>
      </c>
      <c r="H28" s="28">
        <f t="shared" ref="H28" si="7">F28*G28</f>
        <v>40.118000000000002</v>
      </c>
      <c r="I28" s="44">
        <f t="shared" ref="I28" si="8">F28+H28</f>
        <v>441.298</v>
      </c>
      <c r="J28" s="45">
        <f>E28</f>
        <v>401.18</v>
      </c>
      <c r="K28" s="29">
        <f t="shared" ref="K28" si="9">J28*D28</f>
        <v>401.18</v>
      </c>
      <c r="L28" s="27">
        <v>0.1</v>
      </c>
      <c r="M28" s="28">
        <f t="shared" ref="M28" si="10">K28*L28</f>
        <v>40.118000000000002</v>
      </c>
      <c r="N28" s="30">
        <f t="shared" ref="N28" si="11">K28+M28</f>
        <v>441.298</v>
      </c>
    </row>
    <row r="29" spans="1:14" ht="15.75" thickBot="1" x14ac:dyDescent="0.3">
      <c r="A29" s="78" t="str">
        <f>B4</f>
        <v>LOT 2  Subministrament de pa residència Àger</v>
      </c>
      <c r="B29" s="79"/>
      <c r="C29" s="80"/>
      <c r="D29" s="80"/>
      <c r="E29" s="81"/>
      <c r="F29" s="32">
        <f>SUM(F19:F28)</f>
        <v>4412.9407999999994</v>
      </c>
      <c r="G29" s="33"/>
      <c r="H29" s="32">
        <f>SUM(H19:H28)</f>
        <v>303.71763200000004</v>
      </c>
      <c r="I29" s="32">
        <f>SUM(I19:I28)</f>
        <v>4716.6584319999993</v>
      </c>
      <c r="J29" s="34"/>
      <c r="K29" s="32">
        <f>SUM(K19:K28)</f>
        <v>401.18</v>
      </c>
      <c r="L29" s="35"/>
      <c r="M29" s="32">
        <f>SUM(M19:M28)</f>
        <v>40.118000000000002</v>
      </c>
      <c r="N29" s="32">
        <f>SUM(N19:N28)</f>
        <v>441.298</v>
      </c>
    </row>
    <row r="30" spans="1:14" ht="15.75" thickBot="1" x14ac:dyDescent="0.3">
      <c r="A30" s="58" t="s">
        <v>12</v>
      </c>
      <c r="B30" s="59"/>
      <c r="C30" s="59"/>
      <c r="D30" s="59"/>
      <c r="E30" s="60"/>
      <c r="F30" s="36">
        <f>SUM(F29)</f>
        <v>4412.9407999999994</v>
      </c>
      <c r="G30" s="37"/>
      <c r="H30" s="36">
        <f>SUM(H29)</f>
        <v>303.71763200000004</v>
      </c>
      <c r="I30" s="36">
        <f>SUM(I29)</f>
        <v>4716.6584319999993</v>
      </c>
      <c r="J30" s="37"/>
      <c r="K30" s="36">
        <f>SUM(K29)</f>
        <v>401.18</v>
      </c>
      <c r="L30" s="37"/>
      <c r="M30" s="36">
        <f>SUM(M29)</f>
        <v>40.118000000000002</v>
      </c>
      <c r="N30" s="36">
        <f>SUM(N29)</f>
        <v>441.298</v>
      </c>
    </row>
    <row r="31" spans="1:14" ht="15.75" thickBot="1" x14ac:dyDescent="0.3">
      <c r="E31" s="38"/>
      <c r="F31" s="11"/>
      <c r="G31" s="39"/>
      <c r="H31" s="11"/>
      <c r="I31" s="11"/>
      <c r="J31" s="41"/>
    </row>
    <row r="32" spans="1:14" x14ac:dyDescent="0.25">
      <c r="D32" s="43"/>
      <c r="E32" s="38"/>
      <c r="F32" s="11"/>
      <c r="G32" s="39"/>
      <c r="H32" s="49" t="s">
        <v>21</v>
      </c>
      <c r="I32" s="50"/>
      <c r="J32" s="51"/>
    </row>
    <row r="33" spans="5:10" x14ac:dyDescent="0.25">
      <c r="E33" s="38"/>
      <c r="F33" s="11"/>
      <c r="G33" s="39"/>
      <c r="H33" s="52"/>
      <c r="I33" s="53"/>
      <c r="J33" s="54"/>
    </row>
    <row r="34" spans="5:10" x14ac:dyDescent="0.25">
      <c r="E34" s="38"/>
      <c r="F34" s="11"/>
      <c r="G34" s="39"/>
      <c r="H34" s="52"/>
      <c r="I34" s="53"/>
      <c r="J34" s="54"/>
    </row>
    <row r="35" spans="5:10" x14ac:dyDescent="0.25">
      <c r="E35" s="38"/>
      <c r="F35" s="11"/>
      <c r="G35" s="39"/>
      <c r="H35" s="52"/>
      <c r="I35" s="53"/>
      <c r="J35" s="54"/>
    </row>
    <row r="36" spans="5:10" ht="15.75" thickBot="1" x14ac:dyDescent="0.3">
      <c r="E36" s="38"/>
      <c r="F36" s="11"/>
      <c r="G36" s="39"/>
      <c r="H36" s="55"/>
      <c r="I36" s="56"/>
      <c r="J36" s="57"/>
    </row>
    <row r="37" spans="5:10" x14ac:dyDescent="0.25">
      <c r="E37" s="38"/>
      <c r="F37" s="11"/>
      <c r="G37" s="39"/>
      <c r="H37" s="11"/>
      <c r="I37" s="11"/>
    </row>
    <row r="38" spans="5:10" x14ac:dyDescent="0.25">
      <c r="E38" s="38"/>
      <c r="F38" s="11"/>
      <c r="G38" s="39"/>
      <c r="H38" s="11"/>
      <c r="I38" s="11"/>
    </row>
    <row r="39" spans="5:10" x14ac:dyDescent="0.25">
      <c r="E39" s="38"/>
      <c r="F39" s="11"/>
      <c r="G39" s="39"/>
      <c r="H39" s="11"/>
      <c r="I39" s="11"/>
    </row>
    <row r="40" spans="5:10" x14ac:dyDescent="0.25">
      <c r="E40" s="38"/>
      <c r="F40" s="11"/>
      <c r="G40" s="39"/>
      <c r="H40" s="11"/>
      <c r="I40" s="11"/>
    </row>
    <row r="41" spans="5:10" x14ac:dyDescent="0.25">
      <c r="E41" s="38"/>
      <c r="F41" s="11"/>
      <c r="G41" s="39"/>
      <c r="H41" s="11"/>
      <c r="I41" s="11"/>
    </row>
    <row r="42" spans="5:10" x14ac:dyDescent="0.25">
      <c r="E42" s="38"/>
      <c r="F42" s="11"/>
      <c r="G42" s="39"/>
      <c r="H42" s="11"/>
      <c r="I42" s="11"/>
    </row>
    <row r="43" spans="5:10" x14ac:dyDescent="0.25">
      <c r="E43" s="38"/>
      <c r="F43" s="11"/>
      <c r="G43" s="39"/>
      <c r="H43" s="11"/>
      <c r="I43" s="11"/>
    </row>
    <row r="44" spans="5:10" x14ac:dyDescent="0.25">
      <c r="E44" s="38"/>
      <c r="F44" s="11"/>
      <c r="G44" s="39"/>
      <c r="H44" s="11"/>
      <c r="I44" s="11"/>
    </row>
    <row r="45" spans="5:10" x14ac:dyDescent="0.25">
      <c r="E45" s="38"/>
      <c r="F45" s="11"/>
      <c r="G45" s="39"/>
      <c r="H45" s="11"/>
      <c r="I45" s="11"/>
    </row>
    <row r="46" spans="5:10" x14ac:dyDescent="0.25">
      <c r="E46" s="38"/>
      <c r="F46" s="11"/>
      <c r="G46" s="39"/>
      <c r="H46" s="11"/>
      <c r="I46" s="11"/>
    </row>
    <row r="47" spans="5:10" x14ac:dyDescent="0.25">
      <c r="E47" s="38"/>
      <c r="F47" s="11"/>
      <c r="G47" s="39"/>
      <c r="H47" s="11"/>
      <c r="I47" s="11"/>
    </row>
    <row r="48" spans="5:10" x14ac:dyDescent="0.25">
      <c r="E48" s="38"/>
      <c r="F48" s="11"/>
      <c r="G48" s="39"/>
      <c r="H48" s="11"/>
      <c r="I48" s="11"/>
    </row>
    <row r="49" spans="5:9" x14ac:dyDescent="0.25">
      <c r="E49" s="38"/>
      <c r="F49" s="11"/>
      <c r="G49" s="39"/>
      <c r="H49" s="11"/>
      <c r="I49" s="11"/>
    </row>
    <row r="50" spans="5:9" x14ac:dyDescent="0.25">
      <c r="E50" s="38"/>
      <c r="F50" s="11"/>
      <c r="G50" s="39"/>
      <c r="H50" s="11"/>
      <c r="I50" s="11"/>
    </row>
    <row r="51" spans="5:9" x14ac:dyDescent="0.25">
      <c r="E51" s="38"/>
      <c r="F51" s="11"/>
      <c r="G51" s="39"/>
      <c r="H51" s="11"/>
      <c r="I51" s="11"/>
    </row>
    <row r="52" spans="5:9" x14ac:dyDescent="0.25">
      <c r="E52" s="38"/>
      <c r="F52" s="40"/>
      <c r="G52" s="40"/>
      <c r="H52" s="40"/>
      <c r="I52" s="40"/>
    </row>
  </sheetData>
  <sheetProtection algorithmName="SHA-512" hashValue="9e6gauw9JP1D+WSONh+1vRCj/ZCf7rmINI/4ZEPBGz6vR8SzGdUD6J5HvgX2gkLCeMSgsSCdQVJQWLSbDPpaQQ==" saltValue="vxP4fWhtIXGRirjwE5vfBw==" spinCount="100000" sheet="1" selectLockedCells="1"/>
  <mergeCells count="12">
    <mergeCell ref="H32:J36"/>
    <mergeCell ref="A30:E30"/>
    <mergeCell ref="J4:L4"/>
    <mergeCell ref="J5:L5"/>
    <mergeCell ref="J12:N13"/>
    <mergeCell ref="J10:P10"/>
    <mergeCell ref="J16:N16"/>
    <mergeCell ref="J17:N17"/>
    <mergeCell ref="A16:I16"/>
    <mergeCell ref="A17:I17"/>
    <mergeCell ref="B4:D4"/>
    <mergeCell ref="A29:E29"/>
  </mergeCells>
  <conditionalFormatting sqref="A19:XFD28">
    <cfRule type="expression" dxfId="0" priority="1">
      <formula>$K19="PREU SUPERIOR AL DEMANAT"</formula>
    </cfRule>
  </conditionalFormatting>
  <dataValidations count="1">
    <dataValidation type="custom" allowBlank="1" showInputMessage="1" showErrorMessage="1" errorTitle="ERROR PREU" error="Preu superior al demanat. Reviseu el preu de sortida de la columna E i introduiu un valor igual o inferior." sqref="J19:J27" xr:uid="{711BDB07-4E22-4309-9246-E6BA5F48DDC7}">
      <formula1>J19&lt;=E19</formula1>
    </dataValidation>
  </dataValidations>
  <pageMargins left="0.7" right="0.7" top="0.75" bottom="0.75" header="0.3" footer="0.3"/>
  <pageSetup paperSize="9" scale="37" orientation="portrait" r:id="rId1"/>
  <ignoredErrors>
    <ignoredError sqref="F30 H30:I30 K30:N30 L29 G29 J2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CAC84865946C45BD5ACAE87991B54B" ma:contentTypeVersion="12" ma:contentTypeDescription="Crea un document nou" ma:contentTypeScope="" ma:versionID="452f9ab5f026e27f7a694622e286e257">
  <xsd:schema xmlns:xsd="http://www.w3.org/2001/XMLSchema" xmlns:xs="http://www.w3.org/2001/XMLSchema" xmlns:p="http://schemas.microsoft.com/office/2006/metadata/properties" xmlns:ns2="5cbab676-f201-45ff-a35f-2f1ef5a9ed95" xmlns:ns3="aef5053b-41fd-46f9-960c-87a729468e3b" targetNamespace="http://schemas.microsoft.com/office/2006/metadata/properties" ma:root="true" ma:fieldsID="ae8f8555848369e434f62be78e572b06" ns2:_="" ns3:_="">
    <xsd:import namespace="5cbab676-f201-45ff-a35f-2f1ef5a9ed95"/>
    <xsd:import namespace="aef5053b-41fd-46f9-960c-87a729468e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ab676-f201-45ff-a35f-2f1ef5a9e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534d9fe1-cb29-40fb-a6ff-0189037472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5053b-41fd-46f9-960c-87a729468e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fcd8c15-30e0-4bc1-8437-082233d73098}" ma:internalName="TaxCatchAll" ma:showField="CatchAllData" ma:web="aef5053b-41fd-46f9-960c-87a729468e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f5053b-41fd-46f9-960c-87a729468e3b" xsi:nil="true"/>
    <lcf76f155ced4ddcb4097134ff3c332f xmlns="5cbab676-f201-45ff-a35f-2f1ef5a9e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4A3DBA-25EB-49A0-9FEE-7C13C811F3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5E7E65-B312-46D4-968D-3F5EDD6FB4B6}"/>
</file>

<file path=customXml/itemProps3.xml><?xml version="1.0" encoding="utf-8"?>
<ds:datastoreItem xmlns:ds="http://schemas.openxmlformats.org/officeDocument/2006/customXml" ds:itemID="{EDC9C2B5-3F01-49D6-A928-32D32BEE491E}">
  <ds:schemaRefs>
    <ds:schemaRef ds:uri="http://schemas.microsoft.com/office/2006/metadata/properties"/>
    <ds:schemaRef ds:uri="http://schemas.microsoft.com/office/infopath/2007/PartnerControls"/>
    <ds:schemaRef ds:uri="aef5053b-41fd-46f9-960c-87a729468e3b"/>
    <ds:schemaRef ds:uri="5cbab676-f201-45ff-a35f-2f1ef5a9ed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Mazarico</dc:creator>
  <cp:lastModifiedBy>Esther Domínguez i Tarré</cp:lastModifiedBy>
  <dcterms:created xsi:type="dcterms:W3CDTF">2022-07-13T13:12:53Z</dcterms:created>
  <dcterms:modified xsi:type="dcterms:W3CDTF">2026-05-04T13:05:01Z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0x010100D2CAC84865946C45BD5ACAE87991B54B</vt:lpwstr>
  </property>
  <property fmtid="{D5CDD505-2E9C-101B-9397-08002B2CF9AE}" pid="3" name="Order">
    <vt:r8>6933400</vt:r8>
  </property>
  <property fmtid="{D5CDD505-2E9C-101B-9397-08002B2CF9AE}" pid="4" name="MediaServiceImageTags">
    <vt:lpwstr/>
  </property>
</Properties>
</file>