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QUOTA\DSEM_CTE\01 CONTRACTACIO TRANSVERSAL\0111 SERVEIS TÈCNICS\011102_Auditoria Pla Endreça\2025-2027_COS\"/>
    </mc:Choice>
  </mc:AlternateContent>
  <xr:revisionPtr revIDLastSave="0" documentId="13_ncr:1_{0ACC292E-F9DC-4892-809F-6B42066FFCB0}" xr6:coauthVersionLast="47" xr6:coauthVersionMax="47" xr10:uidLastSave="{00000000-0000-0000-0000-000000000000}"/>
  <bookViews>
    <workbookView xWindow="28740" yWindow="-60" windowWidth="28920" windowHeight="15720" xr2:uid="{17D0233F-D05C-4735-8E46-03F69D08BCC8}"/>
  </bookViews>
  <sheets>
    <sheet name="Proposta Econòmica" sheetId="1" r:id="rId1"/>
  </sheets>
  <definedNames>
    <definedName name="_xlnm.Print_Area" localSheetId="0">'Proposta Econòmica'!$A$1:$H$62</definedName>
    <definedName name="borrar">#REF!</definedName>
    <definedName name="borrar2">#REF!</definedName>
    <definedName name="INVENTARI">#REF!</definedName>
    <definedName name="MP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32" i="1" s="1"/>
  <c r="G32" i="1" s="1"/>
  <c r="D51" i="1"/>
  <c r="E51" i="1" s="1"/>
  <c r="C51" i="1"/>
  <c r="D50" i="1"/>
  <c r="E50" i="1" s="1"/>
  <c r="C50" i="1"/>
  <c r="D49" i="1"/>
  <c r="E49" i="1" s="1"/>
  <c r="C49" i="1"/>
  <c r="D48" i="1"/>
  <c r="E48" i="1" s="1"/>
  <c r="C48" i="1"/>
  <c r="D47" i="1"/>
  <c r="E47" i="1" s="1"/>
  <c r="C47" i="1"/>
  <c r="D46" i="1"/>
  <c r="E46" i="1" s="1"/>
  <c r="C46" i="1"/>
  <c r="D45" i="1"/>
  <c r="E45" i="1" s="1"/>
  <c r="C45" i="1"/>
  <c r="D44" i="1"/>
  <c r="E44" i="1" s="1"/>
  <c r="C44" i="1"/>
  <c r="D43" i="1"/>
  <c r="E43" i="1" s="1"/>
  <c r="C43" i="1"/>
  <c r="D42" i="1"/>
  <c r="E42" i="1" s="1"/>
  <c r="C42" i="1"/>
  <c r="D41" i="1"/>
  <c r="E41" i="1" s="1"/>
  <c r="C41" i="1"/>
  <c r="D40" i="1"/>
  <c r="E40" i="1" s="1"/>
  <c r="C40" i="1"/>
  <c r="D39" i="1"/>
  <c r="E39" i="1" s="1"/>
  <c r="C39" i="1"/>
  <c r="D38" i="1"/>
  <c r="E38" i="1" s="1"/>
  <c r="C38" i="1"/>
  <c r="D37" i="1"/>
  <c r="E37" i="1" s="1"/>
  <c r="C37" i="1"/>
  <c r="D36" i="1"/>
  <c r="E36" i="1" s="1"/>
  <c r="C36" i="1"/>
  <c r="D35" i="1"/>
  <c r="E35" i="1" s="1"/>
  <c r="C35" i="1"/>
  <c r="D34" i="1"/>
  <c r="E34" i="1" s="1"/>
  <c r="C34" i="1"/>
  <c r="D33" i="1"/>
  <c r="E33" i="1" s="1"/>
  <c r="C33" i="1"/>
  <c r="E24" i="1"/>
  <c r="E23" i="1"/>
  <c r="G23" i="1" s="1"/>
  <c r="E22" i="1"/>
  <c r="E21" i="1"/>
  <c r="G21" i="1" s="1"/>
  <c r="E20" i="1"/>
  <c r="E19" i="1"/>
  <c r="F19" i="1" s="1"/>
  <c r="E18" i="1"/>
  <c r="E17" i="1"/>
  <c r="F17" i="1" s="1"/>
  <c r="E16" i="1"/>
  <c r="E15" i="1"/>
  <c r="G15" i="1" s="1"/>
  <c r="E14" i="1"/>
  <c r="E13" i="1"/>
  <c r="F13" i="1" s="1"/>
  <c r="E12" i="1"/>
  <c r="E11" i="1"/>
  <c r="G11" i="1" s="1"/>
  <c r="E10" i="1"/>
  <c r="E9" i="1"/>
  <c r="G9" i="1" s="1"/>
  <c r="E8" i="1"/>
  <c r="E7" i="1"/>
  <c r="F7" i="1" s="1"/>
  <c r="E6" i="1"/>
  <c r="E5" i="1"/>
  <c r="G5" i="1" s="1"/>
  <c r="G13" i="1" l="1"/>
  <c r="F38" i="1"/>
  <c r="G38" i="1" s="1"/>
  <c r="H38" i="1" s="1"/>
  <c r="F44" i="1"/>
  <c r="G44" i="1" s="1"/>
  <c r="H44" i="1" s="1"/>
  <c r="F50" i="1"/>
  <c r="G50" i="1" s="1"/>
  <c r="H50" i="1" s="1"/>
  <c r="F34" i="1"/>
  <c r="F48" i="1"/>
  <c r="G48" i="1" s="1"/>
  <c r="H48" i="1" s="1"/>
  <c r="F42" i="1"/>
  <c r="G42" i="1" s="1"/>
  <c r="F33" i="1"/>
  <c r="G33" i="1" s="1"/>
  <c r="F46" i="1"/>
  <c r="G46" i="1" s="1"/>
  <c r="H46" i="1" s="1"/>
  <c r="F35" i="1"/>
  <c r="F41" i="1"/>
  <c r="G41" i="1" s="1"/>
  <c r="H41" i="1" s="1"/>
  <c r="F47" i="1"/>
  <c r="G47" i="1" s="1"/>
  <c r="H47" i="1" s="1"/>
  <c r="F51" i="1"/>
  <c r="G51" i="1" s="1"/>
  <c r="F40" i="1"/>
  <c r="G40" i="1" s="1"/>
  <c r="H40" i="1" s="1"/>
  <c r="F45" i="1"/>
  <c r="G45" i="1" s="1"/>
  <c r="F37" i="1"/>
  <c r="G37" i="1" s="1"/>
  <c r="F49" i="1"/>
  <c r="G49" i="1" s="1"/>
  <c r="F39" i="1"/>
  <c r="G39" i="1" s="1"/>
  <c r="H39" i="1" s="1"/>
  <c r="F43" i="1"/>
  <c r="G43" i="1" s="1"/>
  <c r="H43" i="1" s="1"/>
  <c r="F36" i="1"/>
  <c r="G17" i="1"/>
  <c r="H17" i="1" s="1"/>
  <c r="F21" i="1"/>
  <c r="H21" i="1" s="1"/>
  <c r="H13" i="1"/>
  <c r="F5" i="1"/>
  <c r="H5" i="1" s="1"/>
  <c r="H32" i="1"/>
  <c r="F9" i="1"/>
  <c r="H9" i="1" s="1"/>
  <c r="G12" i="1"/>
  <c r="F12" i="1"/>
  <c r="G20" i="1"/>
  <c r="F20" i="1"/>
  <c r="F10" i="1"/>
  <c r="G10" i="1"/>
  <c r="F18" i="1"/>
  <c r="G18" i="1"/>
  <c r="F8" i="1"/>
  <c r="G8" i="1"/>
  <c r="G16" i="1"/>
  <c r="F16" i="1"/>
  <c r="G24" i="1"/>
  <c r="F24" i="1"/>
  <c r="F6" i="1"/>
  <c r="G6" i="1"/>
  <c r="F14" i="1"/>
  <c r="G14" i="1"/>
  <c r="F22" i="1"/>
  <c r="G22" i="1"/>
  <c r="F23" i="1"/>
  <c r="H23" i="1" s="1"/>
  <c r="G7" i="1"/>
  <c r="H7" i="1" s="1"/>
  <c r="G19" i="1"/>
  <c r="H19" i="1" s="1"/>
  <c r="F11" i="1"/>
  <c r="H11" i="1" s="1"/>
  <c r="F15" i="1"/>
  <c r="H15" i="1" s="1"/>
  <c r="H8" i="1" l="1"/>
  <c r="G34" i="1"/>
  <c r="H34" i="1" s="1"/>
  <c r="H33" i="1"/>
  <c r="H42" i="1"/>
  <c r="G35" i="1"/>
  <c r="H35" i="1" s="1"/>
  <c r="H49" i="1"/>
  <c r="H37" i="1"/>
  <c r="G36" i="1"/>
  <c r="H36" i="1" s="1"/>
  <c r="H51" i="1"/>
  <c r="H45" i="1"/>
  <c r="G25" i="1"/>
  <c r="G26" i="1" s="1"/>
  <c r="G27" i="1" s="1"/>
  <c r="H16" i="1"/>
  <c r="H20" i="1"/>
  <c r="H24" i="1"/>
  <c r="H6" i="1"/>
  <c r="H18" i="1"/>
  <c r="H22" i="1"/>
  <c r="H12" i="1"/>
  <c r="F52" i="1"/>
  <c r="F53" i="1" s="1"/>
  <c r="F25" i="1"/>
  <c r="H14" i="1"/>
  <c r="H10" i="1"/>
  <c r="G52" i="1" l="1"/>
  <c r="G53" i="1" s="1"/>
  <c r="H53" i="1" s="1"/>
  <c r="H25" i="1"/>
  <c r="F26" i="1"/>
  <c r="H26" i="1" s="1"/>
  <c r="H27" i="1" s="1"/>
  <c r="H52" i="1"/>
  <c r="F54" i="1"/>
  <c r="G54" i="1" l="1"/>
  <c r="B56" i="1"/>
  <c r="B58" i="1" s="1"/>
  <c r="H54" i="1"/>
  <c r="F27" i="1"/>
</calcChain>
</file>

<file path=xl/sharedStrings.xml><?xml version="1.0" encoding="utf-8"?>
<sst xmlns="http://schemas.openxmlformats.org/spreadsheetml/2006/main" count="67" uniqueCount="37">
  <si>
    <t>PRESSUPOST LICITACIÓ</t>
  </si>
  <si>
    <t>ÀMBIT</t>
  </si>
  <si>
    <t>EDIFICIS</t>
  </si>
  <si>
    <t>INSPECCIONS</t>
  </si>
  <si>
    <t>TOTAL</t>
  </si>
  <si>
    <t xml:space="preserve">Preu Unitari </t>
  </si>
  <si>
    <t xml:space="preserve">Total  </t>
  </si>
  <si>
    <t>DISTRICTE CIUTAT VELLA</t>
  </si>
  <si>
    <t>DISTRICTE DE L'EIXAMPLE</t>
  </si>
  <si>
    <t>DISTRICTE DE SANTS-MONTJUÏC</t>
  </si>
  <si>
    <t>DISTRICTE DE LES CORTS</t>
  </si>
  <si>
    <t>DISTRICTE DE SARRIÀ - SANT GERVASI</t>
  </si>
  <si>
    <t>DISTRICTE DE GRÀCIA</t>
  </si>
  <si>
    <t>DISTRICTE D'HORTA GUINARDÓ</t>
  </si>
  <si>
    <t>DISTRICTE DE NOU BARRIS</t>
  </si>
  <si>
    <t>DISTRICTE DE SANT ANDREU</t>
  </si>
  <si>
    <t>DISTRICTE DE SANT MARTÍ</t>
  </si>
  <si>
    <t>G. A. DRETS SOCIALS, SALUT I COMUNITAT</t>
  </si>
  <si>
    <t>GERÈNCIA DE SERVEIS GENERALS</t>
  </si>
  <si>
    <t>G. A. SEGURETAT, PREVENCIÓ I CONVIVÈNCIA</t>
  </si>
  <si>
    <t>G. A. MOBILITAT, INFRAESTRUCTURES I SERVEIS URBANS</t>
  </si>
  <si>
    <t>INSTITUT BARCELONA ESPORTS</t>
  </si>
  <si>
    <t>INSTITUT MUNICIPAL DE CULTURA DE BARCELONA</t>
  </si>
  <si>
    <t>INSTITUT MUNICIPAL D'EDUCACIÓ DE BARCELONA</t>
  </si>
  <si>
    <t>INSTITUT MUNICPAL DE MERCATS</t>
  </si>
  <si>
    <t>INSTITUT MUNICIPAL DE PARCS I JARDINS</t>
  </si>
  <si>
    <t>Pressupost net</t>
  </si>
  <si>
    <t>IVA (21%)</t>
  </si>
  <si>
    <t>OFERTA LICITADOR</t>
  </si>
  <si>
    <t>Empresa licitadora:</t>
  </si>
  <si>
    <t>Persona representant:</t>
  </si>
  <si>
    <t>Signatura i segell:</t>
  </si>
  <si>
    <t>% baixa pressupost net ofert</t>
  </si>
  <si>
    <t>Total pressupost net ofert</t>
  </si>
  <si>
    <t>Preu unitari REUNIÓ</t>
  </si>
  <si>
    <t>Preu uniari REUNIÓ</t>
  </si>
  <si>
    <t>INSTITUT MUNICIPAL DE L'HABITATGE I REHAB.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</si>
</sst>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164" fontId="3" fillId="0" borderId="9" xfId="0" applyNumberFormat="1" applyFon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3" borderId="11" xfId="0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0" fillId="3" borderId="14" xfId="0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4" borderId="8" xfId="0" applyNumberFormat="1" applyFill="1" applyBorder="1" applyAlignment="1">
      <alignment horizontal="right"/>
    </xf>
    <xf numFmtId="164" fontId="0" fillId="4" borderId="17" xfId="0" applyNumberFormat="1" applyFill="1" applyBorder="1" applyAlignment="1">
      <alignment horizontal="right"/>
    </xf>
    <xf numFmtId="164" fontId="0" fillId="4" borderId="18" xfId="0" applyNumberFormat="1" applyFill="1" applyBorder="1" applyAlignment="1">
      <alignment horizontal="right"/>
    </xf>
    <xf numFmtId="164" fontId="1" fillId="4" borderId="19" xfId="0" applyNumberFormat="1" applyFont="1" applyFill="1" applyBorder="1"/>
    <xf numFmtId="0" fontId="1" fillId="0" borderId="0" xfId="0" applyFont="1"/>
    <xf numFmtId="164" fontId="0" fillId="4" borderId="11" xfId="0" applyNumberFormat="1" applyFill="1" applyBorder="1" applyAlignment="1">
      <alignment horizontal="right"/>
    </xf>
    <xf numFmtId="164" fontId="0" fillId="4" borderId="20" xfId="0" applyNumberFormat="1" applyFill="1" applyBorder="1" applyAlignment="1">
      <alignment horizontal="right"/>
    </xf>
    <xf numFmtId="164" fontId="0" fillId="4" borderId="21" xfId="0" applyNumberFormat="1" applyFill="1" applyBorder="1" applyAlignment="1">
      <alignment horizontal="right"/>
    </xf>
    <xf numFmtId="164" fontId="1" fillId="4" borderId="22" xfId="0" applyNumberFormat="1" applyFont="1" applyFill="1" applyBorder="1"/>
    <xf numFmtId="0" fontId="4" fillId="4" borderId="14" xfId="0" applyFont="1" applyFill="1" applyBorder="1" applyAlignment="1">
      <alignment horizontal="right"/>
    </xf>
    <xf numFmtId="0" fontId="4" fillId="4" borderId="23" xfId="0" applyFont="1" applyFill="1" applyBorder="1" applyAlignment="1">
      <alignment horizontal="right"/>
    </xf>
    <xf numFmtId="0" fontId="4" fillId="4" borderId="24" xfId="0" applyFont="1" applyFill="1" applyBorder="1" applyAlignment="1">
      <alignment horizontal="right"/>
    </xf>
    <xf numFmtId="164" fontId="0" fillId="4" borderId="24" xfId="0" applyNumberFormat="1" applyFill="1" applyBorder="1" applyAlignment="1">
      <alignment horizontal="right"/>
    </xf>
    <xf numFmtId="164" fontId="4" fillId="4" borderId="25" xfId="0" applyNumberFormat="1" applyFont="1" applyFill="1" applyBorder="1"/>
    <xf numFmtId="0" fontId="0" fillId="0" borderId="0" xfId="0" applyProtection="1">
      <protection locked="0"/>
    </xf>
    <xf numFmtId="164" fontId="0" fillId="5" borderId="9" xfId="0" applyNumberFormat="1" applyFill="1" applyBorder="1" applyAlignment="1" applyProtection="1">
      <alignment vertical="center"/>
      <protection locked="0"/>
    </xf>
    <xf numFmtId="164" fontId="0" fillId="0" borderId="26" xfId="0" applyNumberFormat="1" applyBorder="1" applyAlignment="1">
      <alignment vertical="center"/>
    </xf>
    <xf numFmtId="164" fontId="0" fillId="0" borderId="27" xfId="0" applyNumberFormat="1" applyBorder="1" applyAlignment="1">
      <alignment vertical="center"/>
    </xf>
    <xf numFmtId="0" fontId="5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0" fillId="0" borderId="28" xfId="0" applyNumberFormat="1" applyBorder="1" applyAlignment="1">
      <alignment vertical="center"/>
    </xf>
    <xf numFmtId="164" fontId="0" fillId="0" borderId="29" xfId="0" applyNumberFormat="1" applyBorder="1" applyAlignment="1">
      <alignment vertical="center"/>
    </xf>
    <xf numFmtId="0" fontId="2" fillId="2" borderId="30" xfId="0" applyFont="1" applyFill="1" applyBorder="1" applyAlignment="1">
      <alignment horizontal="left" vertical="center" indent="2"/>
    </xf>
    <xf numFmtId="0" fontId="2" fillId="2" borderId="30" xfId="0" applyFont="1" applyFill="1" applyBorder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8DBF-6812-49D3-8FC5-7B601246C1D0}">
  <sheetPr>
    <pageSetUpPr fitToPage="1"/>
  </sheetPr>
  <dimension ref="A1:J62"/>
  <sheetViews>
    <sheetView showGridLines="0" tabSelected="1" view="pageLayout" zoomScaleNormal="85" workbookViewId="0">
      <selection activeCell="C32" sqref="C32"/>
    </sheetView>
  </sheetViews>
  <sheetFormatPr defaultRowHeight="15" x14ac:dyDescent="0.25"/>
  <cols>
    <col min="1" max="1" width="59.28515625" customWidth="1"/>
    <col min="2" max="2" width="13" style="1" customWidth="1"/>
    <col min="3" max="3" width="17.140625" customWidth="1"/>
    <col min="4" max="4" width="16.28515625" customWidth="1"/>
    <col min="5" max="5" width="14.28515625" customWidth="1"/>
    <col min="6" max="8" width="18.7109375" customWidth="1"/>
  </cols>
  <sheetData>
    <row r="1" spans="1:10" ht="42" customHeight="1" thickBot="1" x14ac:dyDescent="0.3"/>
    <row r="2" spans="1:10" ht="15.75" thickBot="1" x14ac:dyDescent="0.3">
      <c r="C2" s="41" t="s">
        <v>0</v>
      </c>
      <c r="D2" s="42"/>
      <c r="E2" s="42"/>
      <c r="F2" s="42"/>
      <c r="G2" s="42"/>
      <c r="H2" s="43"/>
    </row>
    <row r="3" spans="1:10" ht="15.75" thickBot="1" x14ac:dyDescent="0.3">
      <c r="A3" s="44" t="s">
        <v>1</v>
      </c>
      <c r="B3" s="46" t="s">
        <v>2</v>
      </c>
      <c r="C3" s="46" t="s">
        <v>34</v>
      </c>
      <c r="D3" s="41" t="s">
        <v>3</v>
      </c>
      <c r="E3" s="48"/>
      <c r="F3" s="46">
        <v>2026</v>
      </c>
      <c r="G3" s="46">
        <v>2027</v>
      </c>
      <c r="H3" s="46" t="s">
        <v>4</v>
      </c>
    </row>
    <row r="4" spans="1:10" ht="15.75" thickBot="1" x14ac:dyDescent="0.3">
      <c r="A4" s="45"/>
      <c r="B4" s="47"/>
      <c r="C4" s="47"/>
      <c r="D4" s="2" t="s">
        <v>5</v>
      </c>
      <c r="E4" s="2" t="s">
        <v>6</v>
      </c>
      <c r="F4" s="47"/>
      <c r="G4" s="47"/>
      <c r="H4" s="47"/>
    </row>
    <row r="5" spans="1:10" s="8" customFormat="1" x14ac:dyDescent="0.25">
      <c r="A5" s="3" t="s">
        <v>7</v>
      </c>
      <c r="B5" s="4">
        <v>33</v>
      </c>
      <c r="C5" s="5">
        <v>119.95</v>
      </c>
      <c r="D5" s="5">
        <v>13.05</v>
      </c>
      <c r="E5" s="5">
        <f>ROUND(B5*D5,2)</f>
        <v>430.65</v>
      </c>
      <c r="F5" s="6">
        <f t="shared" ref="F5:F24" si="0">E5+C5</f>
        <v>550.6</v>
      </c>
      <c r="G5" s="6">
        <f t="shared" ref="G5:G24" si="1">E5+C5</f>
        <v>550.6</v>
      </c>
      <c r="H5" s="7">
        <f>F5+G5</f>
        <v>1101.2</v>
      </c>
      <c r="J5" s="9"/>
    </row>
    <row r="6" spans="1:10" s="8" customFormat="1" x14ac:dyDescent="0.25">
      <c r="A6" s="10" t="s">
        <v>8</v>
      </c>
      <c r="B6" s="11">
        <v>31</v>
      </c>
      <c r="C6" s="12">
        <v>119.95</v>
      </c>
      <c r="D6" s="12">
        <v>13.05</v>
      </c>
      <c r="E6" s="12">
        <f t="shared" ref="E6:E24" si="2">ROUND(B6*D6,2)</f>
        <v>404.55</v>
      </c>
      <c r="F6" s="12">
        <f t="shared" si="0"/>
        <v>524.5</v>
      </c>
      <c r="G6" s="12">
        <f t="shared" si="1"/>
        <v>524.5</v>
      </c>
      <c r="H6" s="13">
        <f t="shared" ref="H6:H24" si="3">F6+G6</f>
        <v>1049</v>
      </c>
    </row>
    <row r="7" spans="1:10" s="8" customFormat="1" x14ac:dyDescent="0.25">
      <c r="A7" s="10" t="s">
        <v>9</v>
      </c>
      <c r="B7" s="11">
        <v>48</v>
      </c>
      <c r="C7" s="12">
        <v>119.95</v>
      </c>
      <c r="D7" s="12">
        <v>13.05</v>
      </c>
      <c r="E7" s="12">
        <f t="shared" si="2"/>
        <v>626.4</v>
      </c>
      <c r="F7" s="12">
        <f t="shared" si="0"/>
        <v>746.35</v>
      </c>
      <c r="G7" s="12">
        <f t="shared" si="1"/>
        <v>746.35</v>
      </c>
      <c r="H7" s="13">
        <f t="shared" si="3"/>
        <v>1492.7</v>
      </c>
    </row>
    <row r="8" spans="1:10" s="8" customFormat="1" x14ac:dyDescent="0.25">
      <c r="A8" s="10" t="s">
        <v>10</v>
      </c>
      <c r="B8" s="11">
        <v>19</v>
      </c>
      <c r="C8" s="12">
        <v>119.95</v>
      </c>
      <c r="D8" s="12">
        <v>13.05</v>
      </c>
      <c r="E8" s="12">
        <f t="shared" si="2"/>
        <v>247.95</v>
      </c>
      <c r="F8" s="12">
        <f t="shared" si="0"/>
        <v>367.9</v>
      </c>
      <c r="G8" s="12">
        <f t="shared" si="1"/>
        <v>367.9</v>
      </c>
      <c r="H8" s="13">
        <f t="shared" si="3"/>
        <v>735.8</v>
      </c>
    </row>
    <row r="9" spans="1:10" s="8" customFormat="1" x14ac:dyDescent="0.25">
      <c r="A9" s="10" t="s">
        <v>11</v>
      </c>
      <c r="B9" s="11">
        <v>24</v>
      </c>
      <c r="C9" s="12">
        <v>119.95</v>
      </c>
      <c r="D9" s="12">
        <v>13.05</v>
      </c>
      <c r="E9" s="12">
        <f t="shared" si="2"/>
        <v>313.2</v>
      </c>
      <c r="F9" s="12">
        <f t="shared" si="0"/>
        <v>433.15</v>
      </c>
      <c r="G9" s="12">
        <f t="shared" si="1"/>
        <v>433.15</v>
      </c>
      <c r="H9" s="13">
        <f t="shared" si="3"/>
        <v>866.3</v>
      </c>
    </row>
    <row r="10" spans="1:10" s="8" customFormat="1" x14ac:dyDescent="0.25">
      <c r="A10" s="10" t="s">
        <v>12</v>
      </c>
      <c r="B10" s="11">
        <v>36</v>
      </c>
      <c r="C10" s="12">
        <v>119.95</v>
      </c>
      <c r="D10" s="12">
        <v>13.05</v>
      </c>
      <c r="E10" s="12">
        <f t="shared" si="2"/>
        <v>469.8</v>
      </c>
      <c r="F10" s="12">
        <f t="shared" si="0"/>
        <v>589.75</v>
      </c>
      <c r="G10" s="12">
        <f t="shared" si="1"/>
        <v>589.75</v>
      </c>
      <c r="H10" s="13">
        <f t="shared" si="3"/>
        <v>1179.5</v>
      </c>
    </row>
    <row r="11" spans="1:10" s="8" customFormat="1" x14ac:dyDescent="0.25">
      <c r="A11" s="10" t="s">
        <v>13</v>
      </c>
      <c r="B11" s="11">
        <v>38</v>
      </c>
      <c r="C11" s="12">
        <v>119.95</v>
      </c>
      <c r="D11" s="12">
        <v>13.05</v>
      </c>
      <c r="E11" s="12">
        <f t="shared" si="2"/>
        <v>495.9</v>
      </c>
      <c r="F11" s="12">
        <f t="shared" si="0"/>
        <v>615.85</v>
      </c>
      <c r="G11" s="12">
        <f t="shared" si="1"/>
        <v>615.85</v>
      </c>
      <c r="H11" s="13">
        <f t="shared" si="3"/>
        <v>1231.7</v>
      </c>
    </row>
    <row r="12" spans="1:10" s="8" customFormat="1" x14ac:dyDescent="0.25">
      <c r="A12" s="10" t="s">
        <v>14</v>
      </c>
      <c r="B12" s="11">
        <v>47</v>
      </c>
      <c r="C12" s="12">
        <v>119.95</v>
      </c>
      <c r="D12" s="12">
        <v>13.05</v>
      </c>
      <c r="E12" s="12">
        <f t="shared" si="2"/>
        <v>613.35</v>
      </c>
      <c r="F12" s="12">
        <f t="shared" si="0"/>
        <v>733.30000000000007</v>
      </c>
      <c r="G12" s="12">
        <f t="shared" si="1"/>
        <v>733.30000000000007</v>
      </c>
      <c r="H12" s="13">
        <f t="shared" si="3"/>
        <v>1466.6000000000001</v>
      </c>
    </row>
    <row r="13" spans="1:10" s="8" customFormat="1" x14ac:dyDescent="0.25">
      <c r="A13" s="10" t="s">
        <v>15</v>
      </c>
      <c r="B13" s="11">
        <v>72</v>
      </c>
      <c r="C13" s="12">
        <v>119.95</v>
      </c>
      <c r="D13" s="12">
        <v>13.05</v>
      </c>
      <c r="E13" s="12">
        <f t="shared" si="2"/>
        <v>939.6</v>
      </c>
      <c r="F13" s="12">
        <f t="shared" si="0"/>
        <v>1059.55</v>
      </c>
      <c r="G13" s="12">
        <f t="shared" si="1"/>
        <v>1059.55</v>
      </c>
      <c r="H13" s="13">
        <f t="shared" si="3"/>
        <v>2119.1</v>
      </c>
    </row>
    <row r="14" spans="1:10" s="8" customFormat="1" x14ac:dyDescent="0.25">
      <c r="A14" s="10" t="s">
        <v>16</v>
      </c>
      <c r="B14" s="11">
        <v>42</v>
      </c>
      <c r="C14" s="12">
        <v>119.95</v>
      </c>
      <c r="D14" s="12">
        <v>13.05</v>
      </c>
      <c r="E14" s="12">
        <f t="shared" si="2"/>
        <v>548.1</v>
      </c>
      <c r="F14" s="12">
        <f t="shared" si="0"/>
        <v>668.05000000000007</v>
      </c>
      <c r="G14" s="12">
        <f t="shared" si="1"/>
        <v>668.05000000000007</v>
      </c>
      <c r="H14" s="13">
        <f t="shared" si="3"/>
        <v>1336.1000000000001</v>
      </c>
    </row>
    <row r="15" spans="1:10" s="8" customFormat="1" x14ac:dyDescent="0.25">
      <c r="A15" s="10" t="s">
        <v>17</v>
      </c>
      <c r="B15" s="11">
        <v>76</v>
      </c>
      <c r="C15" s="12">
        <v>119.95</v>
      </c>
      <c r="D15" s="12">
        <v>13.05</v>
      </c>
      <c r="E15" s="12">
        <f t="shared" si="2"/>
        <v>991.8</v>
      </c>
      <c r="F15" s="12">
        <f t="shared" si="0"/>
        <v>1111.75</v>
      </c>
      <c r="G15" s="12">
        <f t="shared" si="1"/>
        <v>1111.75</v>
      </c>
      <c r="H15" s="13">
        <f t="shared" si="3"/>
        <v>2223.5</v>
      </c>
    </row>
    <row r="16" spans="1:10" s="8" customFormat="1" x14ac:dyDescent="0.25">
      <c r="A16" s="10" t="s">
        <v>18</v>
      </c>
      <c r="B16" s="11">
        <v>20</v>
      </c>
      <c r="C16" s="12">
        <v>119.95</v>
      </c>
      <c r="D16" s="12">
        <v>13.05</v>
      </c>
      <c r="E16" s="12">
        <f t="shared" si="2"/>
        <v>261</v>
      </c>
      <c r="F16" s="12">
        <f t="shared" si="0"/>
        <v>380.95</v>
      </c>
      <c r="G16" s="12">
        <f t="shared" si="1"/>
        <v>380.95</v>
      </c>
      <c r="H16" s="13">
        <f t="shared" si="3"/>
        <v>761.9</v>
      </c>
    </row>
    <row r="17" spans="1:8" s="8" customFormat="1" x14ac:dyDescent="0.25">
      <c r="A17" s="10" t="s">
        <v>19</v>
      </c>
      <c r="B17" s="11">
        <v>24</v>
      </c>
      <c r="C17" s="12">
        <v>119.95</v>
      </c>
      <c r="D17" s="12">
        <v>13.05</v>
      </c>
      <c r="E17" s="12">
        <f t="shared" si="2"/>
        <v>313.2</v>
      </c>
      <c r="F17" s="12">
        <f t="shared" si="0"/>
        <v>433.15</v>
      </c>
      <c r="G17" s="12">
        <f t="shared" si="1"/>
        <v>433.15</v>
      </c>
      <c r="H17" s="13">
        <f t="shared" si="3"/>
        <v>866.3</v>
      </c>
    </row>
    <row r="18" spans="1:8" s="8" customFormat="1" x14ac:dyDescent="0.25">
      <c r="A18" s="10" t="s">
        <v>20</v>
      </c>
      <c r="B18" s="11">
        <v>5</v>
      </c>
      <c r="C18" s="12">
        <v>119.95</v>
      </c>
      <c r="D18" s="12">
        <v>13.05</v>
      </c>
      <c r="E18" s="12">
        <f t="shared" si="2"/>
        <v>65.25</v>
      </c>
      <c r="F18" s="12">
        <f t="shared" si="0"/>
        <v>185.2</v>
      </c>
      <c r="G18" s="12">
        <f t="shared" si="1"/>
        <v>185.2</v>
      </c>
      <c r="H18" s="13">
        <f t="shared" si="3"/>
        <v>370.4</v>
      </c>
    </row>
    <row r="19" spans="1:8" s="8" customFormat="1" x14ac:dyDescent="0.25">
      <c r="A19" s="10" t="s">
        <v>21</v>
      </c>
      <c r="B19" s="11">
        <v>72</v>
      </c>
      <c r="C19" s="12">
        <v>119.95</v>
      </c>
      <c r="D19" s="12">
        <v>13.05</v>
      </c>
      <c r="E19" s="12">
        <f t="shared" si="2"/>
        <v>939.6</v>
      </c>
      <c r="F19" s="12">
        <f t="shared" si="0"/>
        <v>1059.55</v>
      </c>
      <c r="G19" s="12">
        <f t="shared" si="1"/>
        <v>1059.55</v>
      </c>
      <c r="H19" s="13">
        <f t="shared" si="3"/>
        <v>2119.1</v>
      </c>
    </row>
    <row r="20" spans="1:8" s="8" customFormat="1" x14ac:dyDescent="0.25">
      <c r="A20" s="10" t="s">
        <v>22</v>
      </c>
      <c r="B20" s="11">
        <v>20</v>
      </c>
      <c r="C20" s="12">
        <v>119.95</v>
      </c>
      <c r="D20" s="12">
        <v>13.05</v>
      </c>
      <c r="E20" s="12">
        <f t="shared" si="2"/>
        <v>261</v>
      </c>
      <c r="F20" s="12">
        <f t="shared" si="0"/>
        <v>380.95</v>
      </c>
      <c r="G20" s="12">
        <f t="shared" si="1"/>
        <v>380.95</v>
      </c>
      <c r="H20" s="13">
        <f t="shared" si="3"/>
        <v>761.9</v>
      </c>
    </row>
    <row r="21" spans="1:8" s="8" customFormat="1" x14ac:dyDescent="0.25">
      <c r="A21" s="10" t="s">
        <v>23</v>
      </c>
      <c r="B21" s="11">
        <v>115</v>
      </c>
      <c r="C21" s="12">
        <v>119.95</v>
      </c>
      <c r="D21" s="12">
        <v>13.05</v>
      </c>
      <c r="E21" s="12">
        <f t="shared" si="2"/>
        <v>1500.75</v>
      </c>
      <c r="F21" s="12">
        <f t="shared" si="0"/>
        <v>1620.7</v>
      </c>
      <c r="G21" s="12">
        <f t="shared" si="1"/>
        <v>1620.7</v>
      </c>
      <c r="H21" s="13">
        <f t="shared" si="3"/>
        <v>3241.4</v>
      </c>
    </row>
    <row r="22" spans="1:8" s="8" customFormat="1" x14ac:dyDescent="0.25">
      <c r="A22" s="10" t="s">
        <v>36</v>
      </c>
      <c r="B22" s="11">
        <v>268</v>
      </c>
      <c r="C22" s="12">
        <v>119.95</v>
      </c>
      <c r="D22" s="12">
        <v>13.05</v>
      </c>
      <c r="E22" s="12">
        <f t="shared" si="2"/>
        <v>3497.4</v>
      </c>
      <c r="F22" s="12">
        <f t="shared" si="0"/>
        <v>3617.35</v>
      </c>
      <c r="G22" s="12">
        <f t="shared" si="1"/>
        <v>3617.35</v>
      </c>
      <c r="H22" s="13">
        <f t="shared" si="3"/>
        <v>7234.7</v>
      </c>
    </row>
    <row r="23" spans="1:8" s="8" customFormat="1" x14ac:dyDescent="0.25">
      <c r="A23" s="10" t="s">
        <v>24</v>
      </c>
      <c r="B23" s="11">
        <v>40</v>
      </c>
      <c r="C23" s="12">
        <v>119.95</v>
      </c>
      <c r="D23" s="12">
        <v>13.05</v>
      </c>
      <c r="E23" s="12">
        <f t="shared" si="2"/>
        <v>522</v>
      </c>
      <c r="F23" s="12">
        <f t="shared" si="0"/>
        <v>641.95000000000005</v>
      </c>
      <c r="G23" s="12">
        <f t="shared" si="1"/>
        <v>641.95000000000005</v>
      </c>
      <c r="H23" s="13">
        <f t="shared" si="3"/>
        <v>1283.9000000000001</v>
      </c>
    </row>
    <row r="24" spans="1:8" s="8" customFormat="1" ht="15.75" thickBot="1" x14ac:dyDescent="0.3">
      <c r="A24" s="14" t="s">
        <v>25</v>
      </c>
      <c r="B24" s="15">
        <v>97</v>
      </c>
      <c r="C24" s="16">
        <v>119.95</v>
      </c>
      <c r="D24" s="16">
        <v>13.05</v>
      </c>
      <c r="E24" s="16">
        <f t="shared" si="2"/>
        <v>1265.8499999999999</v>
      </c>
      <c r="F24" s="16">
        <f t="shared" si="0"/>
        <v>1385.8</v>
      </c>
      <c r="G24" s="16">
        <f t="shared" si="1"/>
        <v>1385.8</v>
      </c>
      <c r="H24" s="17">
        <f t="shared" si="3"/>
        <v>2771.6</v>
      </c>
    </row>
    <row r="25" spans="1:8" s="22" customFormat="1" x14ac:dyDescent="0.25">
      <c r="A25" s="18" t="s">
        <v>26</v>
      </c>
      <c r="B25" s="19"/>
      <c r="C25" s="20"/>
      <c r="D25" s="20"/>
      <c r="E25" s="20"/>
      <c r="F25" s="20">
        <f t="shared" ref="F25:G25" si="4">SUM(F5:F24)</f>
        <v>17106.350000000002</v>
      </c>
      <c r="G25" s="20">
        <f t="shared" si="4"/>
        <v>17106.350000000002</v>
      </c>
      <c r="H25" s="21">
        <f>SUM(H5:H24)</f>
        <v>34212.700000000004</v>
      </c>
    </row>
    <row r="26" spans="1:8" x14ac:dyDescent="0.25">
      <c r="A26" s="23" t="s">
        <v>27</v>
      </c>
      <c r="B26" s="24"/>
      <c r="C26" s="25"/>
      <c r="D26" s="25"/>
      <c r="E26" s="25"/>
      <c r="F26" s="25">
        <f>ROUND(F25*0.21,2)</f>
        <v>3592.33</v>
      </c>
      <c r="G26" s="25">
        <f>ROUND(G25*0.21,2)</f>
        <v>3592.33</v>
      </c>
      <c r="H26" s="26">
        <f>SUM(F26:G26)</f>
        <v>7184.66</v>
      </c>
    </row>
    <row r="27" spans="1:8" ht="19.5" thickBot="1" x14ac:dyDescent="0.35">
      <c r="A27" s="27" t="s">
        <v>4</v>
      </c>
      <c r="B27" s="28"/>
      <c r="C27" s="29"/>
      <c r="D27" s="29"/>
      <c r="E27" s="29"/>
      <c r="F27" s="30">
        <f>F25+F26</f>
        <v>20698.68</v>
      </c>
      <c r="G27" s="30">
        <f>G25+G26</f>
        <v>20698.68</v>
      </c>
      <c r="H27" s="31">
        <f>H25+H26</f>
        <v>41397.360000000001</v>
      </c>
    </row>
    <row r="28" spans="1:8" ht="51.75" customHeight="1" thickBot="1" x14ac:dyDescent="0.3"/>
    <row r="29" spans="1:8" ht="15.75" thickBot="1" x14ac:dyDescent="0.3">
      <c r="C29" s="41" t="s">
        <v>28</v>
      </c>
      <c r="D29" s="42"/>
      <c r="E29" s="42"/>
      <c r="F29" s="42"/>
      <c r="G29" s="42"/>
      <c r="H29" s="43"/>
    </row>
    <row r="30" spans="1:8" ht="15.75" thickBot="1" x14ac:dyDescent="0.3">
      <c r="A30" s="44" t="s">
        <v>1</v>
      </c>
      <c r="B30" s="46" t="s">
        <v>2</v>
      </c>
      <c r="C30" s="46" t="s">
        <v>35</v>
      </c>
      <c r="D30" s="41" t="s">
        <v>3</v>
      </c>
      <c r="E30" s="48"/>
      <c r="F30" s="46">
        <v>2026</v>
      </c>
      <c r="G30" s="46">
        <v>2027</v>
      </c>
      <c r="H30" s="46" t="s">
        <v>4</v>
      </c>
    </row>
    <row r="31" spans="1:8" ht="15.75" thickBot="1" x14ac:dyDescent="0.3">
      <c r="A31" s="45"/>
      <c r="B31" s="47"/>
      <c r="C31" s="47"/>
      <c r="D31" s="2" t="s">
        <v>5</v>
      </c>
      <c r="E31" s="2" t="s">
        <v>6</v>
      </c>
      <c r="F31" s="47"/>
      <c r="G31" s="47"/>
      <c r="H31" s="47"/>
    </row>
    <row r="32" spans="1:8" x14ac:dyDescent="0.25">
      <c r="A32" s="3" t="s">
        <v>7</v>
      </c>
      <c r="B32" s="4">
        <v>33</v>
      </c>
      <c r="C32" s="33"/>
      <c r="D32" s="33"/>
      <c r="E32" s="34">
        <f>ROUND(B32*ROUND(D32,2),2)</f>
        <v>0</v>
      </c>
      <c r="F32" s="34">
        <f>ROUND(E32,2)+ROUND(C32,2)</f>
        <v>0</v>
      </c>
      <c r="G32" s="34">
        <f>F32</f>
        <v>0</v>
      </c>
      <c r="H32" s="35">
        <f>F32+G32</f>
        <v>0</v>
      </c>
    </row>
    <row r="33" spans="1:8" x14ac:dyDescent="0.25">
      <c r="A33" s="10" t="s">
        <v>8</v>
      </c>
      <c r="B33" s="11">
        <v>31</v>
      </c>
      <c r="C33" s="12">
        <f t="shared" ref="C33:C51" si="5">$C$32</f>
        <v>0</v>
      </c>
      <c r="D33" s="12">
        <f t="shared" ref="D33:D51" si="6">$D$32</f>
        <v>0</v>
      </c>
      <c r="E33" s="12">
        <f t="shared" ref="E33:E51" si="7">ROUND(B33*ROUND(D33,2),2)</f>
        <v>0</v>
      </c>
      <c r="F33" s="12">
        <f t="shared" ref="F33:F51" si="8">ROUND(E33,2)+ROUND(C33,2)</f>
        <v>0</v>
      </c>
      <c r="G33" s="12">
        <f t="shared" ref="G33:G51" si="9">F33</f>
        <v>0</v>
      </c>
      <c r="H33" s="13">
        <f t="shared" ref="H33:H51" si="10">F33+G33</f>
        <v>0</v>
      </c>
    </row>
    <row r="34" spans="1:8" x14ac:dyDescent="0.25">
      <c r="A34" s="10" t="s">
        <v>9</v>
      </c>
      <c r="B34" s="11">
        <v>48</v>
      </c>
      <c r="C34" s="12">
        <f t="shared" si="5"/>
        <v>0</v>
      </c>
      <c r="D34" s="12">
        <f t="shared" si="6"/>
        <v>0</v>
      </c>
      <c r="E34" s="12">
        <f t="shared" si="7"/>
        <v>0</v>
      </c>
      <c r="F34" s="12">
        <f t="shared" si="8"/>
        <v>0</v>
      </c>
      <c r="G34" s="12">
        <f t="shared" si="9"/>
        <v>0</v>
      </c>
      <c r="H34" s="13">
        <f t="shared" si="10"/>
        <v>0</v>
      </c>
    </row>
    <row r="35" spans="1:8" x14ac:dyDescent="0.25">
      <c r="A35" s="10" t="s">
        <v>10</v>
      </c>
      <c r="B35" s="11">
        <v>19</v>
      </c>
      <c r="C35" s="12">
        <f t="shared" si="5"/>
        <v>0</v>
      </c>
      <c r="D35" s="12">
        <f t="shared" si="6"/>
        <v>0</v>
      </c>
      <c r="E35" s="12">
        <f t="shared" si="7"/>
        <v>0</v>
      </c>
      <c r="F35" s="12">
        <f t="shared" si="8"/>
        <v>0</v>
      </c>
      <c r="G35" s="12">
        <f t="shared" si="9"/>
        <v>0</v>
      </c>
      <c r="H35" s="13">
        <f t="shared" si="10"/>
        <v>0</v>
      </c>
    </row>
    <row r="36" spans="1:8" x14ac:dyDescent="0.25">
      <c r="A36" s="10" t="s">
        <v>11</v>
      </c>
      <c r="B36" s="11">
        <v>24</v>
      </c>
      <c r="C36" s="12">
        <f t="shared" si="5"/>
        <v>0</v>
      </c>
      <c r="D36" s="12">
        <f t="shared" si="6"/>
        <v>0</v>
      </c>
      <c r="E36" s="12">
        <f t="shared" si="7"/>
        <v>0</v>
      </c>
      <c r="F36" s="12">
        <f t="shared" si="8"/>
        <v>0</v>
      </c>
      <c r="G36" s="12">
        <f t="shared" si="9"/>
        <v>0</v>
      </c>
      <c r="H36" s="13">
        <f t="shared" si="10"/>
        <v>0</v>
      </c>
    </row>
    <row r="37" spans="1:8" x14ac:dyDescent="0.25">
      <c r="A37" s="10" t="s">
        <v>12</v>
      </c>
      <c r="B37" s="11">
        <v>36</v>
      </c>
      <c r="C37" s="12">
        <f t="shared" si="5"/>
        <v>0</v>
      </c>
      <c r="D37" s="12">
        <f t="shared" si="6"/>
        <v>0</v>
      </c>
      <c r="E37" s="12">
        <f t="shared" si="7"/>
        <v>0</v>
      </c>
      <c r="F37" s="12">
        <f t="shared" si="8"/>
        <v>0</v>
      </c>
      <c r="G37" s="12">
        <f t="shared" si="9"/>
        <v>0</v>
      </c>
      <c r="H37" s="13">
        <f t="shared" si="10"/>
        <v>0</v>
      </c>
    </row>
    <row r="38" spans="1:8" x14ac:dyDescent="0.25">
      <c r="A38" s="10" t="s">
        <v>13</v>
      </c>
      <c r="B38" s="11">
        <v>38</v>
      </c>
      <c r="C38" s="12">
        <f t="shared" si="5"/>
        <v>0</v>
      </c>
      <c r="D38" s="12">
        <f t="shared" si="6"/>
        <v>0</v>
      </c>
      <c r="E38" s="12">
        <f t="shared" si="7"/>
        <v>0</v>
      </c>
      <c r="F38" s="12">
        <f t="shared" si="8"/>
        <v>0</v>
      </c>
      <c r="G38" s="12">
        <f t="shared" si="9"/>
        <v>0</v>
      </c>
      <c r="H38" s="13">
        <f t="shared" si="10"/>
        <v>0</v>
      </c>
    </row>
    <row r="39" spans="1:8" x14ac:dyDescent="0.25">
      <c r="A39" s="10" t="s">
        <v>14</v>
      </c>
      <c r="B39" s="11">
        <v>47</v>
      </c>
      <c r="C39" s="12">
        <f t="shared" si="5"/>
        <v>0</v>
      </c>
      <c r="D39" s="12">
        <f t="shared" si="6"/>
        <v>0</v>
      </c>
      <c r="E39" s="12">
        <f t="shared" si="7"/>
        <v>0</v>
      </c>
      <c r="F39" s="12">
        <f t="shared" si="8"/>
        <v>0</v>
      </c>
      <c r="G39" s="12">
        <f t="shared" si="9"/>
        <v>0</v>
      </c>
      <c r="H39" s="13">
        <f t="shared" si="10"/>
        <v>0</v>
      </c>
    </row>
    <row r="40" spans="1:8" x14ac:dyDescent="0.25">
      <c r="A40" s="10" t="s">
        <v>15</v>
      </c>
      <c r="B40" s="11">
        <v>72</v>
      </c>
      <c r="C40" s="12">
        <f t="shared" si="5"/>
        <v>0</v>
      </c>
      <c r="D40" s="12">
        <f t="shared" si="6"/>
        <v>0</v>
      </c>
      <c r="E40" s="12">
        <f t="shared" si="7"/>
        <v>0</v>
      </c>
      <c r="F40" s="12">
        <f t="shared" si="8"/>
        <v>0</v>
      </c>
      <c r="G40" s="12">
        <f t="shared" si="9"/>
        <v>0</v>
      </c>
      <c r="H40" s="13">
        <f t="shared" si="10"/>
        <v>0</v>
      </c>
    </row>
    <row r="41" spans="1:8" x14ac:dyDescent="0.25">
      <c r="A41" s="10" t="s">
        <v>16</v>
      </c>
      <c r="B41" s="11">
        <v>42</v>
      </c>
      <c r="C41" s="12">
        <f t="shared" si="5"/>
        <v>0</v>
      </c>
      <c r="D41" s="12">
        <f t="shared" si="6"/>
        <v>0</v>
      </c>
      <c r="E41" s="12">
        <f t="shared" si="7"/>
        <v>0</v>
      </c>
      <c r="F41" s="12">
        <f t="shared" si="8"/>
        <v>0</v>
      </c>
      <c r="G41" s="12">
        <f t="shared" si="9"/>
        <v>0</v>
      </c>
      <c r="H41" s="13">
        <f t="shared" si="10"/>
        <v>0</v>
      </c>
    </row>
    <row r="42" spans="1:8" x14ac:dyDescent="0.25">
      <c r="A42" s="10" t="s">
        <v>17</v>
      </c>
      <c r="B42" s="11">
        <v>76</v>
      </c>
      <c r="C42" s="12">
        <f t="shared" si="5"/>
        <v>0</v>
      </c>
      <c r="D42" s="12">
        <f t="shared" si="6"/>
        <v>0</v>
      </c>
      <c r="E42" s="12">
        <f t="shared" si="7"/>
        <v>0</v>
      </c>
      <c r="F42" s="12">
        <f t="shared" si="8"/>
        <v>0</v>
      </c>
      <c r="G42" s="12">
        <f t="shared" si="9"/>
        <v>0</v>
      </c>
      <c r="H42" s="13">
        <f t="shared" si="10"/>
        <v>0</v>
      </c>
    </row>
    <row r="43" spans="1:8" x14ac:dyDescent="0.25">
      <c r="A43" s="10" t="s">
        <v>18</v>
      </c>
      <c r="B43" s="11">
        <v>20</v>
      </c>
      <c r="C43" s="12">
        <f t="shared" si="5"/>
        <v>0</v>
      </c>
      <c r="D43" s="12">
        <f t="shared" si="6"/>
        <v>0</v>
      </c>
      <c r="E43" s="12">
        <f t="shared" si="7"/>
        <v>0</v>
      </c>
      <c r="F43" s="12">
        <f t="shared" si="8"/>
        <v>0</v>
      </c>
      <c r="G43" s="12">
        <f t="shared" si="9"/>
        <v>0</v>
      </c>
      <c r="H43" s="13">
        <f t="shared" si="10"/>
        <v>0</v>
      </c>
    </row>
    <row r="44" spans="1:8" x14ac:dyDescent="0.25">
      <c r="A44" s="10" t="s">
        <v>19</v>
      </c>
      <c r="B44" s="11">
        <v>24</v>
      </c>
      <c r="C44" s="12">
        <f t="shared" si="5"/>
        <v>0</v>
      </c>
      <c r="D44" s="12">
        <f t="shared" si="6"/>
        <v>0</v>
      </c>
      <c r="E44" s="12">
        <f t="shared" si="7"/>
        <v>0</v>
      </c>
      <c r="F44" s="12">
        <f t="shared" si="8"/>
        <v>0</v>
      </c>
      <c r="G44" s="12">
        <f t="shared" si="9"/>
        <v>0</v>
      </c>
      <c r="H44" s="13">
        <f t="shared" si="10"/>
        <v>0</v>
      </c>
    </row>
    <row r="45" spans="1:8" x14ac:dyDescent="0.25">
      <c r="A45" s="10" t="s">
        <v>20</v>
      </c>
      <c r="B45" s="11">
        <v>5</v>
      </c>
      <c r="C45" s="12">
        <f t="shared" si="5"/>
        <v>0</v>
      </c>
      <c r="D45" s="12">
        <f t="shared" si="6"/>
        <v>0</v>
      </c>
      <c r="E45" s="12">
        <f t="shared" si="7"/>
        <v>0</v>
      </c>
      <c r="F45" s="12">
        <f t="shared" si="8"/>
        <v>0</v>
      </c>
      <c r="G45" s="12">
        <f t="shared" si="9"/>
        <v>0</v>
      </c>
      <c r="H45" s="13">
        <f t="shared" si="10"/>
        <v>0</v>
      </c>
    </row>
    <row r="46" spans="1:8" x14ac:dyDescent="0.25">
      <c r="A46" s="10" t="s">
        <v>21</v>
      </c>
      <c r="B46" s="11">
        <v>72</v>
      </c>
      <c r="C46" s="12">
        <f t="shared" si="5"/>
        <v>0</v>
      </c>
      <c r="D46" s="12">
        <f t="shared" si="6"/>
        <v>0</v>
      </c>
      <c r="E46" s="12">
        <f t="shared" si="7"/>
        <v>0</v>
      </c>
      <c r="F46" s="12">
        <f t="shared" si="8"/>
        <v>0</v>
      </c>
      <c r="G46" s="12">
        <f t="shared" si="9"/>
        <v>0</v>
      </c>
      <c r="H46" s="13">
        <f t="shared" si="10"/>
        <v>0</v>
      </c>
    </row>
    <row r="47" spans="1:8" x14ac:dyDescent="0.25">
      <c r="A47" s="10" t="s">
        <v>22</v>
      </c>
      <c r="B47" s="11">
        <v>20</v>
      </c>
      <c r="C47" s="12">
        <f t="shared" si="5"/>
        <v>0</v>
      </c>
      <c r="D47" s="12">
        <f t="shared" si="6"/>
        <v>0</v>
      </c>
      <c r="E47" s="12">
        <f t="shared" si="7"/>
        <v>0</v>
      </c>
      <c r="F47" s="12">
        <f t="shared" si="8"/>
        <v>0</v>
      </c>
      <c r="G47" s="12">
        <f t="shared" si="9"/>
        <v>0</v>
      </c>
      <c r="H47" s="13">
        <f t="shared" si="10"/>
        <v>0</v>
      </c>
    </row>
    <row r="48" spans="1:8" x14ac:dyDescent="0.25">
      <c r="A48" s="10" t="s">
        <v>23</v>
      </c>
      <c r="B48" s="11">
        <v>115</v>
      </c>
      <c r="C48" s="12">
        <f t="shared" si="5"/>
        <v>0</v>
      </c>
      <c r="D48" s="12">
        <f t="shared" si="6"/>
        <v>0</v>
      </c>
      <c r="E48" s="12">
        <f t="shared" si="7"/>
        <v>0</v>
      </c>
      <c r="F48" s="12">
        <f t="shared" si="8"/>
        <v>0</v>
      </c>
      <c r="G48" s="12">
        <f t="shared" si="9"/>
        <v>0</v>
      </c>
      <c r="H48" s="13">
        <f t="shared" si="10"/>
        <v>0</v>
      </c>
    </row>
    <row r="49" spans="1:8" x14ac:dyDescent="0.25">
      <c r="A49" s="10" t="s">
        <v>36</v>
      </c>
      <c r="B49" s="11">
        <v>268</v>
      </c>
      <c r="C49" s="12">
        <f t="shared" si="5"/>
        <v>0</v>
      </c>
      <c r="D49" s="12">
        <f t="shared" si="6"/>
        <v>0</v>
      </c>
      <c r="E49" s="12">
        <f t="shared" si="7"/>
        <v>0</v>
      </c>
      <c r="F49" s="12">
        <f t="shared" si="8"/>
        <v>0</v>
      </c>
      <c r="G49" s="12">
        <f t="shared" si="9"/>
        <v>0</v>
      </c>
      <c r="H49" s="13">
        <f t="shared" si="10"/>
        <v>0</v>
      </c>
    </row>
    <row r="50" spans="1:8" x14ac:dyDescent="0.25">
      <c r="A50" s="10" t="s">
        <v>24</v>
      </c>
      <c r="B50" s="11">
        <v>40</v>
      </c>
      <c r="C50" s="12">
        <f t="shared" si="5"/>
        <v>0</v>
      </c>
      <c r="D50" s="12">
        <f t="shared" si="6"/>
        <v>0</v>
      </c>
      <c r="E50" s="12">
        <f t="shared" si="7"/>
        <v>0</v>
      </c>
      <c r="F50" s="12">
        <f t="shared" si="8"/>
        <v>0</v>
      </c>
      <c r="G50" s="12">
        <f t="shared" si="9"/>
        <v>0</v>
      </c>
      <c r="H50" s="13">
        <f t="shared" si="10"/>
        <v>0</v>
      </c>
    </row>
    <row r="51" spans="1:8" ht="15.75" thickBot="1" x14ac:dyDescent="0.3">
      <c r="A51" s="14" t="s">
        <v>25</v>
      </c>
      <c r="B51" s="15">
        <v>97</v>
      </c>
      <c r="C51" s="16">
        <f t="shared" si="5"/>
        <v>0</v>
      </c>
      <c r="D51" s="16">
        <f t="shared" si="6"/>
        <v>0</v>
      </c>
      <c r="E51" s="49">
        <f t="shared" si="7"/>
        <v>0</v>
      </c>
      <c r="F51" s="49">
        <f t="shared" si="8"/>
        <v>0</v>
      </c>
      <c r="G51" s="49">
        <f t="shared" si="9"/>
        <v>0</v>
      </c>
      <c r="H51" s="50">
        <f t="shared" si="10"/>
        <v>0</v>
      </c>
    </row>
    <row r="52" spans="1:8" x14ac:dyDescent="0.25">
      <c r="A52" s="18" t="s">
        <v>26</v>
      </c>
      <c r="B52" s="19"/>
      <c r="C52" s="20"/>
      <c r="D52" s="20"/>
      <c r="E52" s="20"/>
      <c r="F52" s="20">
        <f t="shared" ref="F52:G52" si="11">SUM(F32:F51)</f>
        <v>0</v>
      </c>
      <c r="G52" s="20">
        <f t="shared" si="11"/>
        <v>0</v>
      </c>
      <c r="H52" s="21">
        <f>SUM(H32:H51)</f>
        <v>0</v>
      </c>
    </row>
    <row r="53" spans="1:8" x14ac:dyDescent="0.25">
      <c r="A53" s="23" t="s">
        <v>27</v>
      </c>
      <c r="B53" s="24"/>
      <c r="C53" s="25"/>
      <c r="D53" s="25"/>
      <c r="E53" s="25"/>
      <c r="F53" s="25">
        <f>ROUND(F52*0.21,2)</f>
        <v>0</v>
      </c>
      <c r="G53" s="25">
        <f>ROUND(G52*0.21,2)</f>
        <v>0</v>
      </c>
      <c r="H53" s="26">
        <f>SUM(F53:G53)</f>
        <v>0</v>
      </c>
    </row>
    <row r="54" spans="1:8" ht="19.5" thickBot="1" x14ac:dyDescent="0.35">
      <c r="A54" s="27" t="s">
        <v>4</v>
      </c>
      <c r="B54" s="28"/>
      <c r="C54" s="29"/>
      <c r="D54" s="29"/>
      <c r="E54" s="29"/>
      <c r="F54" s="30">
        <f>F52+F53</f>
        <v>0</v>
      </c>
      <c r="G54" s="30">
        <f>G52+G53</f>
        <v>0</v>
      </c>
      <c r="H54" s="31">
        <f>H52+H53</f>
        <v>0</v>
      </c>
    </row>
    <row r="55" spans="1:8" ht="15.75" thickBot="1" x14ac:dyDescent="0.3"/>
    <row r="56" spans="1:8" ht="15.75" thickBot="1" x14ac:dyDescent="0.3">
      <c r="A56" s="51" t="s">
        <v>33</v>
      </c>
      <c r="B56" s="37">
        <f>H52</f>
        <v>0</v>
      </c>
      <c r="C56" s="38"/>
    </row>
    <row r="57" spans="1:8" ht="15.75" thickBot="1" x14ac:dyDescent="0.3">
      <c r="B57"/>
    </row>
    <row r="58" spans="1:8" ht="15.75" thickBot="1" x14ac:dyDescent="0.3">
      <c r="A58" s="52" t="s">
        <v>32</v>
      </c>
      <c r="B58" s="39">
        <f>1-(B56/H25)</f>
        <v>1</v>
      </c>
      <c r="C58" s="40"/>
    </row>
    <row r="59" spans="1:8" x14ac:dyDescent="0.25">
      <c r="B59"/>
    </row>
    <row r="60" spans="1:8" ht="28.5" customHeight="1" x14ac:dyDescent="0.3">
      <c r="A60" s="36" t="s">
        <v>29</v>
      </c>
      <c r="B60" s="32"/>
    </row>
    <row r="61" spans="1:8" ht="28.5" customHeight="1" x14ac:dyDescent="0.3">
      <c r="A61" s="36" t="s">
        <v>30</v>
      </c>
      <c r="B61" s="32"/>
    </row>
    <row r="62" spans="1:8" ht="28.5" customHeight="1" x14ac:dyDescent="0.3">
      <c r="A62" s="36" t="s">
        <v>31</v>
      </c>
      <c r="B62" s="32"/>
    </row>
  </sheetData>
  <sheetProtection algorithmName="SHA-512" hashValue="a9+ll4llmRpPGUvtonaJVxiue9ztJMvPH0LhmG0l0qs+g4lK76KxKk9aa1VWz4r6VamGkuA8GULMMwN39Plq0A==" saltValue="qOtb3CXVhNOWYVp1J5D/HQ==" spinCount="100000" sheet="1" objects="1" scenarios="1" selectLockedCells="1"/>
  <mergeCells count="18">
    <mergeCell ref="C2:H2"/>
    <mergeCell ref="A3:A4"/>
    <mergeCell ref="B3:B4"/>
    <mergeCell ref="C3:C4"/>
    <mergeCell ref="D3:E3"/>
    <mergeCell ref="F3:F4"/>
    <mergeCell ref="G3:G4"/>
    <mergeCell ref="H3:H4"/>
    <mergeCell ref="B56:C56"/>
    <mergeCell ref="B58:C58"/>
    <mergeCell ref="C29:H29"/>
    <mergeCell ref="A30:A31"/>
    <mergeCell ref="B30:B31"/>
    <mergeCell ref="C30:C31"/>
    <mergeCell ref="D30:E30"/>
    <mergeCell ref="F30:F31"/>
    <mergeCell ref="G30:G31"/>
    <mergeCell ref="H30:H31"/>
  </mergeCells>
  <dataValidations count="1">
    <dataValidation type="decimal" allowBlank="1" showInputMessage="1" showErrorMessage="1" errorTitle="Import incorrecte" error="S'ha d'introduir un import entre 0;00 i el preu de sortida de la licitació." sqref="C32:D32" xr:uid="{3085B76C-DB3B-42CE-80D7-617A17B4EADB}">
      <formula1>0</formula1>
      <formula2>C5</formula2>
    </dataValidation>
  </dataValidations>
  <pageMargins left="0.7" right="0.7" top="0.75" bottom="0.75" header="0.3" footer="0.3"/>
  <pageSetup paperSize="9" scale="50" orientation="portrait" horizontalDpi="1200" verticalDpi="1200" r:id="rId1"/>
  <headerFooter>
    <oddHeader>&amp;L&amp;G&amp;C&amp;16Annex I: MODEL D'OFERTA 
APARTAT 1&amp;R&amp;12Direcció de Serveis d'Edificis Municipals
Gerència de Serveis Generals
Avinyó, 7, 2a planta
08002 Barcelona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RUIZ, PATRICIA</dc:creator>
  <cp:lastModifiedBy>RODRIGUEZ RUIZ, PATRICIA</cp:lastModifiedBy>
  <cp:lastPrinted>2026-03-27T08:00:14Z</cp:lastPrinted>
  <dcterms:created xsi:type="dcterms:W3CDTF">2026-03-26T12:55:39Z</dcterms:created>
  <dcterms:modified xsi:type="dcterms:W3CDTF">2026-04-07T12:37:17Z</dcterms:modified>
</cp:coreProperties>
</file>