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7731267b\OneDrive - Generalitat de Catalunya\Q)\Obres_OT\PROJECTES\2026\2026-10-HG_PB_Sala espera Radioteràpia\A-Previs\A03-Pressupost\"/>
    </mc:Choice>
  </mc:AlternateContent>
  <bookViews>
    <workbookView xWindow="0" yWindow="0" windowWidth="29010" windowHeight="12105"/>
  </bookViews>
  <sheets>
    <sheet name="PRESSUPOST" sheetId="1" r:id="rId1"/>
    <sheet name="PRESSUPOST PREU ZER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" i="2" l="1"/>
  <c r="G152" i="2"/>
  <c r="G146" i="2"/>
  <c r="G144" i="2"/>
  <c r="G142" i="2"/>
  <c r="G139" i="2"/>
  <c r="G137" i="2"/>
  <c r="G130" i="2"/>
  <c r="G127" i="2"/>
  <c r="G124" i="2"/>
  <c r="G122" i="2"/>
  <c r="G119" i="2"/>
  <c r="G116" i="2"/>
  <c r="G109" i="2"/>
  <c r="G106" i="2"/>
  <c r="G104" i="2"/>
  <c r="G102" i="2"/>
  <c r="G100" i="2"/>
  <c r="G98" i="2"/>
  <c r="G96" i="2"/>
  <c r="G93" i="2"/>
  <c r="G90" i="2"/>
  <c r="G87" i="2"/>
  <c r="G84" i="2"/>
  <c r="G78" i="2"/>
  <c r="G76" i="2"/>
  <c r="G73" i="2"/>
  <c r="G71" i="2"/>
  <c r="G68" i="2"/>
  <c r="G66" i="2"/>
  <c r="G64" i="2"/>
  <c r="G61" i="2"/>
  <c r="G58" i="2"/>
  <c r="G55" i="2"/>
  <c r="G52" i="2"/>
  <c r="G49" i="2"/>
  <c r="G46" i="2"/>
  <c r="G44" i="2"/>
  <c r="G41" i="2"/>
  <c r="G36" i="2"/>
  <c r="G33" i="2"/>
  <c r="G30" i="2"/>
  <c r="G28" i="2"/>
  <c r="G26" i="2"/>
  <c r="G23" i="2"/>
  <c r="G14" i="2"/>
  <c r="G11" i="2"/>
  <c r="G130" i="1"/>
  <c r="G158" i="2" l="1"/>
  <c r="G148" i="2"/>
  <c r="G133" i="2"/>
  <c r="G112" i="2"/>
  <c r="G80" i="2"/>
  <c r="G17" i="2"/>
  <c r="G146" i="1"/>
  <c r="G144" i="1"/>
  <c r="G142" i="1"/>
  <c r="G139" i="1"/>
  <c r="G137" i="1"/>
  <c r="G78" i="1"/>
  <c r="G52" i="1"/>
  <c r="G14" i="1"/>
  <c r="G11" i="1"/>
  <c r="G164" i="2" l="1"/>
  <c r="E166" i="2" s="1"/>
  <c r="G166" i="2" s="1"/>
  <c r="G148" i="1"/>
  <c r="G155" i="1"/>
  <c r="G152" i="1"/>
  <c r="G127" i="1"/>
  <c r="G124" i="1"/>
  <c r="G122" i="1"/>
  <c r="G119" i="1"/>
  <c r="G116" i="1"/>
  <c r="G133" i="1" s="1"/>
  <c r="G17" i="1"/>
  <c r="G109" i="1"/>
  <c r="G106" i="1"/>
  <c r="G104" i="1"/>
  <c r="G102" i="1"/>
  <c r="G100" i="1"/>
  <c r="G98" i="1"/>
  <c r="G96" i="1"/>
  <c r="G93" i="1"/>
  <c r="G90" i="1"/>
  <c r="G87" i="1"/>
  <c r="G84" i="1"/>
  <c r="G76" i="1"/>
  <c r="G73" i="1"/>
  <c r="G71" i="1"/>
  <c r="G68" i="1"/>
  <c r="E168" i="2" l="1"/>
  <c r="G168" i="2" s="1"/>
  <c r="G171" i="2" s="1"/>
  <c r="E173" i="2" s="1"/>
  <c r="G173" i="2" s="1"/>
  <c r="G175" i="2" s="1"/>
  <c r="G158" i="1"/>
  <c r="G112" i="1"/>
  <c r="G66" i="1"/>
  <c r="G64" i="1"/>
  <c r="G61" i="1"/>
  <c r="G58" i="1"/>
  <c r="G55" i="1"/>
  <c r="G49" i="1"/>
  <c r="G46" i="1"/>
  <c r="G44" i="1"/>
  <c r="G41" i="1"/>
  <c r="G36" i="1"/>
  <c r="G33" i="1"/>
  <c r="G30" i="1"/>
  <c r="G28" i="1"/>
  <c r="G26" i="1"/>
  <c r="G23" i="1"/>
  <c r="G80" i="1" l="1"/>
  <c r="G164" i="1" s="1"/>
  <c r="E168" i="1" l="1"/>
  <c r="G168" i="1" s="1"/>
  <c r="E166" i="1"/>
  <c r="G166" i="1" s="1"/>
  <c r="G171" i="1" s="1"/>
  <c r="E173" i="1" s="1"/>
  <c r="G173" i="1" s="1"/>
  <c r="G175" i="1" s="1"/>
</calcChain>
</file>

<file path=xl/sharedStrings.xml><?xml version="1.0" encoding="utf-8"?>
<sst xmlns="http://schemas.openxmlformats.org/spreadsheetml/2006/main" count="422" uniqueCount="163">
  <si>
    <t>PRESSUPOST</t>
  </si>
  <si>
    <t>CODI</t>
  </si>
  <si>
    <t>U.A.</t>
  </si>
  <si>
    <t>Partida</t>
  </si>
  <si>
    <t>Amidament</t>
  </si>
  <si>
    <t>Preu</t>
  </si>
  <si>
    <t>Import</t>
  </si>
  <si>
    <t>ACTUACIONS PREVIES</t>
  </si>
  <si>
    <t>HOSPITAL UNIVERSITARI VALL HEBRON</t>
  </si>
  <si>
    <t>Pa</t>
  </si>
  <si>
    <t>Mesures nosocomials</t>
  </si>
  <si>
    <t>TOTAL CAPÍTOL 01 ACTUACIONS PREVIES</t>
  </si>
  <si>
    <t>OBRA CIVIL</t>
  </si>
  <si>
    <t>TREBALLS PREVIS</t>
  </si>
  <si>
    <t>u</t>
  </si>
  <si>
    <t xml:space="preserve">01.01 </t>
  </si>
  <si>
    <t xml:space="preserve">01.02 </t>
  </si>
  <si>
    <t>02.04</t>
  </si>
  <si>
    <t>02.05</t>
  </si>
  <si>
    <t>02.06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</si>
  <si>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</si>
  <si>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</si>
  <si>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</si>
  <si>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</si>
  <si>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</si>
  <si>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</si>
  <si>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</si>
  <si>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</si>
  <si>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>02.17</t>
  </si>
  <si>
    <t>02.18</t>
  </si>
  <si>
    <t>02.19</t>
  </si>
  <si>
    <t>02.20</t>
  </si>
  <si>
    <t>02.21</t>
  </si>
  <si>
    <t>02.22</t>
  </si>
  <si>
    <t>02.23</t>
  </si>
  <si>
    <t>TOTAL CAPÍTOL 02 OBRA CIVIL</t>
  </si>
  <si>
    <t>INSTAL·LACIONS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</si>
  <si>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</si>
  <si>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</si>
  <si>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</si>
  <si>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</si>
  <si>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</si>
  <si>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</si>
  <si>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</si>
  <si>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</si>
  <si>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</si>
  <si>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</si>
  <si>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</si>
  <si>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EQUIPAMENT</t>
  </si>
  <si>
    <t>04</t>
  </si>
  <si>
    <t>03</t>
  </si>
  <si>
    <t>02</t>
  </si>
  <si>
    <t>01</t>
  </si>
  <si>
    <t>04.01</t>
  </si>
  <si>
    <t>04.02</t>
  </si>
  <si>
    <t>04.03</t>
  </si>
  <si>
    <t>04.04</t>
  </si>
  <si>
    <t>04.05</t>
  </si>
  <si>
    <t>04.06</t>
  </si>
  <si>
    <t>TOTAL CAPÍTOL 03 INSTAL·LACIONS</t>
  </si>
  <si>
    <t>TOTAL CAPÍTOL 04 EQUIPAMENT</t>
  </si>
  <si>
    <t>05</t>
  </si>
  <si>
    <t>ALTRES</t>
  </si>
  <si>
    <t>05.01</t>
  </si>
  <si>
    <t>Gestió de residus</t>
  </si>
  <si>
    <t>Partida  alçada  per  la  gestió  de  residus  generats  a obra</t>
  </si>
  <si>
    <t>05.02</t>
  </si>
  <si>
    <t>Seguretat i salut</t>
  </si>
  <si>
    <t>02.01</t>
  </si>
  <si>
    <t>02.02</t>
  </si>
  <si>
    <t>02.03</t>
  </si>
  <si>
    <t>SALA D'ESPERA DE RADIOTERAPIA PB HG</t>
  </si>
  <si>
    <t>Enderroc de paret d'obra</t>
  </si>
  <si>
    <t>Enderroc de partició interior de fàbrica revestida, formada per totxana de 4/5cm de gruix, amb mitjans manuals, sense afectar a la estabilitat dels elements constructius adjacents, i càrrega manual sobre camió o contenidor.</t>
  </si>
  <si>
    <t>Desmuntatge de mampara existent</t>
  </si>
  <si>
    <t>Retirada de mobiliari interior de recepció</t>
  </si>
  <si>
    <t>Enderroc cel ras sala espera i recepció</t>
  </si>
  <si>
    <t>Enderroc de cel ras, situat a una alçada inferior a 4 m, amb mitjans manuals, sense deteriorar els elements constructius adjacents, i càrrega manual sobre camió o contenidor.</t>
  </si>
  <si>
    <t>Desmuntatge instal·lacions per aprofitament posterior</t>
  </si>
  <si>
    <t>Desmuntatge d'instal·lacions ubicades al cel ras, per a posterior aprofitament.</t>
  </si>
  <si>
    <t>m²</t>
  </si>
  <si>
    <t>Paviment vinílic</t>
  </si>
  <si>
    <t>m</t>
  </si>
  <si>
    <t>Cel ras registrable</t>
  </si>
  <si>
    <t>Pintura cel ras</t>
  </si>
  <si>
    <t>Subministrament i instalꞏlació de cel ras registrable suspès, format per  plaques viníliques de guix laminat, de 600x600x15 mm. Inclòs perfils primaris i secundaris, fixacions per a l'ancoratge dels perfils i accessoris de muntatge.</t>
  </si>
  <si>
    <t>Revestiment HPL color fusta</t>
  </si>
  <si>
    <t>Revestiment HPL color blanc</t>
  </si>
  <si>
    <t>Pintura parets</t>
  </si>
  <si>
    <t>Conjunt de masures nosocomials per la correcte realització de l'obra.</t>
  </si>
  <si>
    <t>Envà de cartró-guix</t>
  </si>
  <si>
    <t>Tapetejat perimetral per instal·lació de vidre</t>
  </si>
  <si>
    <t>Vidre 5+5 sobre envà de pladur</t>
  </si>
  <si>
    <t>Porta interior de fusta</t>
  </si>
  <si>
    <t>Revestiment de pilar amb acer inoxidable</t>
  </si>
  <si>
    <t>Porta tallafocs de dues fulles</t>
  </si>
  <si>
    <t xml:space="preserve">Tabica de cartró-guix a cel ras </t>
  </si>
  <si>
    <t>Envà de guix laminat, amb entramat de perfils de planxa d'acer galvanitzat de 48, 70 o 90 mm d'amplada segons el cas, col·locats sempre cada 40 cm i dues plaques de 15 mm de gruix per cada costat, amb encintat i massillat de juntes, inclòs aïllament interior amb feltre de fibra de vidre de 19 a 30 Kg/m3 i 50 mm de gruix.</t>
  </si>
  <si>
    <t>Faixa perimetral de cartró-guix</t>
  </si>
  <si>
    <t>Pintura plàstica a l’aigua fungicida i bactericida amb acabat llis, amb una capa segelladora i dues d’acabat.</t>
  </si>
  <si>
    <t>Revestiment vertical amb panell laminat compacte HPL color fusta, de 6mm de gruix, per a ús interior segons UNE-EN 438-4, comportament al foc Bs1,d0, cantell recte, amb una cara decorativa, acabat fusta i textura llisa semi-mat, col·locat adherit sobre parament vertical amb llata del mateix material i adhesiu estructural de poliuretà monocomponent, deixant una junta per a dilatacions entre plaques de 3mm</t>
  </si>
  <si>
    <t>Revestiment vertical amb panell laminat compacte HPL color blanc, de 6mm de gruix, per a ús interior segons UNE-EN 438-4, comportament al foc Bs1,d0, cantell recte, amb una cara decorativa, acabat color blanc i textura llisa semi-mat, col·locat adherit sobre parament vertical amb llata del mateix material i adhesiu estructural de poliuretà monocomponent, deixant una junta per a dilatacions entre plaques de 3mm</t>
  </si>
  <si>
    <t>Porta interior batent de fusta, formada per fulla tipus sàndwich amb ànima d'aglomerat alleugerit o poliestirè extrusionat, i cantell perimetral de resina fenòlica, amb dues plaques de 15 mm cadascuna. Revestiment del bastiment i de les dues cares de la fulla amb laminat d’alta pressió HPL de 2mm de gruix. Enrasada per una cara. Tapetes superiors i laterals de 10cm d’HPL. Conjunt de maneta hospitalària amb placa quadrada d’acer inoxidable, amb cilindre mestrejat. Ferratges i frontisses d’acer inoxidable. Consideracions acústiques segons normativa o requeriments.</t>
  </si>
  <si>
    <t>Porta tallafocs metàl·lica, EI2-60-C5, de dues fulles batents. Inclou marc, premarc, ferratges i maneta d'acer inoxidable, perfils de remat. Amb electroimants i mecanitzada per a connexió amb central d'incendis. Acabat pintat a l'esmalt, prèvia capa de preparació.</t>
  </si>
  <si>
    <t>Muret baix acabat amb HPL i acer inoxidable igual a l'existent</t>
  </si>
  <si>
    <t>Ajudes de paleteria</t>
  </si>
  <si>
    <t>Partida  alçada  per a  tots  els  elements i  gestió de documentació necessaris per la seguretat i salut de l'obra</t>
  </si>
  <si>
    <t>Reixeta de retorn</t>
  </si>
  <si>
    <t>Reixeta de retorn 60x25 cm amb lames a 45º color blanc. Inclou plènum de xapa i marc de muntatge.</t>
  </si>
  <si>
    <t>Retirada i col·locació de difusors linials existents</t>
  </si>
  <si>
    <t>Retirada i col·locació a ubicació segons plànols dels trams necessaris dels difusors linials existents. Inclou tots els remats necessaris per deixar la partida correctament executada.</t>
  </si>
  <si>
    <t>Difusor circular</t>
  </si>
  <si>
    <t>Difusor circular blanc 60x60 cm amb regulació per a instal·lació en cel ras registrable.</t>
  </si>
  <si>
    <t>Reubicació termòstat existent</t>
  </si>
  <si>
    <t>Reubicació termòstat existent a nova ubicació segons plànols</t>
  </si>
  <si>
    <t>Conducte circular flexible aïllat diàmetre 150 mm</t>
  </si>
  <si>
    <t>Conducte circular flexible aïllat diàmetre 250 mm</t>
  </si>
  <si>
    <t>Enllumenat amb pantalles 60x60 cm</t>
  </si>
  <si>
    <t>Enllumenat amb downlights</t>
  </si>
  <si>
    <t>Desplaçament instal·lació per a pantalla</t>
  </si>
  <si>
    <t>Punt de treball 4+2</t>
  </si>
  <si>
    <t>Punt de treball 2+1</t>
  </si>
  <si>
    <t>Punt de treball format per caixa d'encastar amb 4 endolls + 2 RJ45 (cat 6A). Inclòs part proporcional de cablejat a una distància aproximada del rack de 60ml.</t>
  </si>
  <si>
    <t>Punt de treball format per caixa d'encastar amb 2 endolls + 1 RJ45 (cat 6A). Inclòs part proporcional de cablejat a una distància aproximada del rack de 60ml.</t>
  </si>
  <si>
    <t xml:space="preserve">Ajudes  de  paleteria  per  la  bona  execució  de  l'obra
en treballs d'obra civil i instalꞏlacions   </t>
  </si>
  <si>
    <t>Taulell de treball</t>
  </si>
  <si>
    <t>Mostrador a dos nivells amb vidre a la part superior</t>
  </si>
  <si>
    <t>Sobre de taulell aglomerat de 35mm xapat en melamina amb cantell arrodonit longitudinal, i estructura de suport del mateix material. Inclòs forats per pas de cablejat amb tapa. Inclou vidre 5+5 de tancament a la part superior. Mides segons plànols.</t>
  </si>
  <si>
    <t>Sobre de taulell aglomerat de 35mm xapat en melamina amb cantell arrodonit longitudinal, i estructura de suport amb potes metàl·liques. Inclòs forats per pas de cablejat amb tapa.</t>
  </si>
  <si>
    <t>Bucs amb rodes</t>
  </si>
  <si>
    <t>Armari alt</t>
  </si>
  <si>
    <t>Armari alt de taulell aglomerat xapat en melamina, amb baldes interiors i portes abatibles. Mides 120 x 40 x 180cm (llarg x prof. x alçada). Ferramentes en acer inoxidable, pany i clau.</t>
  </si>
  <si>
    <t>Armari  baix</t>
  </si>
  <si>
    <t>Armari baix de taulell aglomerat xapat en melamina, amb baldes interiors i portes abatibles. Mides 115 x 45 x 90 cm (llarg x prof. x alçada). Ferramentes en acer inoxidable, pany i clau.</t>
  </si>
  <si>
    <t>06</t>
  </si>
  <si>
    <t>06.01</t>
  </si>
  <si>
    <t>06.02</t>
  </si>
  <si>
    <t>TOTAL CAPÍTOL 06 ALTRES</t>
  </si>
  <si>
    <t>BANY</t>
  </si>
  <si>
    <t>TOTAL CAPÍTOL 05 BANY</t>
  </si>
  <si>
    <t>05.03</t>
  </si>
  <si>
    <t>05.04</t>
  </si>
  <si>
    <t>05.05</t>
  </si>
  <si>
    <t>Desmuntatge de paviment vinílic existent</t>
  </si>
  <si>
    <t>Retirada de paviment vinílic existent</t>
  </si>
  <si>
    <t>Desmuntatge de paviment vinílic existent a la sala d'espera, recepció i replà d'escala.</t>
  </si>
  <si>
    <t>Paviment de PVC homogeni en rotlle, tipus Tarkett qualitat iQ Eminent o equivalent, gruix 2mm, col·locació sobre capa d'anivellament del suport. Inclou pasta autonivellant d'adormiment normal per a suports no absorbents, prèvia imprimació específica també inclosa. Col·locat amb adhesiu acrílic de dispersió aquosa i soldat en calent amb cordó cel·lular de diàmetre 4 mm  (junts bisellats i soldats).</t>
  </si>
  <si>
    <t>Substitució de portes corredisses existents per unes de noves d'HPL</t>
  </si>
  <si>
    <t>Repassos de borada existent</t>
  </si>
  <si>
    <t>Substitució de batents de les portes existents</t>
  </si>
  <si>
    <t>Conjunt de bancades sala espera</t>
  </si>
  <si>
    <t>Suministrament i col·locació de conjunt de bancades per a sala d'espera model Lottus, d'Enea Equipament o equivalent, amb estructura d'alumini injectat, unions metàl·liques de solució cargol-femella, carcassa de polipropile reciclable, tauletes d'HPL. Sistemes de fixació entre bancades inclòs. Color d'estructura, carcassa i tauletes a escollir per la DF. Conjunt format per:
- Conjunt de 6 places i 2 tauletes.
- Conjunt de 4 places.
- Conjunt de 4 places i 1 tauleta.
- Conjunt en illa de 3+3 places.</t>
  </si>
  <si>
    <t xml:space="preserve">PRESSUPOST D'EXECUCIÓ PER CONTRACTE </t>
  </si>
  <si>
    <t>PRESSUPOST D'EXECUCIÓ MATERIAL</t>
  </si>
  <si>
    <t>.................................................................</t>
  </si>
  <si>
    <t xml:space="preserve">13% Despeses Generals SOBRE </t>
  </si>
  <si>
    <t>...............................</t>
  </si>
  <si>
    <t>6% Benefici Industrial SOBRE</t>
  </si>
  <si>
    <t>21% IVA SOBRE</t>
  </si>
  <si>
    <t>............................</t>
  </si>
  <si>
    <t>TOTAL PRESSUPOST PER CONTRACTE AMB IVA INCLÒS</t>
  </si>
  <si>
    <t>Aquest pressupost per contracte (IVA inclòs) puja a</t>
  </si>
  <si>
    <t>vuitanta-sis mil sis-cents quaranta-vuit euros i trenta-dos cèntims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</si>
</sst>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/>
    <xf numFmtId="4" fontId="0" fillId="0" borderId="0" xfId="0" applyNumberFormat="1"/>
    <xf numFmtId="4" fontId="1" fillId="2" borderId="0" xfId="0" applyNumberFormat="1" applyFont="1" applyFill="1"/>
    <xf numFmtId="4" fontId="0" fillId="0" borderId="0" xfId="0" applyNumberFormat="1" applyFont="1" applyBorder="1"/>
    <xf numFmtId="4" fontId="4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Font="1" applyAlignment="1">
      <alignment wrapText="1"/>
    </xf>
    <xf numFmtId="0" fontId="2" fillId="4" borderId="0" xfId="0" applyFont="1" applyFill="1"/>
    <xf numFmtId="0" fontId="0" fillId="4" borderId="0" xfId="0" applyFill="1"/>
    <xf numFmtId="4" fontId="0" fillId="4" borderId="0" xfId="0" applyNumberFormat="1" applyFill="1"/>
    <xf numFmtId="0" fontId="1" fillId="4" borderId="0" xfId="0" applyFont="1" applyFill="1"/>
    <xf numFmtId="4" fontId="1" fillId="4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0" fillId="0" borderId="0" xfId="0" applyFill="1"/>
    <xf numFmtId="4" fontId="0" fillId="0" borderId="0" xfId="0" applyNumberFormat="1" applyFill="1"/>
    <xf numFmtId="0" fontId="1" fillId="0" borderId="0" xfId="0" applyFont="1" applyFill="1"/>
    <xf numFmtId="4" fontId="1" fillId="0" borderId="0" xfId="0" applyNumberFormat="1" applyFont="1" applyFill="1"/>
    <xf numFmtId="164" fontId="0" fillId="0" borderId="0" xfId="0" applyNumberFormat="1"/>
    <xf numFmtId="0" fontId="0" fillId="0" borderId="0" xfId="0" applyFill="1" applyAlignment="1">
      <alignment horizontal="left" vertical="top" wrapText="1"/>
    </xf>
    <xf numFmtId="4" fontId="4" fillId="0" borderId="0" xfId="0" applyNumberFormat="1" applyFont="1" applyFill="1" applyAlignment="1">
      <alignment vertical="top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top"/>
    </xf>
    <xf numFmtId="164" fontId="1" fillId="2" borderId="0" xfId="0" applyNumberFormat="1" applyFont="1" applyFill="1"/>
    <xf numFmtId="164" fontId="1" fillId="0" borderId="0" xfId="0" applyNumberFormat="1" applyFont="1" applyFill="1"/>
    <xf numFmtId="0" fontId="1" fillId="2" borderId="0" xfId="0" applyFont="1" applyFill="1" applyAlignment="1">
      <alignment vertical="top"/>
    </xf>
    <xf numFmtId="0" fontId="1" fillId="3" borderId="2" xfId="0" applyFont="1" applyFill="1" applyBorder="1" applyAlignment="1">
      <alignment vertical="top"/>
    </xf>
    <xf numFmtId="4" fontId="1" fillId="3" borderId="2" xfId="0" applyNumberFormat="1" applyFont="1" applyFill="1" applyBorder="1"/>
    <xf numFmtId="164" fontId="1" fillId="3" borderId="2" xfId="0" applyNumberFormat="1" applyFont="1" applyFill="1" applyBorder="1"/>
    <xf numFmtId="4" fontId="0" fillId="0" borderId="3" xfId="0" applyNumberFormat="1" applyBorder="1"/>
    <xf numFmtId="0" fontId="7" fillId="0" borderId="0" xfId="0" applyFont="1" applyFill="1" applyBorder="1" applyAlignment="1">
      <alignment vertical="top"/>
    </xf>
    <xf numFmtId="0" fontId="0" fillId="0" borderId="3" xfId="0" applyFill="1" applyBorder="1"/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Alignment="1">
      <alignment horizontal="right" vertical="top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4"/>
  <sheetViews>
    <sheetView tabSelected="1" zoomScaleNormal="100" workbookViewId="0"/>
  </sheetViews>
  <sheetFormatPr defaultRowHeight="15" x14ac:dyDescent="0.25"/>
  <cols>
    <col min="1" max="1" width="3.85546875" customWidth="1"/>
    <col min="3" max="3" width="4.7109375" customWidth="1"/>
    <col min="4" max="4" width="67.5703125" customWidth="1"/>
    <col min="5" max="7" width="12.7109375" style="12" customWidth="1"/>
    <col min="9" max="9" width="17.28515625" customWidth="1"/>
  </cols>
  <sheetData>
    <row r="2" spans="2:7" x14ac:dyDescent="0.25">
      <c r="B2" s="1" t="s">
        <v>8</v>
      </c>
      <c r="C2" s="1"/>
      <c r="D2" s="1"/>
    </row>
    <row r="3" spans="2:7" x14ac:dyDescent="0.25">
      <c r="B3" s="1" t="s">
        <v>71</v>
      </c>
      <c r="C3" s="1"/>
      <c r="D3" s="1"/>
      <c r="F3" s="31"/>
    </row>
    <row r="5" spans="2:7" ht="18.75" x14ac:dyDescent="0.3">
      <c r="B5" s="22" t="s">
        <v>0</v>
      </c>
      <c r="C5" s="23"/>
      <c r="D5" s="23"/>
      <c r="E5" s="24"/>
      <c r="F5" s="24"/>
      <c r="G5" s="24"/>
    </row>
    <row r="7" spans="2:7" x14ac:dyDescent="0.25">
      <c r="B7" s="25" t="s">
        <v>1</v>
      </c>
      <c r="C7" s="25" t="s">
        <v>2</v>
      </c>
      <c r="D7" s="25" t="s">
        <v>3</v>
      </c>
      <c r="E7" s="26" t="s">
        <v>4</v>
      </c>
      <c r="F7" s="26" t="s">
        <v>5</v>
      </c>
      <c r="G7" s="26" t="s">
        <v>6</v>
      </c>
    </row>
    <row r="9" spans="2:7" x14ac:dyDescent="0.25">
      <c r="B9" s="27" t="s">
        <v>52</v>
      </c>
      <c r="C9" s="28"/>
      <c r="D9" s="2" t="s">
        <v>7</v>
      </c>
      <c r="E9" s="29"/>
      <c r="F9" s="29"/>
      <c r="G9" s="29"/>
    </row>
    <row r="11" spans="2:7" x14ac:dyDescent="0.25">
      <c r="B11" s="3" t="s">
        <v>15</v>
      </c>
      <c r="C11" t="s">
        <v>9</v>
      </c>
      <c r="D11" t="s">
        <v>10</v>
      </c>
      <c r="E11" s="12">
        <v>1</v>
      </c>
      <c r="F11" s="12">
        <v>206.42016806722688</v>
      </c>
      <c r="G11" s="12">
        <f>F11*E11</f>
        <v>206.42016806722688</v>
      </c>
    </row>
    <row r="12" spans="2:7" x14ac:dyDescent="0.25">
      <c r="D12" t="s">
        <v>89</v>
      </c>
    </row>
    <row r="14" spans="2:7" x14ac:dyDescent="0.25">
      <c r="B14" s="3" t="s">
        <v>16</v>
      </c>
      <c r="C14" t="s">
        <v>9</v>
      </c>
      <c r="D14" t="s">
        <v>64</v>
      </c>
      <c r="E14" s="12">
        <v>1</v>
      </c>
      <c r="F14" s="12">
        <v>452.26890756302527</v>
      </c>
      <c r="G14" s="12">
        <f>F14*E14</f>
        <v>452.26890756302527</v>
      </c>
    </row>
    <row r="15" spans="2:7" x14ac:dyDescent="0.25">
      <c r="D15" t="s">
        <v>65</v>
      </c>
    </row>
    <row r="17" spans="2:7" s="1" customFormat="1" x14ac:dyDescent="0.25">
      <c r="B17" s="2" t="s">
        <v>11</v>
      </c>
      <c r="C17" s="2"/>
      <c r="D17" s="2"/>
      <c r="E17" s="13"/>
      <c r="F17" s="13"/>
      <c r="G17" s="13">
        <f>SUM(G11:G15)</f>
        <v>658.68907563025209</v>
      </c>
    </row>
    <row r="19" spans="2:7" x14ac:dyDescent="0.25">
      <c r="B19" s="27" t="s">
        <v>51</v>
      </c>
      <c r="C19" s="28"/>
      <c r="D19" s="2" t="s">
        <v>12</v>
      </c>
      <c r="E19" s="29"/>
      <c r="F19" s="29"/>
      <c r="G19" s="29"/>
    </row>
    <row r="21" spans="2:7" x14ac:dyDescent="0.25">
      <c r="B21" s="30"/>
      <c r="C21" s="30"/>
      <c r="D21" s="32" t="s">
        <v>13</v>
      </c>
      <c r="E21" s="31"/>
      <c r="F21" s="31"/>
      <c r="G21" s="31"/>
    </row>
    <row r="23" spans="2:7" x14ac:dyDescent="0.25">
      <c r="B23" t="s">
        <v>68</v>
      </c>
      <c r="C23" t="s">
        <v>14</v>
      </c>
      <c r="D23" t="s">
        <v>72</v>
      </c>
      <c r="E23" s="12">
        <v>1</v>
      </c>
      <c r="F23" s="12">
        <v>412.26050420168065</v>
      </c>
      <c r="G23" s="12">
        <f>E23*F23</f>
        <v>412.26050420168065</v>
      </c>
    </row>
    <row r="24" spans="2:7" ht="60" x14ac:dyDescent="0.25">
      <c r="D24" s="35" t="s">
        <v>73</v>
      </c>
    </row>
    <row r="26" spans="2:7" x14ac:dyDescent="0.25">
      <c r="B26" t="s">
        <v>69</v>
      </c>
      <c r="C26" t="s">
        <v>14</v>
      </c>
      <c r="D26" s="7" t="s">
        <v>74</v>
      </c>
      <c r="E26" s="14">
        <v>1</v>
      </c>
      <c r="F26" s="14">
        <v>469.66386554621852</v>
      </c>
      <c r="G26" s="12">
        <f>E26*F26</f>
        <v>469.66386554621852</v>
      </c>
    </row>
    <row r="27" spans="2:7" x14ac:dyDescent="0.25">
      <c r="D27" s="5"/>
      <c r="E27" s="14"/>
      <c r="F27" s="14"/>
    </row>
    <row r="28" spans="2:7" x14ac:dyDescent="0.25">
      <c r="B28" t="s">
        <v>70</v>
      </c>
      <c r="C28" t="s">
        <v>14</v>
      </c>
      <c r="D28" s="6" t="s">
        <v>75</v>
      </c>
      <c r="E28" s="15">
        <v>1</v>
      </c>
      <c r="F28" s="15">
        <v>417.47899159663871</v>
      </c>
      <c r="G28" s="12">
        <f>E28*F28</f>
        <v>417.47899159663871</v>
      </c>
    </row>
    <row r="29" spans="2:7" x14ac:dyDescent="0.25">
      <c r="D29" s="8"/>
      <c r="E29" s="16"/>
      <c r="F29" s="16"/>
    </row>
    <row r="30" spans="2:7" x14ac:dyDescent="0.25">
      <c r="B30" t="s">
        <v>17</v>
      </c>
      <c r="C30" t="s">
        <v>14</v>
      </c>
      <c r="D30" s="8" t="s">
        <v>76</v>
      </c>
      <c r="E30" s="17">
        <v>1</v>
      </c>
      <c r="F30" s="17">
        <v>798.42857142857144</v>
      </c>
      <c r="G30" s="12">
        <f>E30*F30</f>
        <v>798.42857142857144</v>
      </c>
    </row>
    <row r="31" spans="2:7" ht="45" x14ac:dyDescent="0.25">
      <c r="D31" s="8" t="s">
        <v>77</v>
      </c>
      <c r="E31" s="17"/>
      <c r="F31" s="17"/>
    </row>
    <row r="32" spans="2:7" x14ac:dyDescent="0.25">
      <c r="D32" s="5"/>
      <c r="E32" s="14"/>
      <c r="F32" s="14"/>
    </row>
    <row r="33" spans="2:7" x14ac:dyDescent="0.25">
      <c r="B33" t="s">
        <v>18</v>
      </c>
      <c r="C33" t="s">
        <v>14</v>
      </c>
      <c r="D33" s="6" t="s">
        <v>78</v>
      </c>
      <c r="E33" s="14">
        <v>1</v>
      </c>
      <c r="F33" s="14">
        <v>649.41176470588232</v>
      </c>
      <c r="G33" s="12">
        <f>E33*F33</f>
        <v>649.41176470588232</v>
      </c>
    </row>
    <row r="34" spans="2:7" ht="33.75" customHeight="1" x14ac:dyDescent="0.25">
      <c r="D34" s="6" t="s">
        <v>79</v>
      </c>
      <c r="E34" s="18"/>
      <c r="F34" s="18"/>
    </row>
    <row r="35" spans="2:7" x14ac:dyDescent="0.25">
      <c r="D35" s="5"/>
      <c r="E35" s="14"/>
      <c r="F35" s="14"/>
    </row>
    <row r="36" spans="2:7" x14ac:dyDescent="0.25">
      <c r="B36" t="s">
        <v>19</v>
      </c>
      <c r="C36" t="s">
        <v>80</v>
      </c>
      <c r="D36" s="6" t="s">
        <v>143</v>
      </c>
      <c r="E36" s="15">
        <v>68.739999999999995</v>
      </c>
      <c r="F36" s="15">
        <v>10.436974789915967</v>
      </c>
      <c r="G36" s="12">
        <f>E36*F36</f>
        <v>717.43764705882347</v>
      </c>
    </row>
    <row r="37" spans="2:7" ht="30" x14ac:dyDescent="0.25">
      <c r="D37" s="6" t="s">
        <v>145</v>
      </c>
      <c r="E37" s="15"/>
      <c r="F37" s="15"/>
    </row>
    <row r="38" spans="2:7" x14ac:dyDescent="0.25">
      <c r="D38" s="5"/>
      <c r="E38" s="14"/>
      <c r="F38" s="14"/>
    </row>
    <row r="39" spans="2:7" x14ac:dyDescent="0.25">
      <c r="B39" s="32"/>
      <c r="C39" s="32"/>
      <c r="D39" s="32" t="s">
        <v>12</v>
      </c>
      <c r="E39" s="33"/>
      <c r="F39" s="33"/>
      <c r="G39" s="33"/>
    </row>
    <row r="41" spans="2:7" x14ac:dyDescent="0.25">
      <c r="B41" t="s">
        <v>20</v>
      </c>
      <c r="C41" t="s">
        <v>80</v>
      </c>
      <c r="D41" t="s">
        <v>81</v>
      </c>
      <c r="E41" s="12">
        <v>68.739999999999995</v>
      </c>
      <c r="F41" s="12">
        <v>121.76470588235296</v>
      </c>
      <c r="G41" s="12">
        <f>E41*F41</f>
        <v>8370.105882352942</v>
      </c>
    </row>
    <row r="42" spans="2:7" s="9" customFormat="1" ht="96.75" customHeight="1" x14ac:dyDescent="0.25">
      <c r="D42" s="38" t="s">
        <v>146</v>
      </c>
      <c r="E42" s="19"/>
      <c r="F42" s="19"/>
      <c r="G42" s="19"/>
    </row>
    <row r="44" spans="2:7" x14ac:dyDescent="0.25">
      <c r="B44" t="s">
        <v>21</v>
      </c>
      <c r="C44" t="s">
        <v>82</v>
      </c>
      <c r="D44" t="s">
        <v>98</v>
      </c>
      <c r="E44" s="12">
        <v>50.94</v>
      </c>
      <c r="F44" s="12">
        <v>33.804142857142864</v>
      </c>
      <c r="G44" s="12">
        <f>E44*F44</f>
        <v>1721.9830371428575</v>
      </c>
    </row>
    <row r="46" spans="2:7" x14ac:dyDescent="0.25">
      <c r="B46" s="10" t="s">
        <v>22</v>
      </c>
      <c r="C46" t="s">
        <v>80</v>
      </c>
      <c r="D46" t="s">
        <v>83</v>
      </c>
      <c r="E46" s="12">
        <v>33.119999999999997</v>
      </c>
      <c r="F46" s="12">
        <v>33.166386554621852</v>
      </c>
      <c r="G46" s="12">
        <f>E46*F46</f>
        <v>1098.4707226890757</v>
      </c>
    </row>
    <row r="47" spans="2:7" ht="60" x14ac:dyDescent="0.25">
      <c r="B47" s="10"/>
      <c r="C47" s="10"/>
      <c r="D47" s="35" t="s">
        <v>85</v>
      </c>
    </row>
    <row r="49" spans="2:7" x14ac:dyDescent="0.25">
      <c r="B49" s="9" t="s">
        <v>23</v>
      </c>
      <c r="C49" t="s">
        <v>80</v>
      </c>
      <c r="D49" s="4" t="s">
        <v>84</v>
      </c>
      <c r="E49" s="19">
        <v>21.72</v>
      </c>
      <c r="F49" s="20">
        <v>8.697478991596638</v>
      </c>
      <c r="G49" s="19">
        <f>E49*F49</f>
        <v>188.90924369747896</v>
      </c>
    </row>
    <row r="50" spans="2:7" ht="30" x14ac:dyDescent="0.25">
      <c r="B50" s="9"/>
      <c r="C50" s="10"/>
      <c r="D50" s="4" t="s">
        <v>99</v>
      </c>
      <c r="E50" s="19"/>
      <c r="F50" s="20"/>
      <c r="G50" s="19"/>
    </row>
    <row r="51" spans="2:7" x14ac:dyDescent="0.25">
      <c r="B51" s="9"/>
      <c r="C51" s="10"/>
      <c r="D51" s="37"/>
      <c r="E51" s="19"/>
      <c r="F51" s="20"/>
      <c r="G51" s="19"/>
    </row>
    <row r="52" spans="2:7" x14ac:dyDescent="0.25">
      <c r="B52" s="9" t="s">
        <v>24</v>
      </c>
      <c r="C52" t="s">
        <v>80</v>
      </c>
      <c r="D52" s="4" t="s">
        <v>88</v>
      </c>
      <c r="E52" s="19">
        <v>46.09</v>
      </c>
      <c r="F52" s="20">
        <v>7.5384109243697477</v>
      </c>
      <c r="G52" s="19">
        <f>E52*F52</f>
        <v>347.44535950420169</v>
      </c>
    </row>
    <row r="53" spans="2:7" ht="30" x14ac:dyDescent="0.25">
      <c r="B53" s="9"/>
      <c r="C53" s="10"/>
      <c r="D53" s="4" t="s">
        <v>99</v>
      </c>
      <c r="E53" s="19"/>
      <c r="F53" s="20"/>
      <c r="G53" s="19"/>
    </row>
    <row r="55" spans="2:7" x14ac:dyDescent="0.25">
      <c r="B55" t="s">
        <v>25</v>
      </c>
      <c r="C55" t="s">
        <v>80</v>
      </c>
      <c r="D55" t="s">
        <v>86</v>
      </c>
      <c r="E55" s="12">
        <v>43.22</v>
      </c>
      <c r="F55" s="12">
        <v>144.97142857142856</v>
      </c>
      <c r="G55" s="19">
        <f>E55*F55</f>
        <v>6265.6651428571422</v>
      </c>
    </row>
    <row r="56" spans="2:7" ht="90" x14ac:dyDescent="0.25">
      <c r="D56" s="35" t="s">
        <v>100</v>
      </c>
    </row>
    <row r="58" spans="2:7" x14ac:dyDescent="0.25">
      <c r="B58" t="s">
        <v>26</v>
      </c>
      <c r="C58" t="s">
        <v>80</v>
      </c>
      <c r="D58" t="s">
        <v>87</v>
      </c>
      <c r="E58" s="12">
        <v>26.04</v>
      </c>
      <c r="F58" s="12">
        <v>124.8418487394958</v>
      </c>
      <c r="G58" s="36">
        <f>E58*F58</f>
        <v>3250.8817411764708</v>
      </c>
    </row>
    <row r="59" spans="2:7" ht="90" x14ac:dyDescent="0.25">
      <c r="D59" s="35" t="s">
        <v>101</v>
      </c>
    </row>
    <row r="60" spans="2:7" x14ac:dyDescent="0.25">
      <c r="D60" s="4"/>
    </row>
    <row r="61" spans="2:7" x14ac:dyDescent="0.25">
      <c r="B61" t="s">
        <v>27</v>
      </c>
      <c r="C61" t="s">
        <v>82</v>
      </c>
      <c r="D61" t="s">
        <v>90</v>
      </c>
      <c r="E61" s="12">
        <v>14.18</v>
      </c>
      <c r="F61" s="12">
        <v>48.529117647058825</v>
      </c>
      <c r="G61" s="19">
        <f>E61*F61</f>
        <v>688.14288823529409</v>
      </c>
    </row>
    <row r="62" spans="2:7" ht="75" x14ac:dyDescent="0.25">
      <c r="D62" s="35" t="s">
        <v>97</v>
      </c>
    </row>
    <row r="63" spans="2:7" x14ac:dyDescent="0.25">
      <c r="D63" s="11"/>
    </row>
    <row r="64" spans="2:7" x14ac:dyDescent="0.25">
      <c r="B64" t="s">
        <v>28</v>
      </c>
      <c r="C64" t="s">
        <v>82</v>
      </c>
      <c r="D64" t="s">
        <v>91</v>
      </c>
      <c r="E64" s="12">
        <v>12.5</v>
      </c>
      <c r="F64" s="12">
        <v>20.873949579831933</v>
      </c>
      <c r="G64" s="19">
        <f>E64*F64</f>
        <v>260.92436974789916</v>
      </c>
    </row>
    <row r="66" spans="2:7" x14ac:dyDescent="0.25">
      <c r="B66" t="s">
        <v>29</v>
      </c>
      <c r="C66" t="s">
        <v>14</v>
      </c>
      <c r="D66" t="s">
        <v>92</v>
      </c>
      <c r="E66" s="12">
        <v>1</v>
      </c>
      <c r="F66" s="12">
        <v>1784.7226890756306</v>
      </c>
      <c r="G66" s="19">
        <f>E66*F66</f>
        <v>1784.7226890756306</v>
      </c>
    </row>
    <row r="68" spans="2:7" x14ac:dyDescent="0.25">
      <c r="B68" t="s">
        <v>30</v>
      </c>
      <c r="C68" t="s">
        <v>14</v>
      </c>
      <c r="D68" t="s">
        <v>93</v>
      </c>
      <c r="E68" s="12">
        <v>1</v>
      </c>
      <c r="F68" s="12">
        <v>1449.5798319327732</v>
      </c>
      <c r="G68" s="12">
        <f>E68*F68</f>
        <v>1449.5798319327732</v>
      </c>
    </row>
    <row r="69" spans="2:7" ht="120" x14ac:dyDescent="0.25">
      <c r="D69" s="37" t="s">
        <v>102</v>
      </c>
    </row>
    <row r="70" spans="2:7" x14ac:dyDescent="0.25">
      <c r="D70" s="4"/>
    </row>
    <row r="71" spans="2:7" x14ac:dyDescent="0.25">
      <c r="B71" t="s">
        <v>31</v>
      </c>
      <c r="C71" t="s">
        <v>80</v>
      </c>
      <c r="D71" t="s">
        <v>94</v>
      </c>
      <c r="E71" s="12">
        <v>3.92</v>
      </c>
      <c r="F71" s="12">
        <v>305.77949579831932</v>
      </c>
      <c r="G71" s="12">
        <f>E71*F71</f>
        <v>1198.6556235294117</v>
      </c>
    </row>
    <row r="73" spans="2:7" x14ac:dyDescent="0.25">
      <c r="B73" t="s">
        <v>32</v>
      </c>
      <c r="C73" t="s">
        <v>14</v>
      </c>
      <c r="D73" t="s">
        <v>95</v>
      </c>
      <c r="E73" s="12">
        <v>1</v>
      </c>
      <c r="F73" s="12">
        <v>1681.512605042017</v>
      </c>
      <c r="G73" s="12">
        <f>E73*F73</f>
        <v>1681.512605042017</v>
      </c>
    </row>
    <row r="74" spans="2:7" ht="60" x14ac:dyDescent="0.25">
      <c r="D74" s="37" t="s">
        <v>103</v>
      </c>
    </row>
    <row r="76" spans="2:7" x14ac:dyDescent="0.25">
      <c r="B76" t="s">
        <v>33</v>
      </c>
      <c r="C76" t="s">
        <v>82</v>
      </c>
      <c r="D76" t="s">
        <v>96</v>
      </c>
      <c r="E76" s="12">
        <v>10</v>
      </c>
      <c r="F76" s="12">
        <v>33.804201680672264</v>
      </c>
      <c r="G76" s="12">
        <f>E76*F76</f>
        <v>338.04201680672264</v>
      </c>
    </row>
    <row r="77" spans="2:7" x14ac:dyDescent="0.25">
      <c r="D77" s="4"/>
    </row>
    <row r="78" spans="2:7" x14ac:dyDescent="0.25">
      <c r="B78" t="s">
        <v>34</v>
      </c>
      <c r="C78" t="s">
        <v>14</v>
      </c>
      <c r="D78" t="s">
        <v>104</v>
      </c>
      <c r="E78" s="12">
        <v>1</v>
      </c>
      <c r="F78" s="12">
        <v>1739.4957983193278</v>
      </c>
      <c r="G78" s="12">
        <f>E78*F78</f>
        <v>1739.4957983193278</v>
      </c>
    </row>
    <row r="80" spans="2:7" s="1" customFormat="1" x14ac:dyDescent="0.25">
      <c r="B80" s="2" t="s">
        <v>35</v>
      </c>
      <c r="C80" s="2"/>
      <c r="D80" s="2"/>
      <c r="E80" s="13"/>
      <c r="F80" s="13"/>
      <c r="G80" s="13">
        <f>SUM(G23:G78)</f>
        <v>33849.218296647065</v>
      </c>
    </row>
    <row r="82" spans="2:7" x14ac:dyDescent="0.25">
      <c r="B82" s="27" t="s">
        <v>50</v>
      </c>
      <c r="C82" s="28"/>
      <c r="D82" s="2" t="s">
        <v>36</v>
      </c>
      <c r="E82" s="29"/>
      <c r="F82" s="29"/>
      <c r="G82" s="29"/>
    </row>
    <row r="84" spans="2:7" x14ac:dyDescent="0.25">
      <c r="B84" t="s">
        <v>37</v>
      </c>
      <c r="C84" t="s">
        <v>14</v>
      </c>
      <c r="D84" t="s">
        <v>107</v>
      </c>
      <c r="E84" s="12">
        <v>3</v>
      </c>
      <c r="F84" s="12">
        <v>143.34176470588235</v>
      </c>
      <c r="G84" s="12">
        <f>E84*F84</f>
        <v>430.02529411764704</v>
      </c>
    </row>
    <row r="85" spans="2:7" ht="30" x14ac:dyDescent="0.25">
      <c r="D85" s="4" t="s">
        <v>108</v>
      </c>
    </row>
    <row r="86" spans="2:7" x14ac:dyDescent="0.25">
      <c r="D86" s="4"/>
    </row>
    <row r="87" spans="2:7" x14ac:dyDescent="0.25">
      <c r="B87" t="s">
        <v>38</v>
      </c>
      <c r="C87" t="s">
        <v>9</v>
      </c>
      <c r="D87" t="s">
        <v>109</v>
      </c>
      <c r="E87" s="12">
        <v>1</v>
      </c>
      <c r="F87" s="12">
        <v>1036.8235294117646</v>
      </c>
      <c r="G87" s="12">
        <f>E87*F87</f>
        <v>1036.8235294117646</v>
      </c>
    </row>
    <row r="88" spans="2:7" ht="45" x14ac:dyDescent="0.25">
      <c r="D88" s="4" t="s">
        <v>110</v>
      </c>
    </row>
    <row r="90" spans="2:7" x14ac:dyDescent="0.25">
      <c r="B90" t="s">
        <v>39</v>
      </c>
      <c r="C90" t="s">
        <v>14</v>
      </c>
      <c r="D90" s="4" t="s">
        <v>111</v>
      </c>
      <c r="E90" s="12">
        <v>3</v>
      </c>
      <c r="F90" s="12">
        <v>81.095235294117657</v>
      </c>
      <c r="G90" s="12">
        <f>E90*F90</f>
        <v>243.28570588235297</v>
      </c>
    </row>
    <row r="91" spans="2:7" ht="30" x14ac:dyDescent="0.25">
      <c r="D91" s="4" t="s">
        <v>112</v>
      </c>
    </row>
    <row r="93" spans="2:7" x14ac:dyDescent="0.25">
      <c r="B93" t="s">
        <v>40</v>
      </c>
      <c r="C93" t="s">
        <v>14</v>
      </c>
      <c r="D93" s="4" t="s">
        <v>113</v>
      </c>
      <c r="E93" s="12">
        <v>1</v>
      </c>
      <c r="F93" s="12">
        <v>220.87394957983193</v>
      </c>
      <c r="G93" s="12">
        <f>E93*F93</f>
        <v>220.87394957983193</v>
      </c>
    </row>
    <row r="94" spans="2:7" x14ac:dyDescent="0.25">
      <c r="D94" s="4" t="s">
        <v>114</v>
      </c>
    </row>
    <row r="96" spans="2:7" x14ac:dyDescent="0.25">
      <c r="B96" t="s">
        <v>41</v>
      </c>
      <c r="C96" t="s">
        <v>82</v>
      </c>
      <c r="D96" s="4" t="s">
        <v>115</v>
      </c>
      <c r="E96" s="12">
        <v>15</v>
      </c>
      <c r="F96" s="12">
        <v>10.612882352941176</v>
      </c>
      <c r="G96" s="31">
        <f>E96*F96</f>
        <v>159.19323529411764</v>
      </c>
    </row>
    <row r="97" spans="2:7" x14ac:dyDescent="0.25">
      <c r="G97" s="31"/>
    </row>
    <row r="98" spans="2:7" x14ac:dyDescent="0.25">
      <c r="B98" t="s">
        <v>42</v>
      </c>
      <c r="C98" t="s">
        <v>82</v>
      </c>
      <c r="D98" s="4" t="s">
        <v>116</v>
      </c>
      <c r="E98" s="12">
        <v>6</v>
      </c>
      <c r="F98" s="12">
        <v>17.408966386554624</v>
      </c>
      <c r="G98" s="31">
        <f>E98*F98</f>
        <v>104.45379831932775</v>
      </c>
    </row>
    <row r="100" spans="2:7" x14ac:dyDescent="0.25">
      <c r="B100" t="s">
        <v>43</v>
      </c>
      <c r="C100" t="s">
        <v>14</v>
      </c>
      <c r="D100" s="4" t="s">
        <v>117</v>
      </c>
      <c r="E100" s="12">
        <v>2</v>
      </c>
      <c r="F100" s="12">
        <v>144.95798319327733</v>
      </c>
      <c r="G100" s="12">
        <f>E100*F100</f>
        <v>289.91596638655466</v>
      </c>
    </row>
    <row r="102" spans="2:7" x14ac:dyDescent="0.25">
      <c r="B102" t="s">
        <v>44</v>
      </c>
      <c r="C102" t="s">
        <v>14</v>
      </c>
      <c r="D102" s="4" t="s">
        <v>118</v>
      </c>
      <c r="E102" s="12">
        <v>12</v>
      </c>
      <c r="F102" s="12">
        <v>121.76470588235296</v>
      </c>
      <c r="G102" s="31">
        <f>E102*F102</f>
        <v>1461.1764705882356</v>
      </c>
    </row>
    <row r="104" spans="2:7" x14ac:dyDescent="0.25">
      <c r="B104" t="s">
        <v>45</v>
      </c>
      <c r="C104" t="s">
        <v>14</v>
      </c>
      <c r="D104" t="s">
        <v>119</v>
      </c>
      <c r="E104" s="12">
        <v>1</v>
      </c>
      <c r="F104" s="12">
        <v>280.25210084033614</v>
      </c>
      <c r="G104" s="12">
        <f>E104*F104</f>
        <v>280.25210084033614</v>
      </c>
    </row>
    <row r="106" spans="2:7" x14ac:dyDescent="0.25">
      <c r="B106" t="s">
        <v>46</v>
      </c>
      <c r="C106" t="s">
        <v>14</v>
      </c>
      <c r="D106" t="s">
        <v>120</v>
      </c>
      <c r="E106" s="12">
        <v>3</v>
      </c>
      <c r="F106" s="12">
        <v>576.68907563025209</v>
      </c>
      <c r="G106" s="12">
        <f>E106*F106</f>
        <v>1730.0672268907563</v>
      </c>
    </row>
    <row r="107" spans="2:7" ht="45" x14ac:dyDescent="0.25">
      <c r="D107" s="4" t="s">
        <v>122</v>
      </c>
    </row>
    <row r="109" spans="2:7" x14ac:dyDescent="0.25">
      <c r="B109" t="s">
        <v>47</v>
      </c>
      <c r="C109" t="s">
        <v>14</v>
      </c>
      <c r="D109" t="s">
        <v>121</v>
      </c>
      <c r="E109" s="12">
        <v>5</v>
      </c>
      <c r="F109" s="12">
        <v>489.71428571428572</v>
      </c>
      <c r="G109" s="12">
        <f>E109*F109</f>
        <v>2448.5714285714284</v>
      </c>
    </row>
    <row r="110" spans="2:7" ht="45" x14ac:dyDescent="0.25">
      <c r="D110" s="4" t="s">
        <v>123</v>
      </c>
    </row>
    <row r="112" spans="2:7" s="1" customFormat="1" x14ac:dyDescent="0.25">
      <c r="B112" s="2" t="s">
        <v>59</v>
      </c>
      <c r="C112" s="2"/>
      <c r="D112" s="2"/>
      <c r="E112" s="13"/>
      <c r="F112" s="13"/>
      <c r="G112" s="13">
        <f>SUM(G84:G110)</f>
        <v>8404.638705882353</v>
      </c>
    </row>
    <row r="114" spans="2:7" x14ac:dyDescent="0.25">
      <c r="B114" s="27" t="s">
        <v>49</v>
      </c>
      <c r="C114" s="28"/>
      <c r="D114" s="2" t="s">
        <v>48</v>
      </c>
      <c r="E114" s="29"/>
      <c r="F114" s="29"/>
      <c r="G114" s="29"/>
    </row>
    <row r="116" spans="2:7" x14ac:dyDescent="0.25">
      <c r="B116" t="s">
        <v>53</v>
      </c>
      <c r="C116" t="s">
        <v>82</v>
      </c>
      <c r="D116" t="s">
        <v>125</v>
      </c>
      <c r="E116" s="12">
        <v>3.1</v>
      </c>
      <c r="F116" s="12">
        <v>214.53781512605045</v>
      </c>
      <c r="G116" s="12">
        <f>E116*F116</f>
        <v>665.06722689075639</v>
      </c>
    </row>
    <row r="117" spans="2:7" ht="45" x14ac:dyDescent="0.25">
      <c r="D117" s="4" t="s">
        <v>128</v>
      </c>
    </row>
    <row r="119" spans="2:7" x14ac:dyDescent="0.25">
      <c r="B119" t="s">
        <v>54</v>
      </c>
      <c r="C119" t="s">
        <v>14</v>
      </c>
      <c r="D119" t="s">
        <v>126</v>
      </c>
      <c r="E119" s="12">
        <v>1</v>
      </c>
      <c r="F119" s="12">
        <v>3015.2521008403364</v>
      </c>
      <c r="G119" s="12">
        <f>E119*F119</f>
        <v>3015.2521008403364</v>
      </c>
    </row>
    <row r="120" spans="2:7" ht="60" x14ac:dyDescent="0.25">
      <c r="D120" s="4" t="s">
        <v>127</v>
      </c>
    </row>
    <row r="122" spans="2:7" x14ac:dyDescent="0.25">
      <c r="B122" t="s">
        <v>55</v>
      </c>
      <c r="C122" t="s">
        <v>14</v>
      </c>
      <c r="D122" t="s">
        <v>129</v>
      </c>
      <c r="E122" s="12">
        <v>3</v>
      </c>
      <c r="F122" s="12">
        <v>478.8711764705883</v>
      </c>
      <c r="G122" s="12">
        <f>E122*F122</f>
        <v>1436.6135294117648</v>
      </c>
    </row>
    <row r="124" spans="2:7" x14ac:dyDescent="0.25">
      <c r="B124" t="s">
        <v>56</v>
      </c>
      <c r="C124" t="s">
        <v>14</v>
      </c>
      <c r="D124" t="s">
        <v>130</v>
      </c>
      <c r="E124" s="12">
        <v>1</v>
      </c>
      <c r="F124" s="12">
        <v>800.1680672268908</v>
      </c>
      <c r="G124" s="12">
        <f>E124*F124</f>
        <v>800.1680672268908</v>
      </c>
    </row>
    <row r="125" spans="2:7" ht="45" x14ac:dyDescent="0.25">
      <c r="D125" s="4" t="s">
        <v>131</v>
      </c>
    </row>
    <row r="127" spans="2:7" x14ac:dyDescent="0.25">
      <c r="B127" t="s">
        <v>57</v>
      </c>
      <c r="C127" t="s">
        <v>14</v>
      </c>
      <c r="D127" t="s">
        <v>132</v>
      </c>
      <c r="E127" s="12">
        <v>1</v>
      </c>
      <c r="F127" s="12">
        <v>562.43697478991601</v>
      </c>
      <c r="G127" s="12">
        <f>E127*F127</f>
        <v>562.43697478991601</v>
      </c>
    </row>
    <row r="128" spans="2:7" ht="45" x14ac:dyDescent="0.25">
      <c r="D128" s="4" t="s">
        <v>133</v>
      </c>
    </row>
    <row r="129" spans="2:7" x14ac:dyDescent="0.25">
      <c r="D129" s="4"/>
    </row>
    <row r="130" spans="2:7" x14ac:dyDescent="0.25">
      <c r="B130" t="s">
        <v>58</v>
      </c>
      <c r="C130" t="s">
        <v>14</v>
      </c>
      <c r="D130" t="s">
        <v>150</v>
      </c>
      <c r="E130" s="12">
        <v>1</v>
      </c>
      <c r="F130" s="31">
        <v>3537</v>
      </c>
      <c r="G130" s="12">
        <f>E130*F130</f>
        <v>3537</v>
      </c>
    </row>
    <row r="131" spans="2:7" ht="150" x14ac:dyDescent="0.25">
      <c r="D131" s="4" t="s">
        <v>151</v>
      </c>
    </row>
    <row r="133" spans="2:7" s="1" customFormat="1" x14ac:dyDescent="0.25">
      <c r="B133" s="2" t="s">
        <v>60</v>
      </c>
      <c r="C133" s="2"/>
      <c r="D133" s="2"/>
      <c r="E133" s="13"/>
      <c r="F133" s="13"/>
      <c r="G133" s="13">
        <f>SUM(G116:G131)</f>
        <v>10016.537899159664</v>
      </c>
    </row>
    <row r="134" spans="2:7" s="1" customFormat="1" x14ac:dyDescent="0.25">
      <c r="B134" s="32"/>
      <c r="C134" s="32"/>
      <c r="D134" s="32"/>
      <c r="E134" s="33"/>
      <c r="F134" s="33"/>
      <c r="G134" s="33"/>
    </row>
    <row r="135" spans="2:7" x14ac:dyDescent="0.25">
      <c r="B135" s="27" t="s">
        <v>61</v>
      </c>
      <c r="C135" s="28"/>
      <c r="D135" s="2" t="s">
        <v>138</v>
      </c>
      <c r="E135" s="29"/>
      <c r="F135" s="29"/>
      <c r="G135" s="29"/>
    </row>
    <row r="137" spans="2:7" x14ac:dyDescent="0.25">
      <c r="B137" t="s">
        <v>63</v>
      </c>
      <c r="C137" t="s">
        <v>80</v>
      </c>
      <c r="D137" t="s">
        <v>144</v>
      </c>
      <c r="E137" s="12">
        <v>12.46</v>
      </c>
      <c r="F137" s="12">
        <v>10.436974789915967</v>
      </c>
      <c r="G137" s="12">
        <f>E137*F137</f>
        <v>130.04470588235296</v>
      </c>
    </row>
    <row r="139" spans="2:7" x14ac:dyDescent="0.25">
      <c r="B139" t="s">
        <v>66</v>
      </c>
      <c r="C139" t="s">
        <v>80</v>
      </c>
      <c r="D139" t="s">
        <v>81</v>
      </c>
      <c r="E139" s="12">
        <v>12.46</v>
      </c>
      <c r="F139" s="12">
        <v>121.76470588235296</v>
      </c>
      <c r="G139" s="12">
        <f>E139*F139</f>
        <v>1517.1882352941179</v>
      </c>
    </row>
    <row r="140" spans="2:7" ht="90" x14ac:dyDescent="0.25">
      <c r="D140" s="38" t="s">
        <v>146</v>
      </c>
    </row>
    <row r="142" spans="2:7" x14ac:dyDescent="0.25">
      <c r="B142" t="s">
        <v>140</v>
      </c>
      <c r="C142" t="s">
        <v>14</v>
      </c>
      <c r="D142" t="s">
        <v>147</v>
      </c>
      <c r="E142" s="12">
        <v>2</v>
      </c>
      <c r="F142" s="12">
        <v>1217.6470588235295</v>
      </c>
      <c r="G142" s="12">
        <f>E142*F142</f>
        <v>2435.294117647059</v>
      </c>
    </row>
    <row r="144" spans="2:7" x14ac:dyDescent="0.25">
      <c r="B144" t="s">
        <v>141</v>
      </c>
      <c r="C144" t="s">
        <v>14</v>
      </c>
      <c r="D144" t="s">
        <v>148</v>
      </c>
      <c r="E144" s="12">
        <v>1</v>
      </c>
      <c r="F144" s="12">
        <v>353.69747899159665</v>
      </c>
      <c r="G144" s="12">
        <f>E144*F144</f>
        <v>353.69747899159665</v>
      </c>
    </row>
    <row r="146" spans="2:9" x14ac:dyDescent="0.25">
      <c r="B146" t="s">
        <v>142</v>
      </c>
      <c r="C146" t="s">
        <v>14</v>
      </c>
      <c r="D146" t="s">
        <v>149</v>
      </c>
      <c r="E146" s="12">
        <v>2</v>
      </c>
      <c r="F146" s="12">
        <v>197.14285714285714</v>
      </c>
      <c r="G146" s="12">
        <f>E146*F146</f>
        <v>394.28571428571428</v>
      </c>
    </row>
    <row r="148" spans="2:9" s="1" customFormat="1" x14ac:dyDescent="0.25">
      <c r="B148" s="2" t="s">
        <v>139</v>
      </c>
      <c r="C148" s="2"/>
      <c r="D148" s="2"/>
      <c r="E148" s="13"/>
      <c r="F148" s="13"/>
      <c r="G148" s="13">
        <f>SUM(G137:G146)</f>
        <v>4830.5102521008412</v>
      </c>
    </row>
    <row r="150" spans="2:9" x14ac:dyDescent="0.25">
      <c r="B150" s="27" t="s">
        <v>134</v>
      </c>
      <c r="C150" s="28"/>
      <c r="D150" s="2" t="s">
        <v>62</v>
      </c>
      <c r="E150" s="29"/>
      <c r="F150" s="29"/>
      <c r="G150" s="29"/>
    </row>
    <row r="152" spans="2:9" x14ac:dyDescent="0.25">
      <c r="B152" t="s">
        <v>135</v>
      </c>
      <c r="C152" t="s">
        <v>14</v>
      </c>
      <c r="D152" t="s">
        <v>105</v>
      </c>
      <c r="E152" s="12">
        <v>1</v>
      </c>
      <c r="F152" s="12">
        <v>459.22689075630257</v>
      </c>
      <c r="G152" s="12">
        <f>E152*F152</f>
        <v>459.22689075630257</v>
      </c>
    </row>
    <row r="153" spans="2:9" ht="30" x14ac:dyDescent="0.25">
      <c r="D153" s="4" t="s">
        <v>124</v>
      </c>
    </row>
    <row r="155" spans="2:9" x14ac:dyDescent="0.25">
      <c r="B155" t="s">
        <v>136</v>
      </c>
      <c r="C155" t="s">
        <v>9</v>
      </c>
      <c r="D155" t="s">
        <v>67</v>
      </c>
      <c r="E155" s="12">
        <v>1</v>
      </c>
      <c r="F155" s="12">
        <v>1957.8</v>
      </c>
      <c r="G155" s="12">
        <f>E155*F155</f>
        <v>1957.8</v>
      </c>
    </row>
    <row r="156" spans="2:9" ht="30" x14ac:dyDescent="0.25">
      <c r="D156" s="21" t="s">
        <v>106</v>
      </c>
    </row>
    <row r="158" spans="2:9" s="1" customFormat="1" x14ac:dyDescent="0.25">
      <c r="B158" s="2" t="s">
        <v>137</v>
      </c>
      <c r="C158" s="2"/>
      <c r="D158" s="2"/>
      <c r="E158" s="13"/>
      <c r="F158" s="13"/>
      <c r="G158" s="13">
        <f>SUM(G151:G155)</f>
        <v>2417.0268907563027</v>
      </c>
    </row>
    <row r="159" spans="2:9" s="1" customFormat="1" x14ac:dyDescent="0.25">
      <c r="B159" s="32"/>
      <c r="C159" s="32"/>
      <c r="D159" s="32"/>
      <c r="E159" s="33"/>
      <c r="F159" s="33"/>
      <c r="G159" s="33"/>
      <c r="H159" s="32"/>
      <c r="I159" s="32"/>
    </row>
    <row r="160" spans="2:9" s="1" customFormat="1" x14ac:dyDescent="0.25">
      <c r="B160" s="32"/>
      <c r="C160" s="32"/>
      <c r="D160" s="32"/>
      <c r="E160" s="33"/>
      <c r="F160" s="33"/>
      <c r="G160" s="33"/>
      <c r="H160" s="32"/>
      <c r="I160" s="32"/>
    </row>
    <row r="162" spans="2:9" ht="16.5" thickBot="1" x14ac:dyDescent="0.3">
      <c r="B162" s="40" t="s">
        <v>152</v>
      </c>
      <c r="C162" s="40"/>
      <c r="D162" s="40"/>
      <c r="E162" s="40"/>
      <c r="F162" s="40"/>
      <c r="G162" s="40"/>
      <c r="I162" s="34"/>
    </row>
    <row r="163" spans="2:9" ht="15.75" x14ac:dyDescent="0.25">
      <c r="D163" s="51"/>
    </row>
    <row r="164" spans="2:9" s="1" customFormat="1" x14ac:dyDescent="0.25">
      <c r="B164" s="43"/>
      <c r="C164" s="43"/>
      <c r="D164" s="43" t="s">
        <v>153</v>
      </c>
      <c r="E164" s="13" t="s">
        <v>154</v>
      </c>
      <c r="F164" s="13"/>
      <c r="G164" s="44">
        <f>(G17+G80+G112+G133+G148+G158)</f>
        <v>60176.621120176482</v>
      </c>
      <c r="I164" s="59"/>
    </row>
    <row r="165" spans="2:9" x14ac:dyDescent="0.25">
      <c r="G165" s="34"/>
    </row>
    <row r="166" spans="2:9" s="1" customFormat="1" x14ac:dyDescent="0.25">
      <c r="B166" s="43"/>
      <c r="C166" s="43"/>
      <c r="D166" s="43" t="s">
        <v>155</v>
      </c>
      <c r="E166" s="44">
        <f>G164</f>
        <v>60176.621120176482</v>
      </c>
      <c r="F166" s="13" t="s">
        <v>156</v>
      </c>
      <c r="G166" s="44">
        <f>E166*13%</f>
        <v>7822.9607456229433</v>
      </c>
    </row>
    <row r="167" spans="2:9" x14ac:dyDescent="0.25">
      <c r="D167" s="42"/>
      <c r="E167" s="33"/>
      <c r="F167" s="33"/>
      <c r="G167" s="45"/>
    </row>
    <row r="168" spans="2:9" x14ac:dyDescent="0.25">
      <c r="B168" s="43"/>
      <c r="C168" s="43"/>
      <c r="D168" s="43" t="s">
        <v>157</v>
      </c>
      <c r="E168" s="44">
        <f>G164</f>
        <v>60176.621120176482</v>
      </c>
      <c r="F168" s="13" t="s">
        <v>156</v>
      </c>
      <c r="G168" s="44">
        <f>E168*6%</f>
        <v>3610.5972672105886</v>
      </c>
    </row>
    <row r="169" spans="2:9" x14ac:dyDescent="0.25">
      <c r="B169" s="41"/>
      <c r="C169" s="30"/>
      <c r="D169" s="10"/>
      <c r="G169" s="34"/>
    </row>
    <row r="170" spans="2:9" s="1" customFormat="1" x14ac:dyDescent="0.25">
      <c r="B170" s="32"/>
      <c r="C170" s="32"/>
      <c r="D170" s="10"/>
      <c r="E170" s="12"/>
      <c r="F170" s="12"/>
      <c r="G170" s="34"/>
    </row>
    <row r="171" spans="2:9" s="1" customFormat="1" x14ac:dyDescent="0.25">
      <c r="B171" s="46" t="s">
        <v>152</v>
      </c>
      <c r="C171" s="43"/>
      <c r="D171" s="46"/>
      <c r="E171" s="13"/>
      <c r="F171" s="13"/>
      <c r="G171" s="44">
        <f>G164+G166+G168</f>
        <v>71610.17913301001</v>
      </c>
    </row>
    <row r="172" spans="2:9" s="1" customFormat="1" x14ac:dyDescent="0.25">
      <c r="B172" s="32"/>
      <c r="C172" s="32"/>
      <c r="D172" s="10"/>
      <c r="E172" s="12"/>
      <c r="F172" s="12"/>
      <c r="G172" s="34"/>
    </row>
    <row r="173" spans="2:9" s="32" customFormat="1" x14ac:dyDescent="0.25">
      <c r="B173" s="43"/>
      <c r="C173" s="43"/>
      <c r="D173" s="43" t="s">
        <v>158</v>
      </c>
      <c r="E173" s="44">
        <f>G171</f>
        <v>71610.17913301001</v>
      </c>
      <c r="F173" s="44" t="s">
        <v>159</v>
      </c>
      <c r="G173" s="44">
        <f>E173*21%</f>
        <v>15038.137617932101</v>
      </c>
      <c r="I173" s="45"/>
    </row>
    <row r="174" spans="2:9" s="1" customFormat="1" x14ac:dyDescent="0.25">
      <c r="B174" s="32"/>
      <c r="C174" s="32"/>
      <c r="D174" s="10"/>
      <c r="E174" s="12"/>
      <c r="F174" s="12"/>
      <c r="G174" s="34"/>
    </row>
    <row r="175" spans="2:9" x14ac:dyDescent="0.25">
      <c r="B175" s="47" t="s">
        <v>160</v>
      </c>
      <c r="C175" s="47"/>
      <c r="D175" s="47"/>
      <c r="E175" s="48"/>
      <c r="F175" s="48"/>
      <c r="G175" s="49">
        <f>G171+G173</f>
        <v>86648.316750942118</v>
      </c>
      <c r="I175" s="54"/>
    </row>
    <row r="176" spans="2:9" x14ac:dyDescent="0.25">
      <c r="B176" s="9"/>
      <c r="D176" s="10"/>
    </row>
    <row r="177" spans="2:7" x14ac:dyDescent="0.25">
      <c r="B177" s="10" t="s">
        <v>161</v>
      </c>
      <c r="C177" s="32"/>
      <c r="D177" s="10"/>
    </row>
    <row r="178" spans="2:7" x14ac:dyDescent="0.25">
      <c r="B178" s="52" t="s">
        <v>162</v>
      </c>
      <c r="C178" s="52"/>
      <c r="D178" s="52"/>
      <c r="E178" s="50"/>
      <c r="F178" s="50"/>
      <c r="G178" s="50"/>
    </row>
    <row r="179" spans="2:7" x14ac:dyDescent="0.25">
      <c r="B179" s="9"/>
      <c r="D179" s="58"/>
      <c r="E179" s="45"/>
      <c r="F179" s="45"/>
      <c r="G179" s="45"/>
    </row>
    <row r="180" spans="2:7" x14ac:dyDescent="0.25">
      <c r="B180" s="9"/>
      <c r="D180" s="10"/>
      <c r="G180" s="34"/>
    </row>
    <row r="181" spans="2:7" s="1" customFormat="1" x14ac:dyDescent="0.25">
      <c r="C181" s="32"/>
      <c r="D181" s="39"/>
      <c r="E181" s="53"/>
      <c r="F181" s="53"/>
      <c r="G181" s="54"/>
    </row>
    <row r="182" spans="2:7" x14ac:dyDescent="0.25">
      <c r="B182" s="9"/>
      <c r="D182" s="55"/>
      <c r="E182" s="56"/>
      <c r="F182" s="56"/>
      <c r="G182" s="56"/>
    </row>
    <row r="183" spans="2:7" x14ac:dyDescent="0.25">
      <c r="B183" s="9"/>
      <c r="D183" s="55"/>
      <c r="E183" s="56"/>
      <c r="F183" s="56"/>
      <c r="G183" s="56"/>
    </row>
    <row r="184" spans="2:7" x14ac:dyDescent="0.25">
      <c r="B184" s="9"/>
      <c r="D184" s="57"/>
      <c r="E184" s="56"/>
      <c r="F184" s="56"/>
      <c r="G184" s="56"/>
    </row>
  </sheetData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rowBreaks count="3" manualBreakCount="3">
    <brk id="53" max="16383" man="1"/>
    <brk id="97" max="16383" man="1"/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4"/>
  <sheetViews>
    <sheetView zoomScaleNormal="100" workbookViewId="0"/>
  </sheetViews>
  <sheetFormatPr defaultRowHeight="15" x14ac:dyDescent="0.25"/>
  <cols>
    <col min="1" max="1" width="3.85546875" customWidth="1"/>
    <col min="3" max="3" width="4.7109375" customWidth="1"/>
    <col min="4" max="4" width="67.5703125" customWidth="1"/>
    <col min="5" max="7" width="12.7109375" style="12" customWidth="1"/>
    <col min="9" max="9" width="17.28515625" customWidth="1"/>
  </cols>
  <sheetData>
    <row r="2" spans="2:7" x14ac:dyDescent="0.25">
      <c r="B2" s="1" t="s">
        <v>8</v>
      </c>
      <c r="C2" s="1"/>
      <c r="D2" s="1"/>
    </row>
    <row r="3" spans="2:7" x14ac:dyDescent="0.25">
      <c r="B3" s="1" t="s">
        <v>71</v>
      </c>
      <c r="C3" s="1"/>
      <c r="D3" s="1"/>
      <c r="F3" s="31"/>
    </row>
    <row r="5" spans="2:7" ht="18.75" x14ac:dyDescent="0.3">
      <c r="B5" s="22" t="s">
        <v>0</v>
      </c>
      <c r="C5" s="23"/>
      <c r="D5" s="23"/>
      <c r="E5" s="24"/>
      <c r="F5" s="24"/>
      <c r="G5" s="24"/>
    </row>
    <row r="7" spans="2:7" x14ac:dyDescent="0.25">
      <c r="B7" s="25" t="s">
        <v>1</v>
      </c>
      <c r="C7" s="25" t="s">
        <v>2</v>
      </c>
      <c r="D7" s="25" t="s">
        <v>3</v>
      </c>
      <c r="E7" s="26" t="s">
        <v>4</v>
      </c>
      <c r="F7" s="26" t="s">
        <v>5</v>
      </c>
      <c r="G7" s="26" t="s">
        <v>6</v>
      </c>
    </row>
    <row r="9" spans="2:7" x14ac:dyDescent="0.25">
      <c r="B9" s="27" t="s">
        <v>52</v>
      </c>
      <c r="C9" s="28"/>
      <c r="D9" s="2" t="s">
        <v>7</v>
      </c>
      <c r="E9" s="29"/>
      <c r="F9" s="29"/>
      <c r="G9" s="29"/>
    </row>
    <row r="11" spans="2:7" x14ac:dyDescent="0.25">
      <c r="B11" s="3" t="s">
        <v>15</v>
      </c>
      <c r="C11" t="s">
        <v>9</v>
      </c>
      <c r="D11" t="s">
        <v>10</v>
      </c>
      <c r="E11" s="12">
        <v>1</v>
      </c>
      <c r="F11" s="12">
        <v>0</v>
      </c>
      <c r="G11" s="12">
        <f>F11*E11</f>
        <v>0</v>
      </c>
    </row>
    <row r="12" spans="2:7" x14ac:dyDescent="0.25">
      <c r="D12" t="s">
        <v>89</v>
      </c>
    </row>
    <row r="14" spans="2:7" x14ac:dyDescent="0.25">
      <c r="B14" s="3" t="s">
        <v>16</v>
      </c>
      <c r="C14" t="s">
        <v>9</v>
      </c>
      <c r="D14" t="s">
        <v>64</v>
      </c>
      <c r="E14" s="12">
        <v>1</v>
      </c>
      <c r="F14" s="12">
        <v>0</v>
      </c>
      <c r="G14" s="12">
        <f>F14*E14</f>
        <v>0</v>
      </c>
    </row>
    <row r="15" spans="2:7" x14ac:dyDescent="0.25">
      <c r="D15" t="s">
        <v>65</v>
      </c>
    </row>
    <row r="17" spans="2:7" s="1" customFormat="1" x14ac:dyDescent="0.25">
      <c r="B17" s="2" t="s">
        <v>11</v>
      </c>
      <c r="C17" s="2"/>
      <c r="D17" s="2"/>
      <c r="E17" s="13"/>
      <c r="F17" s="13"/>
      <c r="G17" s="13">
        <f>SUM(G11:G15)</f>
        <v>0</v>
      </c>
    </row>
    <row r="19" spans="2:7" x14ac:dyDescent="0.25">
      <c r="B19" s="27" t="s">
        <v>51</v>
      </c>
      <c r="C19" s="28"/>
      <c r="D19" s="2" t="s">
        <v>12</v>
      </c>
      <c r="E19" s="29"/>
      <c r="F19" s="29"/>
      <c r="G19" s="29"/>
    </row>
    <row r="21" spans="2:7" x14ac:dyDescent="0.25">
      <c r="B21" s="30"/>
      <c r="C21" s="30"/>
      <c r="D21" s="32" t="s">
        <v>13</v>
      </c>
      <c r="E21" s="31"/>
      <c r="F21" s="31"/>
      <c r="G21" s="31"/>
    </row>
    <row r="23" spans="2:7" x14ac:dyDescent="0.25">
      <c r="B23" t="s">
        <v>68</v>
      </c>
      <c r="C23" t="s">
        <v>14</v>
      </c>
      <c r="D23" t="s">
        <v>72</v>
      </c>
      <c r="E23" s="12">
        <v>1</v>
      </c>
      <c r="F23" s="12">
        <v>0</v>
      </c>
      <c r="G23" s="12">
        <f>E23*F23</f>
        <v>0</v>
      </c>
    </row>
    <row r="24" spans="2:7" ht="60" x14ac:dyDescent="0.25">
      <c r="D24" s="35" t="s">
        <v>73</v>
      </c>
    </row>
    <row r="26" spans="2:7" x14ac:dyDescent="0.25">
      <c r="B26" t="s">
        <v>69</v>
      </c>
      <c r="C26" t="s">
        <v>14</v>
      </c>
      <c r="D26" s="7" t="s">
        <v>74</v>
      </c>
      <c r="E26" s="14">
        <v>1</v>
      </c>
      <c r="F26" s="14">
        <v>0</v>
      </c>
      <c r="G26" s="12">
        <f>E26*F26</f>
        <v>0</v>
      </c>
    </row>
    <row r="27" spans="2:7" x14ac:dyDescent="0.25">
      <c r="D27" s="5"/>
      <c r="E27" s="14"/>
      <c r="F27" s="14"/>
    </row>
    <row r="28" spans="2:7" x14ac:dyDescent="0.25">
      <c r="B28" t="s">
        <v>70</v>
      </c>
      <c r="C28" t="s">
        <v>14</v>
      </c>
      <c r="D28" s="6" t="s">
        <v>75</v>
      </c>
      <c r="E28" s="15">
        <v>1</v>
      </c>
      <c r="F28" s="15">
        <v>0</v>
      </c>
      <c r="G28" s="12">
        <f>E28*F28</f>
        <v>0</v>
      </c>
    </row>
    <row r="29" spans="2:7" x14ac:dyDescent="0.25">
      <c r="D29" s="8"/>
      <c r="E29" s="16"/>
      <c r="F29" s="16"/>
    </row>
    <row r="30" spans="2:7" x14ac:dyDescent="0.25">
      <c r="B30" t="s">
        <v>17</v>
      </c>
      <c r="C30" t="s">
        <v>14</v>
      </c>
      <c r="D30" s="8" t="s">
        <v>76</v>
      </c>
      <c r="E30" s="17">
        <v>1</v>
      </c>
      <c r="F30" s="17">
        <v>0</v>
      </c>
      <c r="G30" s="12">
        <f>E30*F30</f>
        <v>0</v>
      </c>
    </row>
    <row r="31" spans="2:7" ht="45" x14ac:dyDescent="0.25">
      <c r="D31" s="8" t="s">
        <v>77</v>
      </c>
      <c r="E31" s="17"/>
      <c r="F31" s="17"/>
    </row>
    <row r="32" spans="2:7" x14ac:dyDescent="0.25">
      <c r="D32" s="5"/>
      <c r="E32" s="14"/>
      <c r="F32" s="14"/>
    </row>
    <row r="33" spans="2:7" x14ac:dyDescent="0.25">
      <c r="B33" t="s">
        <v>18</v>
      </c>
      <c r="C33" t="s">
        <v>14</v>
      </c>
      <c r="D33" s="6" t="s">
        <v>78</v>
      </c>
      <c r="E33" s="14">
        <v>1</v>
      </c>
      <c r="F33" s="14">
        <v>0</v>
      </c>
      <c r="G33" s="12">
        <f>E33*F33</f>
        <v>0</v>
      </c>
    </row>
    <row r="34" spans="2:7" ht="33.75" customHeight="1" x14ac:dyDescent="0.25">
      <c r="D34" s="6" t="s">
        <v>79</v>
      </c>
      <c r="E34" s="18"/>
      <c r="F34" s="18"/>
    </row>
    <row r="35" spans="2:7" x14ac:dyDescent="0.25">
      <c r="D35" s="5"/>
      <c r="E35" s="14"/>
      <c r="F35" s="14"/>
    </row>
    <row r="36" spans="2:7" x14ac:dyDescent="0.25">
      <c r="B36" t="s">
        <v>19</v>
      </c>
      <c r="C36" t="s">
        <v>80</v>
      </c>
      <c r="D36" s="6" t="s">
        <v>143</v>
      </c>
      <c r="E36" s="15">
        <v>68.739999999999995</v>
      </c>
      <c r="F36" s="15">
        <v>0</v>
      </c>
      <c r="G36" s="12">
        <f>E36*F36</f>
        <v>0</v>
      </c>
    </row>
    <row r="37" spans="2:7" ht="30" x14ac:dyDescent="0.25">
      <c r="D37" s="6" t="s">
        <v>145</v>
      </c>
      <c r="E37" s="15"/>
      <c r="F37" s="15"/>
    </row>
    <row r="38" spans="2:7" x14ac:dyDescent="0.25">
      <c r="D38" s="5"/>
      <c r="E38" s="14"/>
      <c r="F38" s="14"/>
    </row>
    <row r="39" spans="2:7" x14ac:dyDescent="0.25">
      <c r="B39" s="32"/>
      <c r="C39" s="32"/>
      <c r="D39" s="32" t="s">
        <v>12</v>
      </c>
      <c r="E39" s="33"/>
      <c r="F39" s="33"/>
      <c r="G39" s="33"/>
    </row>
    <row r="41" spans="2:7" x14ac:dyDescent="0.25">
      <c r="B41" t="s">
        <v>20</v>
      </c>
      <c r="C41" t="s">
        <v>80</v>
      </c>
      <c r="D41" t="s">
        <v>81</v>
      </c>
      <c r="E41" s="12">
        <v>68.739999999999995</v>
      </c>
      <c r="F41" s="12">
        <v>0</v>
      </c>
      <c r="G41" s="12">
        <f>E41*F41</f>
        <v>0</v>
      </c>
    </row>
    <row r="42" spans="2:7" s="9" customFormat="1" ht="96.75" customHeight="1" x14ac:dyDescent="0.25">
      <c r="D42" s="38" t="s">
        <v>146</v>
      </c>
      <c r="E42" s="19"/>
      <c r="F42" s="19"/>
      <c r="G42" s="19"/>
    </row>
    <row r="44" spans="2:7" x14ac:dyDescent="0.25">
      <c r="B44" t="s">
        <v>21</v>
      </c>
      <c r="C44" t="s">
        <v>82</v>
      </c>
      <c r="D44" t="s">
        <v>98</v>
      </c>
      <c r="E44" s="12">
        <v>50.94</v>
      </c>
      <c r="F44" s="12">
        <v>0</v>
      </c>
      <c r="G44" s="12">
        <f>E44*F44</f>
        <v>0</v>
      </c>
    </row>
    <row r="46" spans="2:7" x14ac:dyDescent="0.25">
      <c r="B46" s="10" t="s">
        <v>22</v>
      </c>
      <c r="C46" t="s">
        <v>80</v>
      </c>
      <c r="D46" t="s">
        <v>83</v>
      </c>
      <c r="E46" s="12">
        <v>33.119999999999997</v>
      </c>
      <c r="F46" s="12">
        <v>0</v>
      </c>
      <c r="G46" s="12">
        <f>E46*F46</f>
        <v>0</v>
      </c>
    </row>
    <row r="47" spans="2:7" ht="60" x14ac:dyDescent="0.25">
      <c r="B47" s="10"/>
      <c r="C47" s="10"/>
      <c r="D47" s="35" t="s">
        <v>85</v>
      </c>
    </row>
    <row r="49" spans="2:7" x14ac:dyDescent="0.25">
      <c r="B49" s="9" t="s">
        <v>23</v>
      </c>
      <c r="C49" t="s">
        <v>80</v>
      </c>
      <c r="D49" s="4" t="s">
        <v>84</v>
      </c>
      <c r="E49" s="19">
        <v>21.72</v>
      </c>
      <c r="F49" s="20">
        <v>0</v>
      </c>
      <c r="G49" s="19">
        <f>E49*F49</f>
        <v>0</v>
      </c>
    </row>
    <row r="50" spans="2:7" ht="30" x14ac:dyDescent="0.25">
      <c r="B50" s="9"/>
      <c r="C50" s="10"/>
      <c r="D50" s="4" t="s">
        <v>99</v>
      </c>
      <c r="E50" s="19"/>
      <c r="F50" s="20"/>
      <c r="G50" s="19"/>
    </row>
    <row r="51" spans="2:7" x14ac:dyDescent="0.25">
      <c r="B51" s="9"/>
      <c r="C51" s="10"/>
      <c r="D51" s="37"/>
      <c r="E51" s="19"/>
      <c r="F51" s="20"/>
      <c r="G51" s="19"/>
    </row>
    <row r="52" spans="2:7" x14ac:dyDescent="0.25">
      <c r="B52" s="9" t="s">
        <v>24</v>
      </c>
      <c r="C52" t="s">
        <v>80</v>
      </c>
      <c r="D52" s="4" t="s">
        <v>88</v>
      </c>
      <c r="E52" s="19">
        <v>46.09</v>
      </c>
      <c r="F52" s="20">
        <v>0</v>
      </c>
      <c r="G52" s="19">
        <f>E52*F52</f>
        <v>0</v>
      </c>
    </row>
    <row r="53" spans="2:7" ht="30" x14ac:dyDescent="0.25">
      <c r="B53" s="9"/>
      <c r="C53" s="10"/>
      <c r="D53" s="4" t="s">
        <v>99</v>
      </c>
      <c r="E53" s="19"/>
      <c r="F53" s="20"/>
      <c r="G53" s="19"/>
    </row>
    <row r="55" spans="2:7" x14ac:dyDescent="0.25">
      <c r="B55" t="s">
        <v>25</v>
      </c>
      <c r="C55" t="s">
        <v>80</v>
      </c>
      <c r="D55" t="s">
        <v>86</v>
      </c>
      <c r="E55" s="12">
        <v>43.22</v>
      </c>
      <c r="F55" s="12">
        <v>0</v>
      </c>
      <c r="G55" s="19">
        <f>E55*F55</f>
        <v>0</v>
      </c>
    </row>
    <row r="56" spans="2:7" ht="90" x14ac:dyDescent="0.25">
      <c r="D56" s="35" t="s">
        <v>100</v>
      </c>
    </row>
    <row r="58" spans="2:7" x14ac:dyDescent="0.25">
      <c r="B58" t="s">
        <v>26</v>
      </c>
      <c r="C58" t="s">
        <v>80</v>
      </c>
      <c r="D58" t="s">
        <v>87</v>
      </c>
      <c r="E58" s="12">
        <v>26.04</v>
      </c>
      <c r="F58" s="12">
        <v>0</v>
      </c>
      <c r="G58" s="36">
        <f>E58*F58</f>
        <v>0</v>
      </c>
    </row>
    <row r="59" spans="2:7" ht="90" x14ac:dyDescent="0.25">
      <c r="D59" s="35" t="s">
        <v>101</v>
      </c>
    </row>
    <row r="60" spans="2:7" x14ac:dyDescent="0.25">
      <c r="D60" s="4"/>
    </row>
    <row r="61" spans="2:7" x14ac:dyDescent="0.25">
      <c r="B61" t="s">
        <v>27</v>
      </c>
      <c r="C61" t="s">
        <v>82</v>
      </c>
      <c r="D61" t="s">
        <v>90</v>
      </c>
      <c r="E61" s="12">
        <v>14.18</v>
      </c>
      <c r="F61" s="12">
        <v>0</v>
      </c>
      <c r="G61" s="19">
        <f>E61*F61</f>
        <v>0</v>
      </c>
    </row>
    <row r="62" spans="2:7" ht="75" x14ac:dyDescent="0.25">
      <c r="D62" s="35" t="s">
        <v>97</v>
      </c>
    </row>
    <row r="63" spans="2:7" x14ac:dyDescent="0.25">
      <c r="D63" s="11"/>
    </row>
    <row r="64" spans="2:7" x14ac:dyDescent="0.25">
      <c r="B64" t="s">
        <v>28</v>
      </c>
      <c r="C64" t="s">
        <v>82</v>
      </c>
      <c r="D64" t="s">
        <v>91</v>
      </c>
      <c r="E64" s="12">
        <v>12.5</v>
      </c>
      <c r="F64" s="12">
        <v>0</v>
      </c>
      <c r="G64" s="19">
        <f>E64*F64</f>
        <v>0</v>
      </c>
    </row>
    <row r="66" spans="2:7" x14ac:dyDescent="0.25">
      <c r="B66" t="s">
        <v>29</v>
      </c>
      <c r="C66" t="s">
        <v>14</v>
      </c>
      <c r="D66" t="s">
        <v>92</v>
      </c>
      <c r="E66" s="12">
        <v>1</v>
      </c>
      <c r="F66" s="12">
        <v>0</v>
      </c>
      <c r="G66" s="19">
        <f>E66*F66</f>
        <v>0</v>
      </c>
    </row>
    <row r="68" spans="2:7" x14ac:dyDescent="0.25">
      <c r="B68" t="s">
        <v>30</v>
      </c>
      <c r="C68" t="s">
        <v>14</v>
      </c>
      <c r="D68" t="s">
        <v>93</v>
      </c>
      <c r="E68" s="12">
        <v>1</v>
      </c>
      <c r="F68" s="12">
        <v>0</v>
      </c>
      <c r="G68" s="12">
        <f>E68*F68</f>
        <v>0</v>
      </c>
    </row>
    <row r="69" spans="2:7" ht="120" x14ac:dyDescent="0.25">
      <c r="D69" s="37" t="s">
        <v>102</v>
      </c>
    </row>
    <row r="70" spans="2:7" x14ac:dyDescent="0.25">
      <c r="D70" s="4"/>
    </row>
    <row r="71" spans="2:7" x14ac:dyDescent="0.25">
      <c r="B71" t="s">
        <v>31</v>
      </c>
      <c r="C71" t="s">
        <v>80</v>
      </c>
      <c r="D71" t="s">
        <v>94</v>
      </c>
      <c r="E71" s="12">
        <v>3.92</v>
      </c>
      <c r="F71" s="12">
        <v>0</v>
      </c>
      <c r="G71" s="12">
        <f>E71*F71</f>
        <v>0</v>
      </c>
    </row>
    <row r="73" spans="2:7" x14ac:dyDescent="0.25">
      <c r="B73" t="s">
        <v>32</v>
      </c>
      <c r="C73" t="s">
        <v>14</v>
      </c>
      <c r="D73" t="s">
        <v>95</v>
      </c>
      <c r="E73" s="12">
        <v>1</v>
      </c>
      <c r="F73" s="12">
        <v>0</v>
      </c>
      <c r="G73" s="12">
        <f>E73*F73</f>
        <v>0</v>
      </c>
    </row>
    <row r="74" spans="2:7" ht="60" x14ac:dyDescent="0.25">
      <c r="D74" s="37" t="s">
        <v>103</v>
      </c>
    </row>
    <row r="76" spans="2:7" x14ac:dyDescent="0.25">
      <c r="B76" t="s">
        <v>33</v>
      </c>
      <c r="C76" t="s">
        <v>82</v>
      </c>
      <c r="D76" t="s">
        <v>96</v>
      </c>
      <c r="E76" s="12">
        <v>10</v>
      </c>
      <c r="F76" s="12">
        <v>0</v>
      </c>
      <c r="G76" s="12">
        <f>E76*F76</f>
        <v>0</v>
      </c>
    </row>
    <row r="77" spans="2:7" x14ac:dyDescent="0.25">
      <c r="D77" s="4"/>
    </row>
    <row r="78" spans="2:7" x14ac:dyDescent="0.25">
      <c r="B78" t="s">
        <v>34</v>
      </c>
      <c r="C78" t="s">
        <v>14</v>
      </c>
      <c r="D78" t="s">
        <v>104</v>
      </c>
      <c r="E78" s="12">
        <v>1</v>
      </c>
      <c r="F78" s="12">
        <v>0</v>
      </c>
      <c r="G78" s="12">
        <f>E78*F78</f>
        <v>0</v>
      </c>
    </row>
    <row r="80" spans="2:7" s="1" customFormat="1" x14ac:dyDescent="0.25">
      <c r="B80" s="2" t="s">
        <v>35</v>
      </c>
      <c r="C80" s="2"/>
      <c r="D80" s="2"/>
      <c r="E80" s="13"/>
      <c r="F80" s="13"/>
      <c r="G80" s="13">
        <f>SUM(G23:G78)</f>
        <v>0</v>
      </c>
    </row>
    <row r="82" spans="2:7" x14ac:dyDescent="0.25">
      <c r="B82" s="27" t="s">
        <v>50</v>
      </c>
      <c r="C82" s="28"/>
      <c r="D82" s="2" t="s">
        <v>36</v>
      </c>
      <c r="E82" s="29"/>
      <c r="F82" s="29"/>
      <c r="G82" s="29"/>
    </row>
    <row r="84" spans="2:7" x14ac:dyDescent="0.25">
      <c r="B84" t="s">
        <v>37</v>
      </c>
      <c r="C84" t="s">
        <v>14</v>
      </c>
      <c r="D84" t="s">
        <v>107</v>
      </c>
      <c r="E84" s="12">
        <v>3</v>
      </c>
      <c r="F84" s="12">
        <v>0</v>
      </c>
      <c r="G84" s="12">
        <f>E84*F84</f>
        <v>0</v>
      </c>
    </row>
    <row r="85" spans="2:7" ht="30" x14ac:dyDescent="0.25">
      <c r="D85" s="4" t="s">
        <v>108</v>
      </c>
    </row>
    <row r="86" spans="2:7" x14ac:dyDescent="0.25">
      <c r="D86" s="4"/>
    </row>
    <row r="87" spans="2:7" x14ac:dyDescent="0.25">
      <c r="B87" t="s">
        <v>38</v>
      </c>
      <c r="C87" t="s">
        <v>9</v>
      </c>
      <c r="D87" t="s">
        <v>109</v>
      </c>
      <c r="E87" s="12">
        <v>1</v>
      </c>
      <c r="F87" s="12">
        <v>0</v>
      </c>
      <c r="G87" s="12">
        <f>E87*F87</f>
        <v>0</v>
      </c>
    </row>
    <row r="88" spans="2:7" ht="45" x14ac:dyDescent="0.25">
      <c r="D88" s="4" t="s">
        <v>110</v>
      </c>
    </row>
    <row r="90" spans="2:7" x14ac:dyDescent="0.25">
      <c r="B90" t="s">
        <v>39</v>
      </c>
      <c r="C90" t="s">
        <v>14</v>
      </c>
      <c r="D90" s="4" t="s">
        <v>111</v>
      </c>
      <c r="E90" s="12">
        <v>3</v>
      </c>
      <c r="F90" s="12">
        <v>0</v>
      </c>
      <c r="G90" s="12">
        <f>E90*F90</f>
        <v>0</v>
      </c>
    </row>
    <row r="91" spans="2:7" ht="30" x14ac:dyDescent="0.25">
      <c r="D91" s="4" t="s">
        <v>112</v>
      </c>
    </row>
    <row r="93" spans="2:7" x14ac:dyDescent="0.25">
      <c r="B93" t="s">
        <v>40</v>
      </c>
      <c r="C93" t="s">
        <v>14</v>
      </c>
      <c r="D93" s="4" t="s">
        <v>113</v>
      </c>
      <c r="E93" s="12">
        <v>1</v>
      </c>
      <c r="F93" s="12">
        <v>0</v>
      </c>
      <c r="G93" s="12">
        <f>E93*F93</f>
        <v>0</v>
      </c>
    </row>
    <row r="94" spans="2:7" x14ac:dyDescent="0.25">
      <c r="D94" s="4" t="s">
        <v>114</v>
      </c>
    </row>
    <row r="96" spans="2:7" x14ac:dyDescent="0.25">
      <c r="B96" t="s">
        <v>41</v>
      </c>
      <c r="C96" t="s">
        <v>82</v>
      </c>
      <c r="D96" s="4" t="s">
        <v>115</v>
      </c>
      <c r="E96" s="12">
        <v>15</v>
      </c>
      <c r="F96" s="12">
        <v>0</v>
      </c>
      <c r="G96" s="31">
        <f>E96*F96</f>
        <v>0</v>
      </c>
    </row>
    <row r="97" spans="2:7" x14ac:dyDescent="0.25">
      <c r="G97" s="31"/>
    </row>
    <row r="98" spans="2:7" x14ac:dyDescent="0.25">
      <c r="B98" t="s">
        <v>42</v>
      </c>
      <c r="C98" t="s">
        <v>82</v>
      </c>
      <c r="D98" s="4" t="s">
        <v>116</v>
      </c>
      <c r="E98" s="12">
        <v>6</v>
      </c>
      <c r="F98" s="12">
        <v>0</v>
      </c>
      <c r="G98" s="31">
        <f>E98*F98</f>
        <v>0</v>
      </c>
    </row>
    <row r="100" spans="2:7" x14ac:dyDescent="0.25">
      <c r="B100" t="s">
        <v>43</v>
      </c>
      <c r="C100" t="s">
        <v>14</v>
      </c>
      <c r="D100" s="4" t="s">
        <v>117</v>
      </c>
      <c r="E100" s="12">
        <v>2</v>
      </c>
      <c r="F100" s="12">
        <v>0</v>
      </c>
      <c r="G100" s="12">
        <f>E100*F100</f>
        <v>0</v>
      </c>
    </row>
    <row r="102" spans="2:7" x14ac:dyDescent="0.25">
      <c r="B102" t="s">
        <v>44</v>
      </c>
      <c r="C102" t="s">
        <v>14</v>
      </c>
      <c r="D102" s="4" t="s">
        <v>118</v>
      </c>
      <c r="E102" s="12">
        <v>12</v>
      </c>
      <c r="F102" s="12">
        <v>0</v>
      </c>
      <c r="G102" s="31">
        <f>E102*F102</f>
        <v>0</v>
      </c>
    </row>
    <row r="104" spans="2:7" x14ac:dyDescent="0.25">
      <c r="B104" t="s">
        <v>45</v>
      </c>
      <c r="C104" t="s">
        <v>14</v>
      </c>
      <c r="D104" t="s">
        <v>119</v>
      </c>
      <c r="E104" s="12">
        <v>1</v>
      </c>
      <c r="F104" s="12">
        <v>0</v>
      </c>
      <c r="G104" s="12">
        <f>E104*F104</f>
        <v>0</v>
      </c>
    </row>
    <row r="106" spans="2:7" x14ac:dyDescent="0.25">
      <c r="B106" t="s">
        <v>46</v>
      </c>
      <c r="C106" t="s">
        <v>14</v>
      </c>
      <c r="D106" t="s">
        <v>120</v>
      </c>
      <c r="E106" s="12">
        <v>3</v>
      </c>
      <c r="F106" s="12">
        <v>0</v>
      </c>
      <c r="G106" s="12">
        <f>E106*F106</f>
        <v>0</v>
      </c>
    </row>
    <row r="107" spans="2:7" ht="45" x14ac:dyDescent="0.25">
      <c r="D107" s="4" t="s">
        <v>122</v>
      </c>
    </row>
    <row r="109" spans="2:7" x14ac:dyDescent="0.25">
      <c r="B109" t="s">
        <v>47</v>
      </c>
      <c r="C109" t="s">
        <v>14</v>
      </c>
      <c r="D109" t="s">
        <v>121</v>
      </c>
      <c r="E109" s="12">
        <v>5</v>
      </c>
      <c r="F109" s="12">
        <v>0</v>
      </c>
      <c r="G109" s="12">
        <f>E109*F109</f>
        <v>0</v>
      </c>
    </row>
    <row r="110" spans="2:7" ht="45" x14ac:dyDescent="0.25">
      <c r="D110" s="4" t="s">
        <v>123</v>
      </c>
    </row>
    <row r="112" spans="2:7" s="1" customFormat="1" x14ac:dyDescent="0.25">
      <c r="B112" s="2" t="s">
        <v>59</v>
      </c>
      <c r="C112" s="2"/>
      <c r="D112" s="2"/>
      <c r="E112" s="13"/>
      <c r="F112" s="13"/>
      <c r="G112" s="13">
        <f>SUM(G84:G110)</f>
        <v>0</v>
      </c>
    </row>
    <row r="114" spans="2:7" x14ac:dyDescent="0.25">
      <c r="B114" s="27" t="s">
        <v>49</v>
      </c>
      <c r="C114" s="28"/>
      <c r="D114" s="2" t="s">
        <v>48</v>
      </c>
      <c r="E114" s="29"/>
      <c r="F114" s="29"/>
      <c r="G114" s="29"/>
    </row>
    <row r="116" spans="2:7" x14ac:dyDescent="0.25">
      <c r="B116" t="s">
        <v>53</v>
      </c>
      <c r="C116" t="s">
        <v>82</v>
      </c>
      <c r="D116" t="s">
        <v>125</v>
      </c>
      <c r="E116" s="12">
        <v>3.1</v>
      </c>
      <c r="F116" s="12">
        <v>0</v>
      </c>
      <c r="G116" s="12">
        <f>E116*F116</f>
        <v>0</v>
      </c>
    </row>
    <row r="117" spans="2:7" ht="45" x14ac:dyDescent="0.25">
      <c r="D117" s="4" t="s">
        <v>128</v>
      </c>
    </row>
    <row r="119" spans="2:7" x14ac:dyDescent="0.25">
      <c r="B119" t="s">
        <v>54</v>
      </c>
      <c r="C119" t="s">
        <v>14</v>
      </c>
      <c r="D119" t="s">
        <v>126</v>
      </c>
      <c r="E119" s="12">
        <v>1</v>
      </c>
      <c r="F119" s="12">
        <v>0</v>
      </c>
      <c r="G119" s="12">
        <f>E119*F119</f>
        <v>0</v>
      </c>
    </row>
    <row r="120" spans="2:7" ht="60" x14ac:dyDescent="0.25">
      <c r="D120" s="4" t="s">
        <v>127</v>
      </c>
    </row>
    <row r="122" spans="2:7" x14ac:dyDescent="0.25">
      <c r="B122" t="s">
        <v>55</v>
      </c>
      <c r="C122" t="s">
        <v>14</v>
      </c>
      <c r="D122" t="s">
        <v>129</v>
      </c>
      <c r="E122" s="12">
        <v>3</v>
      </c>
      <c r="F122" s="12">
        <v>0</v>
      </c>
      <c r="G122" s="12">
        <f>E122*F122</f>
        <v>0</v>
      </c>
    </row>
    <row r="124" spans="2:7" x14ac:dyDescent="0.25">
      <c r="B124" t="s">
        <v>56</v>
      </c>
      <c r="C124" t="s">
        <v>14</v>
      </c>
      <c r="D124" t="s">
        <v>130</v>
      </c>
      <c r="E124" s="12">
        <v>1</v>
      </c>
      <c r="F124" s="12">
        <v>0</v>
      </c>
      <c r="G124" s="12">
        <f>E124*F124</f>
        <v>0</v>
      </c>
    </row>
    <row r="125" spans="2:7" ht="45" x14ac:dyDescent="0.25">
      <c r="D125" s="4" t="s">
        <v>131</v>
      </c>
    </row>
    <row r="127" spans="2:7" x14ac:dyDescent="0.25">
      <c r="B127" t="s">
        <v>57</v>
      </c>
      <c r="C127" t="s">
        <v>14</v>
      </c>
      <c r="D127" t="s">
        <v>132</v>
      </c>
      <c r="E127" s="12">
        <v>1</v>
      </c>
      <c r="F127" s="12">
        <v>0</v>
      </c>
      <c r="G127" s="12">
        <f>E127*F127</f>
        <v>0</v>
      </c>
    </row>
    <row r="128" spans="2:7" ht="45" x14ac:dyDescent="0.25">
      <c r="D128" s="4" t="s">
        <v>133</v>
      </c>
    </row>
    <row r="129" spans="2:7" x14ac:dyDescent="0.25">
      <c r="D129" s="4"/>
    </row>
    <row r="130" spans="2:7" x14ac:dyDescent="0.25">
      <c r="B130" t="s">
        <v>58</v>
      </c>
      <c r="C130" t="s">
        <v>14</v>
      </c>
      <c r="D130" t="s">
        <v>150</v>
      </c>
      <c r="E130" s="12">
        <v>1</v>
      </c>
      <c r="F130" s="31">
        <v>0</v>
      </c>
      <c r="G130" s="12">
        <f>E130*F130</f>
        <v>0</v>
      </c>
    </row>
    <row r="131" spans="2:7" ht="150" x14ac:dyDescent="0.25">
      <c r="D131" s="4" t="s">
        <v>151</v>
      </c>
    </row>
    <row r="133" spans="2:7" s="1" customFormat="1" x14ac:dyDescent="0.25">
      <c r="B133" s="2" t="s">
        <v>60</v>
      </c>
      <c r="C133" s="2"/>
      <c r="D133" s="2"/>
      <c r="E133" s="13"/>
      <c r="F133" s="13"/>
      <c r="G133" s="13">
        <f>SUM(G116:G131)</f>
        <v>0</v>
      </c>
    </row>
    <row r="134" spans="2:7" s="1" customFormat="1" x14ac:dyDescent="0.25">
      <c r="B134" s="32"/>
      <c r="C134" s="32"/>
      <c r="D134" s="32"/>
      <c r="E134" s="33"/>
      <c r="F134" s="33"/>
      <c r="G134" s="33"/>
    </row>
    <row r="135" spans="2:7" x14ac:dyDescent="0.25">
      <c r="B135" s="27" t="s">
        <v>61</v>
      </c>
      <c r="C135" s="28"/>
      <c r="D135" s="2" t="s">
        <v>138</v>
      </c>
      <c r="E135" s="29"/>
      <c r="F135" s="29"/>
      <c r="G135" s="29"/>
    </row>
    <row r="137" spans="2:7" x14ac:dyDescent="0.25">
      <c r="B137" t="s">
        <v>63</v>
      </c>
      <c r="C137" t="s">
        <v>80</v>
      </c>
      <c r="D137" t="s">
        <v>144</v>
      </c>
      <c r="E137" s="12">
        <v>12.46</v>
      </c>
      <c r="F137" s="12">
        <v>0</v>
      </c>
      <c r="G137" s="12">
        <f>E137*F137</f>
        <v>0</v>
      </c>
    </row>
    <row r="139" spans="2:7" x14ac:dyDescent="0.25">
      <c r="B139" t="s">
        <v>66</v>
      </c>
      <c r="C139" t="s">
        <v>80</v>
      </c>
      <c r="D139" t="s">
        <v>81</v>
      </c>
      <c r="E139" s="12">
        <v>12.46</v>
      </c>
      <c r="F139" s="12">
        <v>0</v>
      </c>
      <c r="G139" s="12">
        <f>E139*F139</f>
        <v>0</v>
      </c>
    </row>
    <row r="140" spans="2:7" ht="90" x14ac:dyDescent="0.25">
      <c r="D140" s="38" t="s">
        <v>146</v>
      </c>
    </row>
    <row r="142" spans="2:7" x14ac:dyDescent="0.25">
      <c r="B142" t="s">
        <v>140</v>
      </c>
      <c r="C142" t="s">
        <v>14</v>
      </c>
      <c r="D142" t="s">
        <v>147</v>
      </c>
      <c r="E142" s="12">
        <v>2</v>
      </c>
      <c r="F142" s="12">
        <v>0</v>
      </c>
      <c r="G142" s="12">
        <f>E142*F142</f>
        <v>0</v>
      </c>
    </row>
    <row r="144" spans="2:7" x14ac:dyDescent="0.25">
      <c r="B144" t="s">
        <v>141</v>
      </c>
      <c r="C144" t="s">
        <v>14</v>
      </c>
      <c r="D144" t="s">
        <v>148</v>
      </c>
      <c r="E144" s="12">
        <v>1</v>
      </c>
      <c r="F144" s="12">
        <v>0</v>
      </c>
      <c r="G144" s="12">
        <f>E144*F144</f>
        <v>0</v>
      </c>
    </row>
    <row r="146" spans="2:9" x14ac:dyDescent="0.25">
      <c r="B146" t="s">
        <v>142</v>
      </c>
      <c r="C146" t="s">
        <v>14</v>
      </c>
      <c r="D146" t="s">
        <v>149</v>
      </c>
      <c r="E146" s="12">
        <v>2</v>
      </c>
      <c r="F146" s="12">
        <v>0</v>
      </c>
      <c r="G146" s="12">
        <f>E146*F146</f>
        <v>0</v>
      </c>
    </row>
    <row r="148" spans="2:9" s="1" customFormat="1" x14ac:dyDescent="0.25">
      <c r="B148" s="2" t="s">
        <v>139</v>
      </c>
      <c r="C148" s="2"/>
      <c r="D148" s="2"/>
      <c r="E148" s="13"/>
      <c r="F148" s="13"/>
      <c r="G148" s="13">
        <f>SUM(G137:G146)</f>
        <v>0</v>
      </c>
    </row>
    <row r="150" spans="2:9" x14ac:dyDescent="0.25">
      <c r="B150" s="27" t="s">
        <v>134</v>
      </c>
      <c r="C150" s="28"/>
      <c r="D150" s="2" t="s">
        <v>62</v>
      </c>
      <c r="E150" s="29"/>
      <c r="F150" s="29"/>
      <c r="G150" s="29"/>
    </row>
    <row r="152" spans="2:9" x14ac:dyDescent="0.25">
      <c r="B152" t="s">
        <v>135</v>
      </c>
      <c r="C152" t="s">
        <v>14</v>
      </c>
      <c r="D152" t="s">
        <v>105</v>
      </c>
      <c r="E152" s="12">
        <v>1</v>
      </c>
      <c r="F152" s="12">
        <v>0</v>
      </c>
      <c r="G152" s="12">
        <f>E152*F152</f>
        <v>0</v>
      </c>
    </row>
    <row r="153" spans="2:9" ht="30" x14ac:dyDescent="0.25">
      <c r="D153" s="4" t="s">
        <v>124</v>
      </c>
    </row>
    <row r="155" spans="2:9" x14ac:dyDescent="0.25">
      <c r="B155" t="s">
        <v>136</v>
      </c>
      <c r="C155" t="s">
        <v>9</v>
      </c>
      <c r="D155" t="s">
        <v>67</v>
      </c>
      <c r="E155" s="12">
        <v>1</v>
      </c>
      <c r="F155" s="12">
        <v>0</v>
      </c>
      <c r="G155" s="12">
        <f>E155*F155</f>
        <v>0</v>
      </c>
    </row>
    <row r="156" spans="2:9" ht="30" x14ac:dyDescent="0.25">
      <c r="D156" s="21" t="s">
        <v>106</v>
      </c>
    </row>
    <row r="158" spans="2:9" s="1" customFormat="1" x14ac:dyDescent="0.25">
      <c r="B158" s="2" t="s">
        <v>137</v>
      </c>
      <c r="C158" s="2"/>
      <c r="D158" s="2"/>
      <c r="E158" s="13"/>
      <c r="F158" s="13"/>
      <c r="G158" s="13">
        <f>SUM(G151:G155)</f>
        <v>0</v>
      </c>
    </row>
    <row r="159" spans="2:9" s="1" customFormat="1" x14ac:dyDescent="0.25">
      <c r="B159" s="32"/>
      <c r="C159" s="32"/>
      <c r="D159" s="32"/>
      <c r="E159" s="33"/>
      <c r="F159" s="33"/>
      <c r="G159" s="33"/>
      <c r="H159" s="32"/>
      <c r="I159" s="32"/>
    </row>
    <row r="160" spans="2:9" s="1" customFormat="1" x14ac:dyDescent="0.25">
      <c r="B160" s="32"/>
      <c r="C160" s="32"/>
      <c r="D160" s="32"/>
      <c r="E160" s="33"/>
      <c r="F160" s="33"/>
      <c r="G160" s="33"/>
      <c r="H160" s="32"/>
      <c r="I160" s="32"/>
    </row>
    <row r="162" spans="2:9" ht="16.5" thickBot="1" x14ac:dyDescent="0.3">
      <c r="B162" s="40" t="s">
        <v>152</v>
      </c>
      <c r="C162" s="40"/>
      <c r="D162" s="40"/>
      <c r="E162" s="40"/>
      <c r="F162" s="40"/>
      <c r="G162" s="40"/>
      <c r="I162" s="34"/>
    </row>
    <row r="163" spans="2:9" ht="15.75" x14ac:dyDescent="0.25">
      <c r="D163" s="51"/>
    </row>
    <row r="164" spans="2:9" s="1" customFormat="1" x14ac:dyDescent="0.25">
      <c r="B164" s="43"/>
      <c r="C164" s="43"/>
      <c r="D164" s="43" t="s">
        <v>153</v>
      </c>
      <c r="E164" s="13" t="s">
        <v>154</v>
      </c>
      <c r="F164" s="13"/>
      <c r="G164" s="44">
        <f>(G17+G80+G112+G133+G148+G158)</f>
        <v>0</v>
      </c>
      <c r="I164" s="59"/>
    </row>
    <row r="165" spans="2:9" x14ac:dyDescent="0.25">
      <c r="G165" s="34"/>
    </row>
    <row r="166" spans="2:9" s="1" customFormat="1" x14ac:dyDescent="0.25">
      <c r="B166" s="43"/>
      <c r="C166" s="43"/>
      <c r="D166" s="43" t="s">
        <v>155</v>
      </c>
      <c r="E166" s="44">
        <f>G164</f>
        <v>0</v>
      </c>
      <c r="F166" s="13" t="s">
        <v>156</v>
      </c>
      <c r="G166" s="44">
        <f>E166*13%</f>
        <v>0</v>
      </c>
    </row>
    <row r="167" spans="2:9" x14ac:dyDescent="0.25">
      <c r="D167" s="42"/>
      <c r="E167" s="33"/>
      <c r="F167" s="33"/>
      <c r="G167" s="45"/>
    </row>
    <row r="168" spans="2:9" x14ac:dyDescent="0.25">
      <c r="B168" s="43"/>
      <c r="C168" s="43"/>
      <c r="D168" s="43" t="s">
        <v>157</v>
      </c>
      <c r="E168" s="44">
        <f>G164</f>
        <v>0</v>
      </c>
      <c r="F168" s="13" t="s">
        <v>156</v>
      </c>
      <c r="G168" s="44">
        <f>E168*6%</f>
        <v>0</v>
      </c>
    </row>
    <row r="169" spans="2:9" x14ac:dyDescent="0.25">
      <c r="B169" s="41"/>
      <c r="C169" s="30"/>
      <c r="D169" s="10"/>
      <c r="G169" s="34"/>
    </row>
    <row r="170" spans="2:9" s="1" customFormat="1" x14ac:dyDescent="0.25">
      <c r="B170" s="32"/>
      <c r="C170" s="32"/>
      <c r="D170" s="10"/>
      <c r="E170" s="12"/>
      <c r="F170" s="12"/>
      <c r="G170" s="34"/>
    </row>
    <row r="171" spans="2:9" s="1" customFormat="1" x14ac:dyDescent="0.25">
      <c r="B171" s="46" t="s">
        <v>152</v>
      </c>
      <c r="C171" s="43"/>
      <c r="D171" s="46"/>
      <c r="E171" s="13"/>
      <c r="F171" s="13"/>
      <c r="G171" s="44">
        <f>G164+G166+G168</f>
        <v>0</v>
      </c>
    </row>
    <row r="172" spans="2:9" s="1" customFormat="1" x14ac:dyDescent="0.25">
      <c r="B172" s="32"/>
      <c r="C172" s="32"/>
      <c r="D172" s="10"/>
      <c r="E172" s="12"/>
      <c r="F172" s="12"/>
      <c r="G172" s="34"/>
    </row>
    <row r="173" spans="2:9" s="32" customFormat="1" x14ac:dyDescent="0.25">
      <c r="B173" s="43"/>
      <c r="C173" s="43"/>
      <c r="D173" s="43" t="s">
        <v>158</v>
      </c>
      <c r="E173" s="44">
        <f>G171</f>
        <v>0</v>
      </c>
      <c r="F173" s="44" t="s">
        <v>159</v>
      </c>
      <c r="G173" s="44">
        <f>E173*21%</f>
        <v>0</v>
      </c>
      <c r="I173" s="45"/>
    </row>
    <row r="174" spans="2:9" s="1" customFormat="1" x14ac:dyDescent="0.25">
      <c r="B174" s="32"/>
      <c r="C174" s="32"/>
      <c r="D174" s="10"/>
      <c r="E174" s="12"/>
      <c r="F174" s="12"/>
      <c r="G174" s="34"/>
    </row>
    <row r="175" spans="2:9" x14ac:dyDescent="0.25">
      <c r="B175" s="47" t="s">
        <v>160</v>
      </c>
      <c r="C175" s="47"/>
      <c r="D175" s="47"/>
      <c r="E175" s="48"/>
      <c r="F175" s="48"/>
      <c r="G175" s="49">
        <f>G171+G173</f>
        <v>0</v>
      </c>
      <c r="I175" s="54"/>
    </row>
    <row r="176" spans="2:9" x14ac:dyDescent="0.25">
      <c r="B176" s="9"/>
      <c r="D176" s="10"/>
    </row>
    <row r="177" spans="2:7" x14ac:dyDescent="0.25">
      <c r="B177" s="10"/>
      <c r="C177" s="32"/>
      <c r="D177" s="10"/>
    </row>
    <row r="178" spans="2:7" x14ac:dyDescent="0.25">
      <c r="B178" s="52"/>
      <c r="C178" s="52"/>
      <c r="D178" s="52"/>
      <c r="E178" s="50"/>
      <c r="F178" s="50"/>
      <c r="G178" s="50"/>
    </row>
    <row r="179" spans="2:7" x14ac:dyDescent="0.25">
      <c r="B179" s="9"/>
      <c r="D179" s="58"/>
      <c r="E179" s="45"/>
      <c r="F179" s="45"/>
      <c r="G179" s="45"/>
    </row>
    <row r="180" spans="2:7" x14ac:dyDescent="0.25">
      <c r="B180" s="9"/>
      <c r="D180" s="10"/>
      <c r="G180" s="34"/>
    </row>
    <row r="181" spans="2:7" s="1" customFormat="1" x14ac:dyDescent="0.25">
      <c r="C181" s="32"/>
      <c r="D181" s="39"/>
      <c r="E181" s="53"/>
      <c r="F181" s="53"/>
      <c r="G181" s="54"/>
    </row>
    <row r="182" spans="2:7" x14ac:dyDescent="0.25">
      <c r="B182" s="9"/>
      <c r="D182" s="55"/>
      <c r="E182" s="56"/>
      <c r="F182" s="56"/>
      <c r="G182" s="56"/>
    </row>
    <row r="183" spans="2:7" x14ac:dyDescent="0.25">
      <c r="B183" s="9"/>
      <c r="D183" s="55"/>
      <c r="E183" s="56"/>
      <c r="F183" s="56"/>
      <c r="G183" s="56"/>
    </row>
    <row r="184" spans="2:7" x14ac:dyDescent="0.25">
      <c r="B184" s="9"/>
      <c r="D184" s="57"/>
      <c r="E184" s="56"/>
      <c r="F184" s="56"/>
      <c r="G184" s="56"/>
    </row>
  </sheetData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rowBreaks count="3" manualBreakCount="3">
    <brk id="53" max="16383" man="1"/>
    <brk id="97" max="16383" man="1"/>
    <brk id="1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A6D189016964A897AAC1E191C3ADF" ma:contentTypeVersion="14" ma:contentTypeDescription="Crea un document nou" ma:contentTypeScope="" ma:versionID="10dde5d6c8aa3ac737209fbb16243b4e">
  <xsd:schema xmlns:xsd="http://www.w3.org/2001/XMLSchema" xmlns:xs="http://www.w3.org/2001/XMLSchema" xmlns:p="http://schemas.microsoft.com/office/2006/metadata/properties" xmlns:ns2="d5de3737-7e08-4d0a-bc75-2a45980ef942" xmlns:ns3="ac5c9a77-5c20-490e-9e8d-1f987c7975b8" targetNamespace="http://schemas.microsoft.com/office/2006/metadata/properties" ma:root="true" ma:fieldsID="38aed5a4ed5b7bff4e80bdd941b148cc" ns2:_="" ns3:_="">
    <xsd:import namespace="d5de3737-7e08-4d0a-bc75-2a45980ef942"/>
    <xsd:import namespace="ac5c9a77-5c20-490e-9e8d-1f987c7975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e3737-7e08-4d0a-bc75-2a45980ef9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c9a77-5c20-490e-9e8d-1f987c7975b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6d6f701-28cd-405d-a041-0ac69ad37d70}" ma:internalName="TaxCatchAll" ma:showField="CatchAllData" ma:web="ac5c9a77-5c20-490e-9e8d-1f987c7975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de3737-7e08-4d0a-bc75-2a45980ef942">
      <Terms xmlns="http://schemas.microsoft.com/office/infopath/2007/PartnerControls"/>
    </lcf76f155ced4ddcb4097134ff3c332f>
    <TaxCatchAll xmlns="ac5c9a77-5c20-490e-9e8d-1f987c7975b8" xsi:nil="true"/>
  </documentManagement>
</p:properties>
</file>

<file path=customXml/itemProps1.xml><?xml version="1.0" encoding="utf-8"?>
<ds:datastoreItem xmlns:ds="http://schemas.openxmlformats.org/officeDocument/2006/customXml" ds:itemID="{E4F6A995-BBB8-49B0-874A-EE4A748DA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65082-7134-4443-81DB-2100D5E0C50A}"/>
</file>

<file path=customXml/itemProps3.xml><?xml version="1.0" encoding="utf-8"?>
<ds:datastoreItem xmlns:ds="http://schemas.openxmlformats.org/officeDocument/2006/customXml" ds:itemID="{175A2F3B-959B-49A3-BC96-F343594CE525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ac5c9a77-5c20-490e-9e8d-1f987c7975b8"/>
    <ds:schemaRef ds:uri="http://schemas.openxmlformats.org/package/2006/metadata/core-properties"/>
    <ds:schemaRef ds:uri="http://purl.org/dc/dcmitype/"/>
    <ds:schemaRef ds:uri="http://purl.org/dc/elements/1.1/"/>
    <ds:schemaRef ds:uri="d5de3737-7e08-4d0a-bc75-2a45980ef94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PRESSUPOST</vt:lpstr>
      <vt:lpstr>PRESSUPOST PREU ZERO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Reimondez Fernandez, Marcos</dc:creator>
  <cp:lastModifiedBy>Barrera Caparros, Neus</cp:lastModifiedBy>
  <cp:lastPrinted>2026-03-25T15:07:54Z</cp:lastPrinted>
  <dcterms:created xsi:type="dcterms:W3CDTF">2025-10-17T12:50:12Z</dcterms:created>
  <dcterms:modified xsi:type="dcterms:W3CDTF">2026-03-25T15:08:31Z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0x010100DBAA6D189016964A897AAC1E191C3ADF</vt:lpwstr>
  </property>
  <property fmtid="{D5CDD505-2E9C-101B-9397-08002B2CF9AE}" pid="3" name="MediaServiceImageTags">
    <vt:lpwstr/>
  </property>
</Properties>
</file>