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PRO\2612 LC Jardins Bacardi i Passos vianants Pavelló Illa-Numància\G01 Documentació contractual\G02 03 Concurs DO Jardins Bacardí\"/>
    </mc:Choice>
  </mc:AlternateContent>
  <xr:revisionPtr revIDLastSave="0" documentId="8_{0B3B2FA5-8474-4C29-BFAA-6D2883DC2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1Àrea_d_impressió" localSheetId="0">Hoja1!$A:$L</definedName>
    <definedName name="_xlnm.Print_Area" localSheetId="0">Hoja1!$A$1:$L$64</definedName>
    <definedName name="Print_Area" localSheetId="0">Hoja1!$A$1:$L$71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L34" i="1"/>
  <c r="L33" i="1"/>
  <c r="L31" i="1"/>
  <c r="L30" i="1"/>
  <c r="L29" i="1"/>
  <c r="L23" i="1"/>
  <c r="L26" i="1" l="1"/>
  <c r="L25" i="1"/>
  <c r="L22" i="1" l="1"/>
  <c r="L21" i="1" l="1"/>
  <c r="L37" i="1" s="1"/>
  <c r="L38" i="1" l="1"/>
  <c r="L40" i="1" s="1"/>
</calcChain>
</file>

<file path=xl/sharedStrings.xml><?xml version="1.0" encoding="utf-8"?>
<sst xmlns="http://schemas.openxmlformats.org/spreadsheetml/2006/main" count="60" uniqueCount="48">
  <si>
    <t>FULL DE TREBALL INTERN</t>
  </si>
  <si>
    <t>Full: al peu</t>
  </si>
  <si>
    <t>Data: al peu</t>
  </si>
  <si>
    <t>Assumpte:</t>
  </si>
  <si>
    <t>DEPARTAMENT D'INFRASTRUCTURES</t>
  </si>
  <si>
    <t>Import de licitació de projecte:</t>
  </si>
  <si>
    <t>Projecte:</t>
  </si>
  <si>
    <t>PEC a/iva</t>
  </si>
  <si>
    <t>Proposta d'equip de Direcció d'obra</t>
  </si>
  <si>
    <t>10 anys</t>
  </si>
  <si>
    <t>Càrrec</t>
  </si>
  <si>
    <t>Titulació</t>
  </si>
  <si>
    <t>Experiència</t>
  </si>
  <si>
    <t>mesos</t>
  </si>
  <si>
    <t>unitari</t>
  </si>
  <si>
    <t>parcial</t>
  </si>
  <si>
    <t>Dedicació</t>
  </si>
  <si>
    <t>Vigilant</t>
  </si>
  <si>
    <t>Imprevistos</t>
  </si>
  <si>
    <t>Total amb iva al 21%</t>
  </si>
  <si>
    <t>Percentatge sobre l'import de licitació:</t>
  </si>
  <si>
    <t>Durada de les obres licitació:</t>
  </si>
  <si>
    <t xml:space="preserve">1. </t>
  </si>
  <si>
    <t>Redacció de As-built i gestió de recepció d'obra</t>
  </si>
  <si>
    <t>num</t>
  </si>
  <si>
    <t>PERFIL DE L'EQUIP</t>
  </si>
  <si>
    <t>2.</t>
  </si>
  <si>
    <t>Ajudant de DO</t>
  </si>
  <si>
    <t>5 anys</t>
  </si>
  <si>
    <t>DIRECTOR D'OBRA</t>
  </si>
  <si>
    <t>AJUDANT DE DO</t>
  </si>
  <si>
    <t xml:space="preserve">PROPOSTA SERVEI DE DO </t>
  </si>
  <si>
    <t>3.</t>
  </si>
  <si>
    <t>Vigilant, expert en supervisió de la implantació al domini públic</t>
  </si>
  <si>
    <t>Total principal:</t>
  </si>
  <si>
    <t>Director/a d'obra</t>
  </si>
  <si>
    <t>Enginyer/a de Camins</t>
  </si>
  <si>
    <t>Enginyer/a d'Obres Públiques</t>
  </si>
  <si>
    <t xml:space="preserve">Ajudant de DO, Enginyer/a d'obres públiques, o titulat/da competent, amb una experiència superior a 5 anys. Es requereix experiència, acreditada mitjançant curriculum, en puestos rellevants en alguna obra de les següents característiques:
*  Obra d'urbanització amb enjardinament en espai urbà consolidat amb un PEC &gt; 2.000.000 € (IVA Exclòs) </t>
  </si>
  <si>
    <t xml:space="preserve">Vigilant d'obra, tècnic no qualificat, responsables de la supervisió directa, amb experiència mínima de 5 anys. Es requereix experiéncia acreditada, mitjançant curriculum, en tasques de supervisió i/o construcció en obres de les següents característiques:
* Obra d'urbanització amb enjardinament en espai urbà consolidat amb un PEC &gt; 2.000.000 € (IVA Exclòs) </t>
  </si>
  <si>
    <t xml:space="preserve">Director/ d'Obra, Enginyer/a de Camins, o titulat/da competent, amb una experiència superior a 10 anys. Es requereix experiència, acreditada mitjançant curriculum, en treballs de supervisió o construcció de les següents característiques:
* Obra d'urbanització amb enjardinament en espai urbà consolidat amb un PEC &gt; 3.000.000 € (IVA Exclòs) </t>
  </si>
  <si>
    <t>VIGILANT</t>
  </si>
  <si>
    <t>(F1: 8 MESOS i F2: 12 MESOS)</t>
  </si>
  <si>
    <t>12 MESOS</t>
  </si>
  <si>
    <t>BACARDI FASE 1</t>
  </si>
  <si>
    <t>BACARDI FASE 2</t>
  </si>
  <si>
    <t>(F1 Bacardi: 1.747.964,28 €, F2 Bacardi: 3.195.619,72 €)</t>
  </si>
  <si>
    <t>Obres relatives al projectes executius de remodelació dels Jardins de Bacardí i entorns de la Fase 1 i de la Fase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</si>
</sst>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</font>
    <font>
      <sz val="8"/>
      <name val="Arial"/>
      <family val="2"/>
    </font>
    <font>
      <b/>
      <sz val="12"/>
      <name val="Aptos"/>
      <family val="2"/>
    </font>
    <font>
      <sz val="12"/>
      <name val="Aptos"/>
      <family val="2"/>
    </font>
    <font>
      <i/>
      <sz val="12"/>
      <name val="Aptos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8" xfId="0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6" xfId="0" applyFont="1" applyBorder="1"/>
    <xf numFmtId="0" fontId="3" fillId="0" borderId="11" xfId="0" applyFont="1" applyBorder="1" applyAlignment="1">
      <alignment horizontal="center" vertical="top"/>
    </xf>
    <xf numFmtId="0" fontId="3" fillId="0" borderId="7" xfId="0" applyFont="1" applyBorder="1"/>
    <xf numFmtId="0" fontId="3" fillId="0" borderId="10" xfId="0" applyFont="1" applyBorder="1" applyAlignment="1">
      <alignment horizontal="right"/>
    </xf>
    <xf numFmtId="0" fontId="3" fillId="0" borderId="19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justify" vertical="top" wrapText="1"/>
    </xf>
    <xf numFmtId="0" fontId="3" fillId="0" borderId="26" xfId="0" applyFont="1" applyBorder="1" applyAlignment="1">
      <alignment horizontal="justify" vertical="top" wrapText="1"/>
    </xf>
    <xf numFmtId="0" fontId="3" fillId="0" borderId="20" xfId="0" applyFont="1" applyBorder="1"/>
    <xf numFmtId="4" fontId="3" fillId="0" borderId="0" xfId="0" applyNumberFormat="1" applyFont="1"/>
    <xf numFmtId="0" fontId="3" fillId="2" borderId="12" xfId="0" applyFont="1" applyFill="1" applyBorder="1"/>
    <xf numFmtId="0" fontId="3" fillId="2" borderId="15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9" fontId="3" fillId="0" borderId="17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1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27" xfId="0" applyNumberFormat="1" applyFont="1" applyBorder="1" applyAlignment="1">
      <alignment vertical="center"/>
    </xf>
    <xf numFmtId="3" fontId="3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0" fontId="3" fillId="0" borderId="0" xfId="0" applyNumberFormat="1" applyFont="1" applyAlignment="1">
      <alignment vertical="center"/>
    </xf>
    <xf numFmtId="4" fontId="2" fillId="0" borderId="0" xfId="0" applyNumberFormat="1" applyFont="1"/>
    <xf numFmtId="0" fontId="3" fillId="0" borderId="21" xfId="0" applyFont="1" applyBorder="1"/>
    <xf numFmtId="0" fontId="3" fillId="0" borderId="22" xfId="0" applyFont="1" applyBorder="1"/>
    <xf numFmtId="0" fontId="3" fillId="0" borderId="0" xfId="0" applyFont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3" fillId="0" borderId="20" xfId="0" applyFont="1" applyBorder="1" applyAlignment="1">
      <alignment horizontal="justify" vertical="top" wrapText="1"/>
    </xf>
    <xf numFmtId="0" fontId="3" fillId="0" borderId="25" xfId="0" applyFont="1" applyBorder="1"/>
    <xf numFmtId="0" fontId="3" fillId="0" borderId="0" xfId="0" applyFont="1" applyAlignment="1">
      <alignment horizontal="center"/>
    </xf>
    <xf numFmtId="44" fontId="0" fillId="0" borderId="0" xfId="1" applyFont="1"/>
    <xf numFmtId="0" fontId="3" fillId="0" borderId="0" xfId="0" applyFont="1" applyAlignment="1">
      <alignment wrapText="1"/>
    </xf>
    <xf numFmtId="44" fontId="3" fillId="0" borderId="0" xfId="1" applyFont="1"/>
    <xf numFmtId="4" fontId="0" fillId="0" borderId="0" xfId="0" applyNumberFormat="1"/>
    <xf numFmtId="0" fontId="2" fillId="3" borderId="0" xfId="0" applyFont="1" applyFill="1" applyAlignment="1">
      <alignment vertical="center"/>
    </xf>
    <xf numFmtId="0" fontId="3" fillId="0" borderId="16" xfId="0" applyFont="1" applyBorder="1" applyAlignment="1">
      <alignment vertical="center"/>
    </xf>
    <xf numFmtId="49" fontId="3" fillId="0" borderId="20" xfId="0" applyNumberFormat="1" applyFont="1" applyBorder="1" applyAlignment="1">
      <alignment horizontal="justify" vertical="top" wrapText="1"/>
    </xf>
    <xf numFmtId="49" fontId="3" fillId="0" borderId="21" xfId="0" applyNumberFormat="1" applyFont="1" applyBorder="1" applyAlignment="1">
      <alignment horizontal="justify" vertical="top" wrapText="1"/>
    </xf>
    <xf numFmtId="49" fontId="3" fillId="0" borderId="0" xfId="0" applyNumberFormat="1" applyFont="1" applyAlignment="1">
      <alignment horizontal="justify" vertical="top" wrapText="1"/>
    </xf>
    <xf numFmtId="49" fontId="3" fillId="0" borderId="23" xfId="0" applyNumberFormat="1" applyFont="1" applyBorder="1" applyAlignment="1">
      <alignment horizontal="justify" vertical="top" wrapText="1"/>
    </xf>
    <xf numFmtId="0" fontId="3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justify" vertical="top" wrapText="1"/>
    </xf>
    <xf numFmtId="0" fontId="3" fillId="0" borderId="21" xfId="0" applyFont="1" applyBorder="1" applyAlignment="1">
      <alignment horizontal="justify" vertical="top" wrapText="1"/>
    </xf>
    <xf numFmtId="0" fontId="3" fillId="0" borderId="25" xfId="0" applyFont="1" applyBorder="1" applyAlignment="1">
      <alignment horizontal="justify" vertical="top" wrapText="1"/>
    </xf>
    <xf numFmtId="0" fontId="3" fillId="0" borderId="26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23" xfId="0" applyFont="1" applyBorder="1" applyAlignment="1">
      <alignment horizontal="justify" vertical="top" wrapText="1"/>
    </xf>
    <xf numFmtId="0" fontId="2" fillId="3" borderId="28" xfId="0" applyFont="1" applyFill="1" applyBorder="1" applyAlignment="1">
      <alignment horizontal="left" vertical="center"/>
    </xf>
    <xf numFmtId="4" fontId="3" fillId="0" borderId="17" xfId="0" applyNumberFormat="1" applyFont="1" applyBorder="1" applyAlignment="1" applyProtection="1">
      <alignment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378871</xdr:colOff>
      <xdr:row>4</xdr:row>
      <xdr:rowOff>44824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6AD9560-356F-A74B-DAF8-E0BA4F36C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0"/>
          <a:ext cx="1286547" cy="963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topLeftCell="A10" zoomScaleNormal="100" workbookViewId="0">
      <selection activeCell="H36" sqref="H36"/>
    </sheetView>
  </sheetViews>
  <sheetFormatPr baseColWidth="10" defaultColWidth="11.42578125" defaultRowHeight="12.75" x14ac:dyDescent="0.2"/>
  <cols>
    <col min="1" max="1" width="10" customWidth="1"/>
    <col min="2" max="2" width="13.5703125" customWidth="1"/>
    <col min="3" max="3" width="6.85546875" customWidth="1"/>
    <col min="4" max="4" width="7.140625" customWidth="1"/>
    <col min="5" max="5" width="8" customWidth="1"/>
    <col min="6" max="6" width="21.85546875" customWidth="1"/>
    <col min="7" max="7" width="5.7109375" customWidth="1"/>
    <col min="8" max="8" width="12.140625" customWidth="1"/>
    <col min="9" max="9" width="9.7109375" customWidth="1"/>
    <col min="10" max="10" width="18.28515625" bestFit="1" customWidth="1"/>
    <col min="12" max="12" width="14.140625" bestFit="1" customWidth="1"/>
    <col min="16" max="16" width="14.42578125" bestFit="1" customWidth="1"/>
  </cols>
  <sheetData>
    <row r="1" spans="1:16" ht="16.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21" customHeight="1" x14ac:dyDescent="0.25">
      <c r="A2" s="4"/>
      <c r="B2" s="5"/>
      <c r="C2" s="6"/>
      <c r="D2" s="1" t="s">
        <v>0</v>
      </c>
      <c r="E2" s="5"/>
      <c r="F2" s="5"/>
      <c r="G2" s="5"/>
      <c r="H2" s="5"/>
      <c r="I2" s="5"/>
      <c r="J2" s="5"/>
      <c r="K2" s="6"/>
      <c r="L2" s="7" t="s">
        <v>2</v>
      </c>
    </row>
    <row r="3" spans="1:16" ht="21" customHeight="1" x14ac:dyDescent="0.25">
      <c r="A3" s="8"/>
      <c r="B3" s="3"/>
      <c r="C3" s="9"/>
      <c r="D3" s="8" t="s">
        <v>3</v>
      </c>
      <c r="E3" s="3"/>
      <c r="F3" s="3"/>
      <c r="G3" s="3"/>
      <c r="H3" s="3"/>
      <c r="I3" s="3"/>
      <c r="J3" s="3"/>
      <c r="K3" s="9"/>
      <c r="L3" s="10" t="s">
        <v>1</v>
      </c>
    </row>
    <row r="4" spans="1:16" ht="13.5" customHeight="1" x14ac:dyDescent="0.25">
      <c r="A4" s="8"/>
      <c r="B4" s="11"/>
      <c r="C4" s="9"/>
      <c r="D4" s="71" t="s">
        <v>31</v>
      </c>
      <c r="E4" s="72"/>
      <c r="F4" s="72"/>
      <c r="G4" s="72"/>
      <c r="H4" s="72"/>
      <c r="I4" s="72"/>
      <c r="J4" s="72"/>
      <c r="K4" s="73"/>
      <c r="L4" s="10"/>
    </row>
    <row r="5" spans="1:16" ht="11.25" customHeight="1" thickBot="1" x14ac:dyDescent="0.3">
      <c r="A5" s="12"/>
      <c r="B5" s="13" t="s">
        <v>4</v>
      </c>
      <c r="C5" s="14"/>
      <c r="D5" s="74"/>
      <c r="E5" s="75"/>
      <c r="F5" s="75"/>
      <c r="G5" s="75"/>
      <c r="H5" s="75"/>
      <c r="I5" s="75"/>
      <c r="J5" s="75"/>
      <c r="K5" s="76"/>
      <c r="L5" s="15"/>
    </row>
    <row r="6" spans="1:16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6" ht="15.75" x14ac:dyDescent="0.25">
      <c r="A8" s="16" t="s">
        <v>6</v>
      </c>
      <c r="B8" s="81" t="s">
        <v>47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1:16" ht="42" customHeight="1" x14ac:dyDescent="0.25">
      <c r="A9" s="17"/>
      <c r="B9" s="83"/>
      <c r="C9" s="83"/>
      <c r="D9" s="83"/>
      <c r="E9" s="83"/>
      <c r="F9" s="83"/>
      <c r="G9" s="83"/>
      <c r="H9" s="83"/>
      <c r="I9" s="83"/>
      <c r="J9" s="83"/>
      <c r="K9" s="83"/>
      <c r="L9" s="84"/>
    </row>
    <row r="10" spans="1:16" ht="15.75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6" ht="15.75" customHeight="1" x14ac:dyDescent="0.25">
      <c r="A11" s="3" t="s">
        <v>5</v>
      </c>
      <c r="B11" s="3"/>
      <c r="C11" s="3"/>
      <c r="D11" s="3" t="s">
        <v>7</v>
      </c>
      <c r="E11" s="3"/>
      <c r="F11" s="62">
        <f>1747964.28+3195619.72</f>
        <v>4943584</v>
      </c>
      <c r="G11" s="21"/>
      <c r="H11" s="3" t="s">
        <v>46</v>
      </c>
      <c r="I11" s="61"/>
      <c r="J11" s="61"/>
      <c r="K11" s="61"/>
      <c r="L11" s="61"/>
    </row>
    <row r="12" spans="1:16" ht="15.75" x14ac:dyDescent="0.25">
      <c r="A12" s="3"/>
      <c r="B12" s="3"/>
      <c r="C12" s="3"/>
      <c r="D12" s="3"/>
      <c r="E12" s="3"/>
      <c r="F12" s="21"/>
      <c r="G12" s="21"/>
      <c r="H12" s="61"/>
      <c r="I12" s="61"/>
      <c r="J12" s="61"/>
      <c r="K12" s="61"/>
      <c r="L12" s="61"/>
    </row>
    <row r="13" spans="1:16" ht="15.75" x14ac:dyDescent="0.25">
      <c r="A13" s="3" t="s">
        <v>21</v>
      </c>
      <c r="B13" s="3"/>
      <c r="C13" s="3"/>
      <c r="D13" s="3"/>
      <c r="E13" s="3"/>
      <c r="F13" s="59" t="s">
        <v>43</v>
      </c>
      <c r="G13" s="3"/>
      <c r="H13" s="3" t="s">
        <v>42</v>
      </c>
      <c r="I13" s="3"/>
      <c r="J13" s="3"/>
      <c r="K13" s="3"/>
      <c r="L13" s="3"/>
    </row>
    <row r="14" spans="1:16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P14" s="60"/>
    </row>
    <row r="15" spans="1:16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6" ht="15.75" x14ac:dyDescent="0.25">
      <c r="A16" s="2" t="s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4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4" ht="15.75" x14ac:dyDescent="0.25">
      <c r="A18" s="3"/>
      <c r="B18" s="22" t="s">
        <v>10</v>
      </c>
      <c r="C18" s="23"/>
      <c r="D18" s="24"/>
      <c r="E18" s="23" t="s">
        <v>11</v>
      </c>
      <c r="F18" s="24"/>
      <c r="G18" s="25" t="s">
        <v>24</v>
      </c>
      <c r="H18" s="26" t="s">
        <v>12</v>
      </c>
      <c r="I18" s="26" t="s">
        <v>16</v>
      </c>
      <c r="J18" s="26" t="s">
        <v>14</v>
      </c>
      <c r="K18" s="26" t="s">
        <v>13</v>
      </c>
      <c r="L18" s="26" t="s">
        <v>15</v>
      </c>
    </row>
    <row r="19" spans="1:14" ht="5.2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4" ht="20.25" customHeight="1" x14ac:dyDescent="0.25">
      <c r="A20" s="3"/>
      <c r="B20" s="87" t="s">
        <v>44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4" ht="15.75" customHeight="1" x14ac:dyDescent="0.25">
      <c r="A21" s="27">
        <v>1</v>
      </c>
      <c r="B21" s="28" t="s">
        <v>35</v>
      </c>
      <c r="C21" s="28"/>
      <c r="D21" s="28"/>
      <c r="E21" s="56" t="s">
        <v>36</v>
      </c>
      <c r="F21" s="28"/>
      <c r="G21" s="28">
        <v>1</v>
      </c>
      <c r="H21" s="29" t="s">
        <v>9</v>
      </c>
      <c r="I21" s="30">
        <v>0.2</v>
      </c>
      <c r="J21" s="88">
        <v>0</v>
      </c>
      <c r="K21" s="32">
        <v>10</v>
      </c>
      <c r="L21" s="33">
        <f>I21*J21*K21*G21</f>
        <v>0</v>
      </c>
    </row>
    <row r="22" spans="1:14" ht="15.75" customHeight="1" x14ac:dyDescent="0.25">
      <c r="A22" s="27">
        <v>2</v>
      </c>
      <c r="B22" s="28" t="s">
        <v>27</v>
      </c>
      <c r="C22" s="28"/>
      <c r="D22" s="28"/>
      <c r="E22" s="28" t="s">
        <v>37</v>
      </c>
      <c r="F22" s="28"/>
      <c r="G22" s="28">
        <v>1</v>
      </c>
      <c r="H22" s="29" t="s">
        <v>28</v>
      </c>
      <c r="I22" s="30">
        <v>0.3</v>
      </c>
      <c r="J22" s="88">
        <v>0</v>
      </c>
      <c r="K22" s="32">
        <v>9</v>
      </c>
      <c r="L22" s="33">
        <f>I22*J22*K22*G22</f>
        <v>0</v>
      </c>
    </row>
    <row r="23" spans="1:14" ht="47.25" customHeight="1" x14ac:dyDescent="0.2">
      <c r="A23" s="65">
        <v>3</v>
      </c>
      <c r="B23" s="70" t="s">
        <v>33</v>
      </c>
      <c r="C23" s="70"/>
      <c r="D23" s="70"/>
      <c r="E23" s="28" t="s">
        <v>17</v>
      </c>
      <c r="F23" s="28"/>
      <c r="G23" s="28">
        <v>1</v>
      </c>
      <c r="H23" s="29" t="s">
        <v>28</v>
      </c>
      <c r="I23" s="30">
        <v>0.2</v>
      </c>
      <c r="J23" s="88">
        <v>0</v>
      </c>
      <c r="K23" s="32">
        <v>9</v>
      </c>
      <c r="L23" s="33">
        <f t="shared" ref="L23" si="0">I23*J23*K23*G23</f>
        <v>0</v>
      </c>
    </row>
    <row r="24" spans="1:14" ht="14.25" customHeight="1" x14ac:dyDescent="0.25">
      <c r="A24" s="3"/>
      <c r="B24" s="34"/>
      <c r="C24" s="34"/>
      <c r="D24" s="34"/>
      <c r="E24" s="34"/>
      <c r="F24" s="34"/>
      <c r="G24" s="34"/>
      <c r="H24" s="35"/>
      <c r="I24" s="36"/>
      <c r="J24" s="37"/>
      <c r="K24" s="38"/>
      <c r="L24" s="39"/>
    </row>
    <row r="25" spans="1:14" ht="14.25" customHeight="1" x14ac:dyDescent="0.25">
      <c r="A25" s="27"/>
      <c r="B25" s="28" t="s">
        <v>23</v>
      </c>
      <c r="C25" s="28"/>
      <c r="D25" s="28"/>
      <c r="E25" s="28"/>
      <c r="F25" s="28"/>
      <c r="G25" s="28"/>
      <c r="H25" s="29"/>
      <c r="I25" s="30"/>
      <c r="J25" s="31">
        <v>4000</v>
      </c>
      <c r="K25" s="32">
        <v>1</v>
      </c>
      <c r="L25" s="33">
        <f>J25*K25</f>
        <v>4000</v>
      </c>
    </row>
    <row r="26" spans="1:14" ht="14.25" customHeight="1" x14ac:dyDescent="0.25">
      <c r="A26" s="27"/>
      <c r="B26" s="28" t="s">
        <v>18</v>
      </c>
      <c r="C26" s="28"/>
      <c r="D26" s="28"/>
      <c r="E26" s="28"/>
      <c r="F26" s="28"/>
      <c r="G26" s="28"/>
      <c r="H26" s="29"/>
      <c r="I26" s="30"/>
      <c r="J26" s="31">
        <v>8000</v>
      </c>
      <c r="K26" s="32">
        <v>1</v>
      </c>
      <c r="L26" s="33">
        <f>J26*K26</f>
        <v>8000</v>
      </c>
      <c r="N26" s="63"/>
    </row>
    <row r="27" spans="1:14" ht="7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40"/>
      <c r="K27" s="41"/>
      <c r="L27" s="40"/>
    </row>
    <row r="28" spans="1:14" ht="20.25" customHeight="1" x14ac:dyDescent="0.25">
      <c r="A28" s="3"/>
      <c r="B28" s="64" t="s">
        <v>45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1:14" ht="15.75" customHeight="1" x14ac:dyDescent="0.25">
      <c r="A29" s="27">
        <v>1</v>
      </c>
      <c r="B29" s="28" t="s">
        <v>35</v>
      </c>
      <c r="C29" s="28"/>
      <c r="D29" s="28"/>
      <c r="E29" s="56" t="s">
        <v>36</v>
      </c>
      <c r="F29" s="28"/>
      <c r="G29" s="28">
        <v>1</v>
      </c>
      <c r="H29" s="29" t="s">
        <v>9</v>
      </c>
      <c r="I29" s="30">
        <v>0.3</v>
      </c>
      <c r="J29" s="88">
        <v>0</v>
      </c>
      <c r="K29" s="32">
        <v>14</v>
      </c>
      <c r="L29" s="33">
        <f>I29*J29*K29*G29</f>
        <v>0</v>
      </c>
    </row>
    <row r="30" spans="1:14" ht="15.75" customHeight="1" x14ac:dyDescent="0.25">
      <c r="A30" s="27">
        <v>2</v>
      </c>
      <c r="B30" s="28" t="s">
        <v>27</v>
      </c>
      <c r="C30" s="28"/>
      <c r="D30" s="28"/>
      <c r="E30" s="28" t="s">
        <v>37</v>
      </c>
      <c r="F30" s="28"/>
      <c r="G30" s="28">
        <v>1</v>
      </c>
      <c r="H30" s="29" t="s">
        <v>28</v>
      </c>
      <c r="I30" s="30">
        <v>0.5</v>
      </c>
      <c r="J30" s="88">
        <v>0</v>
      </c>
      <c r="K30" s="32">
        <v>13</v>
      </c>
      <c r="L30" s="33">
        <f>I30*J30*K30*G30</f>
        <v>0</v>
      </c>
    </row>
    <row r="31" spans="1:14" ht="47.25" customHeight="1" x14ac:dyDescent="0.2">
      <c r="A31" s="65">
        <v>3</v>
      </c>
      <c r="B31" s="70" t="s">
        <v>33</v>
      </c>
      <c r="C31" s="70"/>
      <c r="D31" s="70"/>
      <c r="E31" s="28" t="s">
        <v>17</v>
      </c>
      <c r="F31" s="28"/>
      <c r="G31" s="28">
        <v>1</v>
      </c>
      <c r="H31" s="29" t="s">
        <v>28</v>
      </c>
      <c r="I31" s="30">
        <v>0.4</v>
      </c>
      <c r="J31" s="88">
        <v>0</v>
      </c>
      <c r="K31" s="32">
        <v>13</v>
      </c>
      <c r="L31" s="33">
        <f t="shared" ref="L31" si="1">I31*J31*K31*G31</f>
        <v>0</v>
      </c>
    </row>
    <row r="32" spans="1:14" ht="14.25" customHeight="1" x14ac:dyDescent="0.25">
      <c r="A32" s="3"/>
      <c r="B32" s="34"/>
      <c r="C32" s="34"/>
      <c r="D32" s="34"/>
      <c r="E32" s="34"/>
      <c r="F32" s="34"/>
      <c r="G32" s="34"/>
      <c r="H32" s="35"/>
      <c r="I32" s="36"/>
      <c r="J32" s="37"/>
      <c r="K32" s="38"/>
      <c r="L32" s="39"/>
    </row>
    <row r="33" spans="1:14" ht="14.25" customHeight="1" x14ac:dyDescent="0.25">
      <c r="A33" s="27"/>
      <c r="B33" s="28" t="s">
        <v>23</v>
      </c>
      <c r="C33" s="28"/>
      <c r="D33" s="28"/>
      <c r="E33" s="28"/>
      <c r="F33" s="28"/>
      <c r="G33" s="28"/>
      <c r="H33" s="29"/>
      <c r="I33" s="30"/>
      <c r="J33" s="31">
        <v>5000</v>
      </c>
      <c r="K33" s="32">
        <v>1</v>
      </c>
      <c r="L33" s="33">
        <f>J33*K33</f>
        <v>5000</v>
      </c>
    </row>
    <row r="34" spans="1:14" ht="14.25" customHeight="1" x14ac:dyDescent="0.25">
      <c r="A34" s="27"/>
      <c r="B34" s="28" t="s">
        <v>18</v>
      </c>
      <c r="C34" s="28"/>
      <c r="D34" s="28"/>
      <c r="E34" s="28"/>
      <c r="F34" s="28"/>
      <c r="G34" s="28"/>
      <c r="H34" s="29"/>
      <c r="I34" s="30"/>
      <c r="J34" s="31">
        <v>10000</v>
      </c>
      <c r="K34" s="32">
        <v>1</v>
      </c>
      <c r="L34" s="33">
        <f>J34*K34</f>
        <v>10000</v>
      </c>
      <c r="N34" s="63"/>
    </row>
    <row r="35" spans="1:14" ht="7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40"/>
      <c r="K35" s="41"/>
      <c r="L35" s="40"/>
    </row>
    <row r="36" spans="1:14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40"/>
      <c r="K36" s="41"/>
      <c r="L36" s="40"/>
    </row>
    <row r="37" spans="1:14" ht="15.75" x14ac:dyDescent="0.25">
      <c r="A37" s="3"/>
      <c r="B37" s="34"/>
      <c r="C37" s="34"/>
      <c r="D37" s="34"/>
      <c r="E37" s="34"/>
      <c r="F37" s="34"/>
      <c r="G37" s="34"/>
      <c r="H37" s="34"/>
      <c r="I37" s="34"/>
      <c r="J37" s="42" t="s">
        <v>34</v>
      </c>
      <c r="K37" s="43"/>
      <c r="L37" s="44">
        <f>SUM(L21:L36)</f>
        <v>27000</v>
      </c>
    </row>
    <row r="38" spans="1:14" ht="15.75" x14ac:dyDescent="0.25">
      <c r="A38" s="3"/>
      <c r="B38" s="34"/>
      <c r="C38" s="34"/>
      <c r="D38" s="34"/>
      <c r="E38" s="34"/>
      <c r="F38" s="34"/>
      <c r="G38" s="34"/>
      <c r="H38" s="34"/>
      <c r="I38" s="34"/>
      <c r="J38" s="42" t="s">
        <v>19</v>
      </c>
      <c r="K38" s="43"/>
      <c r="L38" s="44">
        <f>L37*1.21</f>
        <v>32670</v>
      </c>
    </row>
    <row r="39" spans="1:14" ht="15.75" x14ac:dyDescent="0.25">
      <c r="A39" s="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4" ht="15.75" x14ac:dyDescent="0.25">
      <c r="A40" s="3"/>
      <c r="B40" s="34"/>
      <c r="C40" s="34"/>
      <c r="D40" s="34"/>
      <c r="E40" s="34"/>
      <c r="F40" s="34"/>
      <c r="G40" s="34"/>
      <c r="H40" s="34"/>
      <c r="I40" s="34"/>
      <c r="J40" s="34"/>
      <c r="K40" s="45" t="s">
        <v>20</v>
      </c>
      <c r="L40" s="46">
        <f>L38/F11</f>
        <v>6.6085657692880311E-3</v>
      </c>
    </row>
    <row r="41" spans="1:14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47"/>
    </row>
    <row r="42" spans="1:14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4" ht="15.75" x14ac:dyDescent="0.25">
      <c r="A43" s="2" t="s">
        <v>25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4" ht="15.75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4" ht="15.75" x14ac:dyDescent="0.25">
      <c r="A45" s="3" t="s">
        <v>29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4" ht="15.75" x14ac:dyDescent="0.25">
      <c r="A46" s="16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48"/>
    </row>
    <row r="47" spans="1:14" ht="15.75" x14ac:dyDescent="0.25">
      <c r="A47" s="49" t="s">
        <v>22</v>
      </c>
      <c r="B47" s="77" t="s">
        <v>40</v>
      </c>
      <c r="C47" s="77"/>
      <c r="D47" s="77"/>
      <c r="E47" s="77"/>
      <c r="F47" s="77"/>
      <c r="G47" s="77"/>
      <c r="H47" s="77"/>
      <c r="I47" s="77"/>
      <c r="J47" s="77"/>
      <c r="K47" s="77"/>
      <c r="L47" s="78"/>
    </row>
    <row r="48" spans="1:14" ht="15.75" x14ac:dyDescent="0.25">
      <c r="A48" s="49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8"/>
    </row>
    <row r="49" spans="1:12" ht="48.75" customHeight="1" x14ac:dyDescent="0.25">
      <c r="A49" s="17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80"/>
    </row>
    <row r="50" spans="1:12" ht="15.75" x14ac:dyDescent="0.25">
      <c r="A50" s="3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</row>
    <row r="51" spans="1:12" ht="15.75" x14ac:dyDescent="0.25">
      <c r="A51" s="3" t="s">
        <v>30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1:12" ht="15.75" x14ac:dyDescent="0.25">
      <c r="A52" s="16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2"/>
    </row>
    <row r="53" spans="1:12" ht="15.75" x14ac:dyDescent="0.25">
      <c r="A53" s="49" t="s">
        <v>26</v>
      </c>
      <c r="B53" s="85" t="s">
        <v>38</v>
      </c>
      <c r="C53" s="85"/>
      <c r="D53" s="85"/>
      <c r="E53" s="85"/>
      <c r="F53" s="85"/>
      <c r="G53" s="85"/>
      <c r="H53" s="85"/>
      <c r="I53" s="85"/>
      <c r="J53" s="85"/>
      <c r="K53" s="85"/>
      <c r="L53" s="86"/>
    </row>
    <row r="54" spans="1:12" ht="15.75" x14ac:dyDescent="0.25">
      <c r="A54" s="49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6"/>
    </row>
    <row r="55" spans="1:12" ht="30" customHeight="1" x14ac:dyDescent="0.25">
      <c r="A55" s="49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6"/>
    </row>
    <row r="56" spans="1:12" ht="12" customHeight="1" x14ac:dyDescent="0.25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2" ht="12" customHeight="1" x14ac:dyDescent="0.25">
      <c r="A57" s="20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</row>
    <row r="58" spans="1:12" ht="12" customHeight="1" x14ac:dyDescent="0.25">
      <c r="A58" s="58" t="s">
        <v>41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1:12" ht="15.75" x14ac:dyDescent="0.25">
      <c r="A59" s="55" t="s">
        <v>32</v>
      </c>
      <c r="B59" s="66" t="s">
        <v>39</v>
      </c>
      <c r="C59" s="66"/>
      <c r="D59" s="66"/>
      <c r="E59" s="66"/>
      <c r="F59" s="66"/>
      <c r="G59" s="66"/>
      <c r="H59" s="66"/>
      <c r="I59" s="66"/>
      <c r="J59" s="66"/>
      <c r="K59" s="66"/>
      <c r="L59" s="67"/>
    </row>
    <row r="60" spans="1:12" ht="15.75" x14ac:dyDescent="0.25">
      <c r="A60" s="4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9"/>
    </row>
    <row r="61" spans="1:12" ht="56.25" customHeight="1" x14ac:dyDescent="0.25">
      <c r="A61" s="4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9"/>
    </row>
    <row r="62" spans="1:12" ht="15.75" x14ac:dyDescent="0.25">
      <c r="A62" s="17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4"/>
    </row>
    <row r="63" spans="1:12" ht="15.75" x14ac:dyDescent="0.25">
      <c r="A63" s="3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spans="1:12" ht="15.7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5.7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5.7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5.7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5.7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5.7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5.7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5.7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</sheetData>
  <sheetProtection sheet="1" objects="1" scenarios="1"/>
  <mergeCells count="8">
    <mergeCell ref="B59:L61"/>
    <mergeCell ref="B23:D23"/>
    <mergeCell ref="D4:K5"/>
    <mergeCell ref="B47:L49"/>
    <mergeCell ref="B8:L9"/>
    <mergeCell ref="B53:L55"/>
    <mergeCell ref="B31:D31"/>
    <mergeCell ref="B20:L20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 alignWithMargins="0">
    <oddFooter>&amp;R&amp;9&amp;F
Pàgina &amp;P de &amp;N</oddFooter>
  </headerFooter>
  <rowBreaks count="1" manualBreakCount="1">
    <brk id="4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Hoja2</vt:lpstr>
      <vt:lpstr>Hoja3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2026-04-22T09:12:18Z</cp:lastPrinted>
  <dcterms:created xsi:type="dcterms:W3CDTF">2005-10-11T08:42:37Z</dcterms:created>
  <dcterms:modified xsi:type="dcterms:W3CDTF">2026-04-22T09:44:26Z</dcterms:modified>
</cp:coreProperties>
</file>